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695" yWindow="1080" windowWidth="16905" windowHeight="11760" tabRatio="808" activeTab="1"/>
  </bookViews>
  <sheets>
    <sheet name="入力シート①" sheetId="2" r:id="rId1"/>
    <sheet name="海洋観測速報-基本" sheetId="5" r:id="rId2"/>
    <sheet name="海洋観測速報-印刷用" sheetId="10" r:id="rId3"/>
    <sheet name="予報会議用" sheetId="8" r:id="rId4"/>
    <sheet name="集計表①" sheetId="3" r:id="rId5"/>
    <sheet name="定地水温" sheetId="6" r:id="rId6"/>
    <sheet name="TEISEN5" sheetId="13" r:id="rId7"/>
  </sheets>
  <definedNames>
    <definedName name="_０Ｍ" localSheetId="6">TEISEN5!$AP$93:$CQ$94</definedName>
    <definedName name="_０Ｍ">#REF!</definedName>
    <definedName name="_１００Ｍ" localSheetId="6">TEISEN5!$AP$105:$CQ$109</definedName>
    <definedName name="_１００Ｍ">#REF!</definedName>
    <definedName name="_１０Ｍ" localSheetId="6">TEISEN5!$AP$95:$CQ$96</definedName>
    <definedName name="_１０Ｍ">#REF!</definedName>
    <definedName name="_１５０Ｍ" localSheetId="6">TEISEN5!$AP$110:$CQ$125</definedName>
    <definedName name="_１５０Ｍ">#REF!</definedName>
    <definedName name="_１月全測点最大最小">#REF!</definedName>
    <definedName name="_１月全測点平年値">#REF!</definedName>
    <definedName name="_２００Ｍ" localSheetId="6">TEISEN5!$AP$111:$CQ$111</definedName>
    <definedName name="_２００Ｍ">#REF!</definedName>
    <definedName name="_２０Ｍ" localSheetId="6">TEISEN5!$AP$97:$CQ$98</definedName>
    <definedName name="_２０Ｍ">#REF!</definedName>
    <definedName name="_２月全測点最大最小">#REF!</definedName>
    <definedName name="_２月全測点平年値">#REF!</definedName>
    <definedName name="_３００Ｍ" localSheetId="6">TEISEN5!$AP$112:$CQ$113</definedName>
    <definedName name="_３００Ｍ">#REF!</definedName>
    <definedName name="_３０Ｍ" localSheetId="6">TEISEN5!$AP$99:$CQ$100</definedName>
    <definedName name="_３０Ｍ">#REF!</definedName>
    <definedName name="_３１平年１月">#REF!</definedName>
    <definedName name="_３１平年２月">#REF!</definedName>
    <definedName name="_３１平年４月">#REF!</definedName>
    <definedName name="_３１平年５月">TEISEN5!$G$3:$G$15</definedName>
    <definedName name="_３２平年１月">#REF!</definedName>
    <definedName name="_３２平年２月">#REF!</definedName>
    <definedName name="_３２平年４月">#REF!</definedName>
    <definedName name="_３２平年５月">TEISEN5!$G$21:$G$33</definedName>
    <definedName name="_３３平年１月">#REF!</definedName>
    <definedName name="_３３平年２月">#REF!</definedName>
    <definedName name="_３３平年４月">#REF!</definedName>
    <definedName name="_３３平年５月">TEISEN5!$G$39:$G$51</definedName>
    <definedName name="_３４平年１月">#REF!</definedName>
    <definedName name="_３４平年２月">#REF!</definedName>
    <definedName name="_３４平年４月">#REF!</definedName>
    <definedName name="_３４平年５月">TEISEN5!$G$57:$G$69</definedName>
    <definedName name="_３５平年１月">#REF!</definedName>
    <definedName name="_３５平年２月">#REF!</definedName>
    <definedName name="_３５平年４月">#REF!</definedName>
    <definedName name="_３５平年５月">TEISEN5!$G$75:$G$87</definedName>
    <definedName name="_３６平年１月">#REF!</definedName>
    <definedName name="_３６平年２月">#REF!</definedName>
    <definedName name="_３６平年４月">#REF!</definedName>
    <definedName name="_３６平年５月">TEISEN5!$G$93:$G$105</definedName>
    <definedName name="_３７平年１月">#REF!</definedName>
    <definedName name="_３７平年２月">#REF!</definedName>
    <definedName name="_３７平年４月">#REF!</definedName>
    <definedName name="_３７平年５月">TEISEN5!$G$111:$G$123</definedName>
    <definedName name="_３８平年１月">#REF!</definedName>
    <definedName name="_３８平年２月">#REF!</definedName>
    <definedName name="_３８平年４月">#REF!</definedName>
    <definedName name="_３８平年５月">TEISEN5!$G$129:$G$141</definedName>
    <definedName name="_３９平年１月">#REF!</definedName>
    <definedName name="_３９平年２月">#REF!</definedName>
    <definedName name="_３９平年４月">#REF!</definedName>
    <definedName name="_３９平年５月">TEISEN5!$G$147:$G$159</definedName>
    <definedName name="_４００Ｍ" localSheetId="6">TEISEN5!$AP$114:$CQ$115</definedName>
    <definedName name="_４００Ｍ">#REF!</definedName>
    <definedName name="_４０平年１月">#REF!</definedName>
    <definedName name="_４０平年２月">#REF!</definedName>
    <definedName name="_４０平年４月">#REF!</definedName>
    <definedName name="_４０平年５月">TEISEN5!$G$165:$G$177</definedName>
    <definedName name="_４２平年１月">#REF!</definedName>
    <definedName name="_４２平年２月">#REF!</definedName>
    <definedName name="_４２平年４月">#REF!</definedName>
    <definedName name="_４２平年５月">TEISEN5!$G$273:$G$285</definedName>
    <definedName name="_４４平年１月">#REF!</definedName>
    <definedName name="_４４平年２月">#REF!</definedName>
    <definedName name="_４４平年４月">#REF!</definedName>
    <definedName name="_４４平年５月">TEISEN5!$G$291:$G$303</definedName>
    <definedName name="_４５平年１月">#REF!</definedName>
    <definedName name="_４５平年２月">#REF!</definedName>
    <definedName name="_４５平年４月">#REF!</definedName>
    <definedName name="_４５平年５月">TEISEN5!$G$308:$G$320</definedName>
    <definedName name="_４６平年１月">#REF!</definedName>
    <definedName name="_４６平年２月">#REF!</definedName>
    <definedName name="_４６平年４月">#REF!</definedName>
    <definedName name="_４６平年５月">TEISEN5!$G$183:$G$195</definedName>
    <definedName name="_４７平年１月">#REF!</definedName>
    <definedName name="_４７平年２月">#REF!</definedName>
    <definedName name="_４７平年４月">#REF!</definedName>
    <definedName name="_４７平年５月">TEISEN5!$G$326:$G$338</definedName>
    <definedName name="_４９平年１月">#REF!</definedName>
    <definedName name="_４９平年２月">#REF!</definedName>
    <definedName name="_４９平年４月">#REF!</definedName>
    <definedName name="_４９平年５月">TEISEN5!$G$344:$G$356</definedName>
    <definedName name="_４月全測点">#REF!</definedName>
    <definedName name="_４月全測点最大最小">#REF!</definedName>
    <definedName name="_５００Ｍ" localSheetId="6">TEISEN5!$AP$116:$CQ$117</definedName>
    <definedName name="_５００Ｍ">#REF!</definedName>
    <definedName name="_５０Ｍ" localSheetId="6">TEISEN5!$AP$101:$CQ$102</definedName>
    <definedName name="_５０Ｍ">#REF!</definedName>
    <definedName name="_５３平年１月">#REF!</definedName>
    <definedName name="_５３平年２月">#REF!</definedName>
    <definedName name="_５３平年４月">#REF!</definedName>
    <definedName name="_５３平年５月">TEISEN5!$G$362:$G$374</definedName>
    <definedName name="_５４平年１月">#REF!</definedName>
    <definedName name="_５４平年２月">#REF!</definedName>
    <definedName name="_５４平年４月">#REF!</definedName>
    <definedName name="_５４平年５月">TEISEN5!$G$380:$G$392</definedName>
    <definedName name="_５６平年１月">#REF!</definedName>
    <definedName name="_５６平年２月">#REF!</definedName>
    <definedName name="_５６平年４月">#REF!</definedName>
    <definedName name="_５６平年５月">TEISEN5!$G$201:$G$213</definedName>
    <definedName name="_５８平年１月">#REF!</definedName>
    <definedName name="_５８平年２月">#REF!</definedName>
    <definedName name="_５８平年４月">#REF!</definedName>
    <definedName name="_５８平年５月">TEISEN5!$G$398:$G$410</definedName>
    <definedName name="_５月全測点最大最小">TEISEN5!$CR$91:$CU$105</definedName>
    <definedName name="_５月全測点平年値">TEISEN5!$M$91:$AL$105</definedName>
    <definedName name="_６００Ｍ" localSheetId="6">TEISEN5!$AP$118:$CQ$119</definedName>
    <definedName name="_６００Ｍ">#REF!</definedName>
    <definedName name="_６４平年１月">#REF!</definedName>
    <definedName name="_６４平年２月">#REF!</definedName>
    <definedName name="_６４平年４月">#REF!</definedName>
    <definedName name="_６４平年５月">TEISEN5!$G$416:$G$428</definedName>
    <definedName name="_６６平年１月">#REF!</definedName>
    <definedName name="_６６平年２月">#REF!</definedName>
    <definedName name="_６６平年４月">#REF!</definedName>
    <definedName name="_６６平年５月">TEISEN5!$G$219:$G$231</definedName>
    <definedName name="_７５Ｍ" localSheetId="6">TEISEN5!$AP$103:$CQ$104</definedName>
    <definedName name="_７５Ｍ">#REF!</definedName>
    <definedName name="_７５平年１月">#REF!</definedName>
    <definedName name="_７５平年２月">#REF!</definedName>
    <definedName name="_７５平年４月">#REF!</definedName>
    <definedName name="_７５平年５月">TEISEN5!$G$255:$G$267</definedName>
    <definedName name="_７６平年１月">#REF!</definedName>
    <definedName name="_７６平年２月">#REF!</definedName>
    <definedName name="_７６平年４月">#REF!</definedName>
    <definedName name="_７６平年５月">TEISEN5!$G$237:$G$249</definedName>
    <definedName name="_xlnm.Criteria">#REF!</definedName>
    <definedName name="_xlnm.Database" localSheetId="6">TEISEN5!$A$91:$K$429</definedName>
    <definedName name="_xlnm.Database">#REF!</definedName>
    <definedName name="m" localSheetId="6">TEISEN5!$AQ$92</definedName>
    <definedName name="m">#REF!</definedName>
    <definedName name="_xlnm.Print_Area" localSheetId="6">TEISEN5!$A$37:$J$51</definedName>
    <definedName name="_xlnm.Print_Area" localSheetId="1">'海洋観測速報-基本'!$A$1:$N$59</definedName>
    <definedName name="平年差３７">#REF!</definedName>
    <definedName name="流向" localSheetId="6">TEISEN5!$AP$91:$CQ$92</definedName>
    <definedName name="流向">#REF!</definedName>
    <definedName name="流速" localSheetId="6">TEISEN5!$AP$107:$CQ$108</definedName>
    <definedName name="流速">#REF!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6" i="5" l="1"/>
  <c r="F37" i="6" l="1"/>
  <c r="F38" i="6"/>
  <c r="F39" i="6"/>
  <c r="F35" i="6"/>
  <c r="D38" i="6"/>
  <c r="D39" i="6"/>
  <c r="D37" i="6"/>
  <c r="B35" i="6"/>
  <c r="M42" i="5" l="1"/>
  <c r="M43" i="5"/>
  <c r="M44" i="5"/>
  <c r="M45" i="5"/>
  <c r="M46" i="5"/>
  <c r="M47" i="5"/>
  <c r="M48" i="5"/>
  <c r="M49" i="5"/>
  <c r="F277" i="3"/>
  <c r="K607" i="3" l="1"/>
  <c r="J607" i="3"/>
  <c r="I607" i="3"/>
  <c r="H607" i="3"/>
  <c r="G607" i="3"/>
  <c r="F607" i="3"/>
  <c r="E607" i="3"/>
  <c r="I832" i="3" l="1"/>
  <c r="H832" i="3"/>
  <c r="G832" i="3"/>
  <c r="F832" i="3"/>
  <c r="J832" i="3" s="1"/>
  <c r="E832" i="3"/>
  <c r="I831" i="3"/>
  <c r="H831" i="3"/>
  <c r="G831" i="3"/>
  <c r="F831" i="3"/>
  <c r="J831" i="3" s="1"/>
  <c r="E831" i="3"/>
  <c r="I829" i="3"/>
  <c r="H829" i="3"/>
  <c r="G829" i="3"/>
  <c r="F829" i="3"/>
  <c r="J829" i="3" s="1"/>
  <c r="E829" i="3"/>
  <c r="I828" i="3"/>
  <c r="H828" i="3"/>
  <c r="G828" i="3"/>
  <c r="F828" i="3"/>
  <c r="J828" i="3" s="1"/>
  <c r="E828" i="3"/>
  <c r="I827" i="3"/>
  <c r="H827" i="3"/>
  <c r="G827" i="3"/>
  <c r="F827" i="3"/>
  <c r="J827" i="3" s="1"/>
  <c r="E827" i="3"/>
  <c r="I826" i="3"/>
  <c r="H826" i="3"/>
  <c r="G826" i="3"/>
  <c r="F826" i="3"/>
  <c r="J826" i="3" s="1"/>
  <c r="E826" i="3"/>
  <c r="I825" i="3"/>
  <c r="H825" i="3"/>
  <c r="G825" i="3"/>
  <c r="F825" i="3"/>
  <c r="J825" i="3" s="1"/>
  <c r="E825" i="3"/>
  <c r="I824" i="3"/>
  <c r="H824" i="3"/>
  <c r="G824" i="3"/>
  <c r="F824" i="3"/>
  <c r="J824" i="3" s="1"/>
  <c r="E824" i="3"/>
  <c r="I823" i="3"/>
  <c r="H823" i="3"/>
  <c r="G823" i="3"/>
  <c r="F823" i="3"/>
  <c r="J823" i="3" s="1"/>
  <c r="E823" i="3"/>
  <c r="I822" i="3"/>
  <c r="H822" i="3"/>
  <c r="G822" i="3"/>
  <c r="F822" i="3"/>
  <c r="J822" i="3" s="1"/>
  <c r="E822" i="3"/>
  <c r="I821" i="3"/>
  <c r="H821" i="3"/>
  <c r="G821" i="3"/>
  <c r="F821" i="3"/>
  <c r="J821" i="3" s="1"/>
  <c r="E821" i="3"/>
  <c r="I820" i="3"/>
  <c r="H820" i="3"/>
  <c r="G820" i="3"/>
  <c r="F820" i="3"/>
  <c r="J820" i="3" s="1"/>
  <c r="E820" i="3"/>
  <c r="I819" i="3"/>
  <c r="H819" i="3"/>
  <c r="G819" i="3"/>
  <c r="F819" i="3"/>
  <c r="J819" i="3" s="1"/>
  <c r="E819" i="3"/>
  <c r="I818" i="3"/>
  <c r="H818" i="3"/>
  <c r="G818" i="3"/>
  <c r="F818" i="3"/>
  <c r="J818" i="3" s="1"/>
  <c r="E818" i="3"/>
  <c r="I817" i="3"/>
  <c r="H817" i="3"/>
  <c r="G817" i="3"/>
  <c r="F817" i="3"/>
  <c r="J817" i="3" s="1"/>
  <c r="E817" i="3"/>
  <c r="I802" i="3"/>
  <c r="H802" i="3"/>
  <c r="G802" i="3"/>
  <c r="F802" i="3"/>
  <c r="J802" i="3" s="1"/>
  <c r="E802" i="3"/>
  <c r="I801" i="3"/>
  <c r="H801" i="3"/>
  <c r="G801" i="3"/>
  <c r="F801" i="3"/>
  <c r="J801" i="3" s="1"/>
  <c r="E801" i="3"/>
  <c r="I799" i="3"/>
  <c r="H799" i="3"/>
  <c r="G799" i="3"/>
  <c r="F799" i="3"/>
  <c r="J799" i="3" s="1"/>
  <c r="E799" i="3"/>
  <c r="I798" i="3"/>
  <c r="H798" i="3"/>
  <c r="G798" i="3"/>
  <c r="F798" i="3"/>
  <c r="J798" i="3" s="1"/>
  <c r="E798" i="3"/>
  <c r="I797" i="3"/>
  <c r="H797" i="3"/>
  <c r="G797" i="3"/>
  <c r="F797" i="3"/>
  <c r="J797" i="3" s="1"/>
  <c r="E797" i="3"/>
  <c r="I796" i="3"/>
  <c r="H796" i="3"/>
  <c r="G796" i="3"/>
  <c r="F796" i="3"/>
  <c r="J796" i="3" s="1"/>
  <c r="E796" i="3"/>
  <c r="I795" i="3"/>
  <c r="H795" i="3"/>
  <c r="G795" i="3"/>
  <c r="F795" i="3"/>
  <c r="J795" i="3" s="1"/>
  <c r="E795" i="3"/>
  <c r="I794" i="3"/>
  <c r="H794" i="3"/>
  <c r="G794" i="3"/>
  <c r="F794" i="3"/>
  <c r="J794" i="3" s="1"/>
  <c r="E794" i="3"/>
  <c r="I793" i="3"/>
  <c r="H793" i="3"/>
  <c r="G793" i="3"/>
  <c r="F793" i="3"/>
  <c r="J793" i="3" s="1"/>
  <c r="E793" i="3"/>
  <c r="I792" i="3"/>
  <c r="H792" i="3"/>
  <c r="G792" i="3"/>
  <c r="F792" i="3"/>
  <c r="J792" i="3" s="1"/>
  <c r="E792" i="3"/>
  <c r="I791" i="3"/>
  <c r="H791" i="3"/>
  <c r="G791" i="3"/>
  <c r="F791" i="3"/>
  <c r="J791" i="3" s="1"/>
  <c r="E791" i="3"/>
  <c r="I790" i="3"/>
  <c r="H790" i="3"/>
  <c r="G790" i="3"/>
  <c r="F790" i="3"/>
  <c r="J790" i="3" s="1"/>
  <c r="E790" i="3"/>
  <c r="I789" i="3"/>
  <c r="H789" i="3"/>
  <c r="G789" i="3"/>
  <c r="F789" i="3"/>
  <c r="J789" i="3" s="1"/>
  <c r="E789" i="3"/>
  <c r="I788" i="3"/>
  <c r="H788" i="3"/>
  <c r="G788" i="3"/>
  <c r="F788" i="3"/>
  <c r="J788" i="3" s="1"/>
  <c r="E788" i="3"/>
  <c r="I787" i="3"/>
  <c r="H787" i="3"/>
  <c r="G787" i="3"/>
  <c r="F787" i="3"/>
  <c r="J787" i="3" s="1"/>
  <c r="E787" i="3"/>
  <c r="I772" i="3"/>
  <c r="H772" i="3"/>
  <c r="G772" i="3"/>
  <c r="F772" i="3"/>
  <c r="J772" i="3" s="1"/>
  <c r="E772" i="3"/>
  <c r="I771" i="3"/>
  <c r="H771" i="3"/>
  <c r="G771" i="3"/>
  <c r="F771" i="3"/>
  <c r="J771" i="3" s="1"/>
  <c r="E771" i="3"/>
  <c r="I769" i="3"/>
  <c r="H769" i="3"/>
  <c r="G769" i="3"/>
  <c r="F769" i="3"/>
  <c r="J769" i="3" s="1"/>
  <c r="E769" i="3"/>
  <c r="I768" i="3"/>
  <c r="H768" i="3"/>
  <c r="G768" i="3"/>
  <c r="F768" i="3"/>
  <c r="J768" i="3" s="1"/>
  <c r="E768" i="3"/>
  <c r="I767" i="3"/>
  <c r="H767" i="3"/>
  <c r="G767" i="3"/>
  <c r="F767" i="3"/>
  <c r="J767" i="3" s="1"/>
  <c r="E767" i="3"/>
  <c r="I766" i="3"/>
  <c r="H766" i="3"/>
  <c r="G766" i="3"/>
  <c r="F766" i="3"/>
  <c r="J766" i="3" s="1"/>
  <c r="E766" i="3"/>
  <c r="I765" i="3"/>
  <c r="H765" i="3"/>
  <c r="G765" i="3"/>
  <c r="F765" i="3"/>
  <c r="J765" i="3" s="1"/>
  <c r="E765" i="3"/>
  <c r="I764" i="3"/>
  <c r="H764" i="3"/>
  <c r="G764" i="3"/>
  <c r="F764" i="3"/>
  <c r="J764" i="3" s="1"/>
  <c r="E764" i="3"/>
  <c r="I763" i="3"/>
  <c r="H763" i="3"/>
  <c r="G763" i="3"/>
  <c r="F763" i="3"/>
  <c r="J763" i="3" s="1"/>
  <c r="K763" i="3" s="1"/>
  <c r="E763" i="3"/>
  <c r="I762" i="3"/>
  <c r="H762" i="3"/>
  <c r="G762" i="3"/>
  <c r="F762" i="3"/>
  <c r="J762" i="3" s="1"/>
  <c r="E762" i="3"/>
  <c r="I761" i="3"/>
  <c r="H761" i="3"/>
  <c r="G761" i="3"/>
  <c r="F761" i="3"/>
  <c r="J761" i="3" s="1"/>
  <c r="E761" i="3"/>
  <c r="I760" i="3"/>
  <c r="H760" i="3"/>
  <c r="G760" i="3"/>
  <c r="F760" i="3"/>
  <c r="J760" i="3" s="1"/>
  <c r="E760" i="3"/>
  <c r="I759" i="3"/>
  <c r="H759" i="3"/>
  <c r="G759" i="3"/>
  <c r="F759" i="3"/>
  <c r="J759" i="3" s="1"/>
  <c r="K759" i="3" s="1"/>
  <c r="E759" i="3"/>
  <c r="I758" i="3"/>
  <c r="H758" i="3"/>
  <c r="G758" i="3"/>
  <c r="F758" i="3"/>
  <c r="J758" i="3" s="1"/>
  <c r="E758" i="3"/>
  <c r="I757" i="3"/>
  <c r="H757" i="3"/>
  <c r="G757" i="3"/>
  <c r="F757" i="3"/>
  <c r="J757" i="3" s="1"/>
  <c r="E757" i="3"/>
  <c r="I742" i="3"/>
  <c r="H742" i="3"/>
  <c r="G742" i="3"/>
  <c r="F742" i="3"/>
  <c r="J742" i="3" s="1"/>
  <c r="E742" i="3"/>
  <c r="I741" i="3"/>
  <c r="H741" i="3"/>
  <c r="G741" i="3"/>
  <c r="F741" i="3"/>
  <c r="J741" i="3" s="1"/>
  <c r="E741" i="3"/>
  <c r="I739" i="3"/>
  <c r="H739" i="3"/>
  <c r="G739" i="3"/>
  <c r="F739" i="3"/>
  <c r="J739" i="3" s="1"/>
  <c r="E739" i="3"/>
  <c r="I738" i="3"/>
  <c r="H738" i="3"/>
  <c r="G738" i="3"/>
  <c r="F738" i="3"/>
  <c r="J738" i="3" s="1"/>
  <c r="E738" i="3"/>
  <c r="I737" i="3"/>
  <c r="H737" i="3"/>
  <c r="G737" i="3"/>
  <c r="F737" i="3"/>
  <c r="J737" i="3" s="1"/>
  <c r="E737" i="3"/>
  <c r="I736" i="3"/>
  <c r="H736" i="3"/>
  <c r="G736" i="3"/>
  <c r="F736" i="3"/>
  <c r="J736" i="3" s="1"/>
  <c r="K736" i="3" s="1"/>
  <c r="E736" i="3"/>
  <c r="I735" i="3"/>
  <c r="H735" i="3"/>
  <c r="G735" i="3"/>
  <c r="F735" i="3"/>
  <c r="J735" i="3" s="1"/>
  <c r="E735" i="3"/>
  <c r="I734" i="3"/>
  <c r="H734" i="3"/>
  <c r="G734" i="3"/>
  <c r="F734" i="3"/>
  <c r="J734" i="3" s="1"/>
  <c r="E734" i="3"/>
  <c r="I733" i="3"/>
  <c r="H733" i="3"/>
  <c r="G733" i="3"/>
  <c r="F733" i="3"/>
  <c r="J733" i="3" s="1"/>
  <c r="E733" i="3"/>
  <c r="I732" i="3"/>
  <c r="H732" i="3"/>
  <c r="G732" i="3"/>
  <c r="F732" i="3"/>
  <c r="J732" i="3" s="1"/>
  <c r="K732" i="3" s="1"/>
  <c r="E732" i="3"/>
  <c r="I731" i="3"/>
  <c r="H731" i="3"/>
  <c r="G731" i="3"/>
  <c r="F731" i="3"/>
  <c r="J731" i="3" s="1"/>
  <c r="E731" i="3"/>
  <c r="I730" i="3"/>
  <c r="H730" i="3"/>
  <c r="G730" i="3"/>
  <c r="F730" i="3"/>
  <c r="J730" i="3" s="1"/>
  <c r="E730" i="3"/>
  <c r="I729" i="3"/>
  <c r="H729" i="3"/>
  <c r="G729" i="3"/>
  <c r="F729" i="3"/>
  <c r="J729" i="3" s="1"/>
  <c r="E729" i="3"/>
  <c r="I728" i="3"/>
  <c r="H728" i="3"/>
  <c r="G728" i="3"/>
  <c r="F728" i="3"/>
  <c r="J728" i="3" s="1"/>
  <c r="E728" i="3"/>
  <c r="I727" i="3"/>
  <c r="H727" i="3"/>
  <c r="G727" i="3"/>
  <c r="F727" i="3"/>
  <c r="J727" i="3" s="1"/>
  <c r="E727" i="3"/>
  <c r="I712" i="3"/>
  <c r="H712" i="3"/>
  <c r="G712" i="3"/>
  <c r="F712" i="3"/>
  <c r="J712" i="3" s="1"/>
  <c r="E712" i="3"/>
  <c r="I711" i="3"/>
  <c r="H711" i="3"/>
  <c r="G711" i="3"/>
  <c r="F711" i="3"/>
  <c r="J711" i="3" s="1"/>
  <c r="E711" i="3"/>
  <c r="I709" i="3"/>
  <c r="H709" i="3"/>
  <c r="G709" i="3"/>
  <c r="F709" i="3"/>
  <c r="J709" i="3" s="1"/>
  <c r="K709" i="3" s="1"/>
  <c r="E709" i="3"/>
  <c r="I708" i="3"/>
  <c r="H708" i="3"/>
  <c r="G708" i="3"/>
  <c r="F708" i="3"/>
  <c r="J708" i="3" s="1"/>
  <c r="E708" i="3"/>
  <c r="I707" i="3"/>
  <c r="H707" i="3"/>
  <c r="G707" i="3"/>
  <c r="F707" i="3"/>
  <c r="J707" i="3" s="1"/>
  <c r="E707" i="3"/>
  <c r="I706" i="3"/>
  <c r="H706" i="3"/>
  <c r="G706" i="3"/>
  <c r="F706" i="3"/>
  <c r="J706" i="3" s="1"/>
  <c r="E706" i="3"/>
  <c r="I705" i="3"/>
  <c r="H705" i="3"/>
  <c r="G705" i="3"/>
  <c r="F705" i="3"/>
  <c r="J705" i="3" s="1"/>
  <c r="E705" i="3"/>
  <c r="I704" i="3"/>
  <c r="H704" i="3"/>
  <c r="G704" i="3"/>
  <c r="F704" i="3"/>
  <c r="J704" i="3" s="1"/>
  <c r="E704" i="3"/>
  <c r="I703" i="3"/>
  <c r="H703" i="3"/>
  <c r="G703" i="3"/>
  <c r="F703" i="3"/>
  <c r="J703" i="3" s="1"/>
  <c r="E703" i="3"/>
  <c r="I702" i="3"/>
  <c r="H702" i="3"/>
  <c r="G702" i="3"/>
  <c r="F702" i="3"/>
  <c r="J702" i="3" s="1"/>
  <c r="E702" i="3"/>
  <c r="I701" i="3"/>
  <c r="H701" i="3"/>
  <c r="G701" i="3"/>
  <c r="F701" i="3"/>
  <c r="J701" i="3" s="1"/>
  <c r="K701" i="3" s="1"/>
  <c r="E701" i="3"/>
  <c r="I700" i="3"/>
  <c r="H700" i="3"/>
  <c r="G700" i="3"/>
  <c r="F700" i="3"/>
  <c r="J700" i="3" s="1"/>
  <c r="E700" i="3"/>
  <c r="I699" i="3"/>
  <c r="H699" i="3"/>
  <c r="G699" i="3"/>
  <c r="F699" i="3"/>
  <c r="J699" i="3" s="1"/>
  <c r="E699" i="3"/>
  <c r="I698" i="3"/>
  <c r="H698" i="3"/>
  <c r="G698" i="3"/>
  <c r="F698" i="3"/>
  <c r="J698" i="3" s="1"/>
  <c r="E698" i="3"/>
  <c r="I697" i="3"/>
  <c r="H697" i="3"/>
  <c r="G697" i="3"/>
  <c r="F697" i="3"/>
  <c r="J697" i="3" s="1"/>
  <c r="E697" i="3"/>
  <c r="I682" i="3"/>
  <c r="H682" i="3"/>
  <c r="G682" i="3"/>
  <c r="F682" i="3"/>
  <c r="J682" i="3" s="1"/>
  <c r="E682" i="3"/>
  <c r="I681" i="3"/>
  <c r="H681" i="3"/>
  <c r="G681" i="3"/>
  <c r="F681" i="3"/>
  <c r="J681" i="3" s="1"/>
  <c r="E681" i="3"/>
  <c r="I679" i="3"/>
  <c r="H679" i="3"/>
  <c r="G679" i="3"/>
  <c r="F679" i="3"/>
  <c r="J679" i="3" s="1"/>
  <c r="E679" i="3"/>
  <c r="I678" i="3"/>
  <c r="H678" i="3"/>
  <c r="G678" i="3"/>
  <c r="F678" i="3"/>
  <c r="J678" i="3" s="1"/>
  <c r="K678" i="3" s="1"/>
  <c r="E678" i="3"/>
  <c r="I677" i="3"/>
  <c r="H677" i="3"/>
  <c r="G677" i="3"/>
  <c r="F677" i="3"/>
  <c r="J677" i="3" s="1"/>
  <c r="E677" i="3"/>
  <c r="I676" i="3"/>
  <c r="H676" i="3"/>
  <c r="G676" i="3"/>
  <c r="F676" i="3"/>
  <c r="J676" i="3" s="1"/>
  <c r="E676" i="3"/>
  <c r="I675" i="3"/>
  <c r="H675" i="3"/>
  <c r="G675" i="3"/>
  <c r="F675" i="3"/>
  <c r="J675" i="3" s="1"/>
  <c r="E675" i="3"/>
  <c r="I674" i="3"/>
  <c r="H674" i="3"/>
  <c r="G674" i="3"/>
  <c r="F674" i="3"/>
  <c r="J674" i="3" s="1"/>
  <c r="E674" i="3"/>
  <c r="I673" i="3"/>
  <c r="H673" i="3"/>
  <c r="G673" i="3"/>
  <c r="F673" i="3"/>
  <c r="J673" i="3" s="1"/>
  <c r="E673" i="3"/>
  <c r="I672" i="3"/>
  <c r="H672" i="3"/>
  <c r="G672" i="3"/>
  <c r="F672" i="3"/>
  <c r="J672" i="3" s="1"/>
  <c r="E672" i="3"/>
  <c r="I671" i="3"/>
  <c r="H671" i="3"/>
  <c r="G671" i="3"/>
  <c r="F671" i="3"/>
  <c r="J671" i="3" s="1"/>
  <c r="E671" i="3"/>
  <c r="I670" i="3"/>
  <c r="H670" i="3"/>
  <c r="G670" i="3"/>
  <c r="F670" i="3"/>
  <c r="J670" i="3" s="1"/>
  <c r="E670" i="3"/>
  <c r="I669" i="3"/>
  <c r="H669" i="3"/>
  <c r="G669" i="3"/>
  <c r="F669" i="3"/>
  <c r="J669" i="3" s="1"/>
  <c r="E669" i="3"/>
  <c r="I668" i="3"/>
  <c r="H668" i="3"/>
  <c r="G668" i="3"/>
  <c r="F668" i="3"/>
  <c r="J668" i="3" s="1"/>
  <c r="E668" i="3"/>
  <c r="I667" i="3"/>
  <c r="H667" i="3"/>
  <c r="G667" i="3"/>
  <c r="F667" i="3"/>
  <c r="J667" i="3" s="1"/>
  <c r="E667" i="3"/>
  <c r="I652" i="3"/>
  <c r="H652" i="3"/>
  <c r="G652" i="3"/>
  <c r="F652" i="3"/>
  <c r="J652" i="3" s="1"/>
  <c r="K652" i="3" s="1"/>
  <c r="E652" i="3"/>
  <c r="I651" i="3"/>
  <c r="H651" i="3"/>
  <c r="G651" i="3"/>
  <c r="F651" i="3"/>
  <c r="J651" i="3" s="1"/>
  <c r="E651" i="3"/>
  <c r="I649" i="3"/>
  <c r="H649" i="3"/>
  <c r="G649" i="3"/>
  <c r="F649" i="3"/>
  <c r="J649" i="3" s="1"/>
  <c r="E649" i="3"/>
  <c r="I648" i="3"/>
  <c r="H648" i="3"/>
  <c r="G648" i="3"/>
  <c r="F648" i="3"/>
  <c r="J648" i="3" s="1"/>
  <c r="E648" i="3"/>
  <c r="I647" i="3"/>
  <c r="H647" i="3"/>
  <c r="G647" i="3"/>
  <c r="F647" i="3"/>
  <c r="J647" i="3" s="1"/>
  <c r="K647" i="3" s="1"/>
  <c r="E647" i="3"/>
  <c r="I646" i="3"/>
  <c r="H646" i="3"/>
  <c r="G646" i="3"/>
  <c r="F646" i="3"/>
  <c r="J646" i="3" s="1"/>
  <c r="E646" i="3"/>
  <c r="I645" i="3"/>
  <c r="H645" i="3"/>
  <c r="G645" i="3"/>
  <c r="F645" i="3"/>
  <c r="J645" i="3" s="1"/>
  <c r="E645" i="3"/>
  <c r="I644" i="3"/>
  <c r="H644" i="3"/>
  <c r="G644" i="3"/>
  <c r="F644" i="3"/>
  <c r="J644" i="3" s="1"/>
  <c r="E644" i="3"/>
  <c r="I643" i="3"/>
  <c r="H643" i="3"/>
  <c r="G643" i="3"/>
  <c r="F643" i="3"/>
  <c r="J643" i="3" s="1"/>
  <c r="K643" i="3" s="1"/>
  <c r="E643" i="3"/>
  <c r="I642" i="3"/>
  <c r="H642" i="3"/>
  <c r="G642" i="3"/>
  <c r="F642" i="3"/>
  <c r="J642" i="3" s="1"/>
  <c r="E642" i="3"/>
  <c r="I641" i="3"/>
  <c r="H641" i="3"/>
  <c r="G641" i="3"/>
  <c r="F641" i="3"/>
  <c r="J641" i="3" s="1"/>
  <c r="E641" i="3"/>
  <c r="I640" i="3"/>
  <c r="H640" i="3"/>
  <c r="G640" i="3"/>
  <c r="F640" i="3"/>
  <c r="J640" i="3" s="1"/>
  <c r="E640" i="3"/>
  <c r="I639" i="3"/>
  <c r="H639" i="3"/>
  <c r="G639" i="3"/>
  <c r="F639" i="3"/>
  <c r="J639" i="3" s="1"/>
  <c r="K639" i="3" s="1"/>
  <c r="E639" i="3"/>
  <c r="I638" i="3"/>
  <c r="H638" i="3"/>
  <c r="G638" i="3"/>
  <c r="F638" i="3"/>
  <c r="J638" i="3" s="1"/>
  <c r="E638" i="3"/>
  <c r="I637" i="3"/>
  <c r="H637" i="3"/>
  <c r="G637" i="3"/>
  <c r="F637" i="3"/>
  <c r="J637" i="3" s="1"/>
  <c r="E637" i="3"/>
  <c r="I622" i="3"/>
  <c r="H622" i="3"/>
  <c r="G622" i="3"/>
  <c r="F622" i="3"/>
  <c r="J622" i="3" s="1"/>
  <c r="E622" i="3"/>
  <c r="I621" i="3"/>
  <c r="H621" i="3"/>
  <c r="G621" i="3"/>
  <c r="F621" i="3"/>
  <c r="J621" i="3" s="1"/>
  <c r="K621" i="3" s="1"/>
  <c r="E621" i="3"/>
  <c r="I619" i="3"/>
  <c r="H619" i="3"/>
  <c r="G619" i="3"/>
  <c r="F619" i="3"/>
  <c r="J619" i="3" s="1"/>
  <c r="E619" i="3"/>
  <c r="I618" i="3"/>
  <c r="H618" i="3"/>
  <c r="G618" i="3"/>
  <c r="F618" i="3"/>
  <c r="J618" i="3" s="1"/>
  <c r="E618" i="3"/>
  <c r="I617" i="3"/>
  <c r="H617" i="3"/>
  <c r="G617" i="3"/>
  <c r="F617" i="3"/>
  <c r="J617" i="3" s="1"/>
  <c r="E617" i="3"/>
  <c r="I616" i="3"/>
  <c r="H616" i="3"/>
  <c r="G616" i="3"/>
  <c r="F616" i="3"/>
  <c r="J616" i="3" s="1"/>
  <c r="E616" i="3"/>
  <c r="I615" i="3"/>
  <c r="H615" i="3"/>
  <c r="G615" i="3"/>
  <c r="F615" i="3"/>
  <c r="J615" i="3" s="1"/>
  <c r="E615" i="3"/>
  <c r="I614" i="3"/>
  <c r="H614" i="3"/>
  <c r="G614" i="3"/>
  <c r="F614" i="3"/>
  <c r="J614" i="3" s="1"/>
  <c r="E614" i="3"/>
  <c r="I613" i="3"/>
  <c r="H613" i="3"/>
  <c r="G613" i="3"/>
  <c r="F613" i="3"/>
  <c r="J613" i="3" s="1"/>
  <c r="E613" i="3"/>
  <c r="I612" i="3"/>
  <c r="H612" i="3"/>
  <c r="G612" i="3"/>
  <c r="F612" i="3"/>
  <c r="J612" i="3" s="1"/>
  <c r="K612" i="3" s="1"/>
  <c r="E612" i="3"/>
  <c r="I611" i="3"/>
  <c r="H611" i="3"/>
  <c r="G611" i="3"/>
  <c r="F611" i="3"/>
  <c r="J611" i="3" s="1"/>
  <c r="E611" i="3"/>
  <c r="I610" i="3"/>
  <c r="H610" i="3"/>
  <c r="G610" i="3"/>
  <c r="F610" i="3"/>
  <c r="J610" i="3" s="1"/>
  <c r="E610" i="3"/>
  <c r="I609" i="3"/>
  <c r="H609" i="3"/>
  <c r="G609" i="3"/>
  <c r="F609" i="3"/>
  <c r="J609" i="3" s="1"/>
  <c r="E609" i="3"/>
  <c r="I608" i="3"/>
  <c r="H608" i="3"/>
  <c r="G608" i="3"/>
  <c r="F608" i="3"/>
  <c r="J608" i="3" s="1"/>
  <c r="K608" i="3" s="1"/>
  <c r="E608" i="3"/>
  <c r="I592" i="3"/>
  <c r="H592" i="3"/>
  <c r="G592" i="3"/>
  <c r="F592" i="3"/>
  <c r="J592" i="3" s="1"/>
  <c r="E592" i="3"/>
  <c r="I591" i="3"/>
  <c r="H591" i="3"/>
  <c r="G591" i="3"/>
  <c r="F591" i="3"/>
  <c r="J591" i="3" s="1"/>
  <c r="E591" i="3"/>
  <c r="I589" i="3"/>
  <c r="H589" i="3"/>
  <c r="G589" i="3"/>
  <c r="F589" i="3"/>
  <c r="J589" i="3" s="1"/>
  <c r="K589" i="3" s="1"/>
  <c r="E589" i="3"/>
  <c r="I588" i="3"/>
  <c r="H588" i="3"/>
  <c r="G588" i="3"/>
  <c r="F588" i="3"/>
  <c r="J588" i="3" s="1"/>
  <c r="E588" i="3"/>
  <c r="I587" i="3"/>
  <c r="H587" i="3"/>
  <c r="G587" i="3"/>
  <c r="F587" i="3"/>
  <c r="J587" i="3" s="1"/>
  <c r="E587" i="3"/>
  <c r="I586" i="3"/>
  <c r="H586" i="3"/>
  <c r="G586" i="3"/>
  <c r="F586" i="3"/>
  <c r="J586" i="3" s="1"/>
  <c r="E586" i="3"/>
  <c r="I585" i="3"/>
  <c r="H585" i="3"/>
  <c r="G585" i="3"/>
  <c r="F585" i="3"/>
  <c r="J585" i="3" s="1"/>
  <c r="K585" i="3" s="1"/>
  <c r="E585" i="3"/>
  <c r="I584" i="3"/>
  <c r="H584" i="3"/>
  <c r="G584" i="3"/>
  <c r="F584" i="3"/>
  <c r="J584" i="3" s="1"/>
  <c r="E584" i="3"/>
  <c r="I583" i="3"/>
  <c r="H583" i="3"/>
  <c r="G583" i="3"/>
  <c r="F583" i="3"/>
  <c r="J583" i="3" s="1"/>
  <c r="E583" i="3"/>
  <c r="I582" i="3"/>
  <c r="H582" i="3"/>
  <c r="G582" i="3"/>
  <c r="F582" i="3"/>
  <c r="J582" i="3" s="1"/>
  <c r="E582" i="3"/>
  <c r="I581" i="3"/>
  <c r="H581" i="3"/>
  <c r="G581" i="3"/>
  <c r="F581" i="3"/>
  <c r="J581" i="3" s="1"/>
  <c r="E581" i="3"/>
  <c r="I580" i="3"/>
  <c r="H580" i="3"/>
  <c r="G580" i="3"/>
  <c r="F580" i="3"/>
  <c r="J580" i="3" s="1"/>
  <c r="E580" i="3"/>
  <c r="I579" i="3"/>
  <c r="H579" i="3"/>
  <c r="G579" i="3"/>
  <c r="F579" i="3"/>
  <c r="J579" i="3" s="1"/>
  <c r="E579" i="3"/>
  <c r="I578" i="3"/>
  <c r="H578" i="3"/>
  <c r="G578" i="3"/>
  <c r="F578" i="3"/>
  <c r="J578" i="3" s="1"/>
  <c r="E578" i="3"/>
  <c r="I577" i="3"/>
  <c r="H577" i="3"/>
  <c r="G577" i="3"/>
  <c r="F577" i="3"/>
  <c r="J577" i="3" s="1"/>
  <c r="E577" i="3"/>
  <c r="I562" i="3"/>
  <c r="H562" i="3"/>
  <c r="G562" i="3"/>
  <c r="F562" i="3"/>
  <c r="J562" i="3" s="1"/>
  <c r="E562" i="3"/>
  <c r="I561" i="3"/>
  <c r="H561" i="3"/>
  <c r="G561" i="3"/>
  <c r="F561" i="3"/>
  <c r="J561" i="3" s="1"/>
  <c r="E561" i="3"/>
  <c r="I559" i="3"/>
  <c r="H559" i="3"/>
  <c r="G559" i="3"/>
  <c r="F559" i="3"/>
  <c r="J559" i="3" s="1"/>
  <c r="E559" i="3"/>
  <c r="I558" i="3"/>
  <c r="H558" i="3"/>
  <c r="G558" i="3"/>
  <c r="F558" i="3"/>
  <c r="J558" i="3" s="1"/>
  <c r="E558" i="3"/>
  <c r="I557" i="3"/>
  <c r="H557" i="3"/>
  <c r="G557" i="3"/>
  <c r="F557" i="3"/>
  <c r="J557" i="3" s="1"/>
  <c r="E557" i="3"/>
  <c r="I556" i="3"/>
  <c r="H556" i="3"/>
  <c r="G556" i="3"/>
  <c r="F556" i="3"/>
  <c r="J556" i="3" s="1"/>
  <c r="E556" i="3"/>
  <c r="I555" i="3"/>
  <c r="H555" i="3"/>
  <c r="G555" i="3"/>
  <c r="F555" i="3"/>
  <c r="J555" i="3" s="1"/>
  <c r="E555" i="3"/>
  <c r="I554" i="3"/>
  <c r="H554" i="3"/>
  <c r="G554" i="3"/>
  <c r="F554" i="3"/>
  <c r="J554" i="3" s="1"/>
  <c r="E554" i="3"/>
  <c r="I553" i="3"/>
  <c r="H553" i="3"/>
  <c r="G553" i="3"/>
  <c r="F553" i="3"/>
  <c r="J553" i="3" s="1"/>
  <c r="E553" i="3"/>
  <c r="I552" i="3"/>
  <c r="H552" i="3"/>
  <c r="G552" i="3"/>
  <c r="F552" i="3"/>
  <c r="J552" i="3" s="1"/>
  <c r="E552" i="3"/>
  <c r="I551" i="3"/>
  <c r="H551" i="3"/>
  <c r="G551" i="3"/>
  <c r="F551" i="3"/>
  <c r="J551" i="3" s="1"/>
  <c r="E551" i="3"/>
  <c r="I550" i="3"/>
  <c r="H550" i="3"/>
  <c r="G550" i="3"/>
  <c r="F550" i="3"/>
  <c r="J550" i="3" s="1"/>
  <c r="E550" i="3"/>
  <c r="I549" i="3"/>
  <c r="H549" i="3"/>
  <c r="G549" i="3"/>
  <c r="F549" i="3"/>
  <c r="J549" i="3" s="1"/>
  <c r="E549" i="3"/>
  <c r="I548" i="3"/>
  <c r="H548" i="3"/>
  <c r="G548" i="3"/>
  <c r="F548" i="3"/>
  <c r="J548" i="3" s="1"/>
  <c r="E548" i="3"/>
  <c r="I547" i="3"/>
  <c r="H547" i="3"/>
  <c r="G547" i="3"/>
  <c r="F547" i="3"/>
  <c r="J547" i="3" s="1"/>
  <c r="E547" i="3"/>
  <c r="I532" i="3"/>
  <c r="H532" i="3"/>
  <c r="G532" i="3"/>
  <c r="F532" i="3"/>
  <c r="J532" i="3" s="1"/>
  <c r="K532" i="3" s="1"/>
  <c r="E532" i="3"/>
  <c r="I531" i="3"/>
  <c r="H531" i="3"/>
  <c r="G531" i="3"/>
  <c r="F531" i="3"/>
  <c r="J531" i="3" s="1"/>
  <c r="E531" i="3"/>
  <c r="I529" i="3"/>
  <c r="H529" i="3"/>
  <c r="G529" i="3"/>
  <c r="F529" i="3"/>
  <c r="J529" i="3" s="1"/>
  <c r="E529" i="3"/>
  <c r="I528" i="3"/>
  <c r="H528" i="3"/>
  <c r="G528" i="3"/>
  <c r="F528" i="3"/>
  <c r="J528" i="3" s="1"/>
  <c r="E528" i="3"/>
  <c r="I527" i="3"/>
  <c r="H527" i="3"/>
  <c r="G527" i="3"/>
  <c r="F527" i="3"/>
  <c r="J527" i="3" s="1"/>
  <c r="E527" i="3"/>
  <c r="I526" i="3"/>
  <c r="H526" i="3"/>
  <c r="G526" i="3"/>
  <c r="F526" i="3"/>
  <c r="J526" i="3" s="1"/>
  <c r="E526" i="3"/>
  <c r="I525" i="3"/>
  <c r="H525" i="3"/>
  <c r="G525" i="3"/>
  <c r="F525" i="3"/>
  <c r="J525" i="3" s="1"/>
  <c r="E525" i="3"/>
  <c r="I524" i="3"/>
  <c r="H524" i="3"/>
  <c r="G524" i="3"/>
  <c r="F524" i="3"/>
  <c r="J524" i="3" s="1"/>
  <c r="E524" i="3"/>
  <c r="I523" i="3"/>
  <c r="H523" i="3"/>
  <c r="G523" i="3"/>
  <c r="F523" i="3"/>
  <c r="J523" i="3" s="1"/>
  <c r="K523" i="3" s="1"/>
  <c r="E523" i="3"/>
  <c r="I522" i="3"/>
  <c r="H522" i="3"/>
  <c r="G522" i="3"/>
  <c r="F522" i="3"/>
  <c r="J522" i="3" s="1"/>
  <c r="E522" i="3"/>
  <c r="I521" i="3"/>
  <c r="H521" i="3"/>
  <c r="G521" i="3"/>
  <c r="F521" i="3"/>
  <c r="J521" i="3" s="1"/>
  <c r="E521" i="3"/>
  <c r="I520" i="3"/>
  <c r="H520" i="3"/>
  <c r="G520" i="3"/>
  <c r="F520" i="3"/>
  <c r="J520" i="3" s="1"/>
  <c r="E520" i="3"/>
  <c r="I519" i="3"/>
  <c r="H519" i="3"/>
  <c r="G519" i="3"/>
  <c r="F519" i="3"/>
  <c r="J519" i="3" s="1"/>
  <c r="K519" i="3" s="1"/>
  <c r="E519" i="3"/>
  <c r="I518" i="3"/>
  <c r="H518" i="3"/>
  <c r="G518" i="3"/>
  <c r="F518" i="3"/>
  <c r="J518" i="3" s="1"/>
  <c r="E518" i="3"/>
  <c r="I517" i="3"/>
  <c r="H517" i="3"/>
  <c r="G517" i="3"/>
  <c r="F517" i="3"/>
  <c r="J517" i="3" s="1"/>
  <c r="E517" i="3"/>
  <c r="I502" i="3"/>
  <c r="H502" i="3"/>
  <c r="G502" i="3"/>
  <c r="F502" i="3"/>
  <c r="J502" i="3" s="1"/>
  <c r="E502" i="3"/>
  <c r="I501" i="3"/>
  <c r="H501" i="3"/>
  <c r="G501" i="3"/>
  <c r="F501" i="3"/>
  <c r="J501" i="3" s="1"/>
  <c r="K501" i="3" s="1"/>
  <c r="E501" i="3"/>
  <c r="I499" i="3"/>
  <c r="H499" i="3"/>
  <c r="G499" i="3"/>
  <c r="F499" i="3"/>
  <c r="J499" i="3" s="1"/>
  <c r="E499" i="3"/>
  <c r="I498" i="3"/>
  <c r="H498" i="3"/>
  <c r="G498" i="3"/>
  <c r="F498" i="3"/>
  <c r="J498" i="3" s="1"/>
  <c r="E498" i="3"/>
  <c r="I497" i="3"/>
  <c r="H497" i="3"/>
  <c r="G497" i="3"/>
  <c r="F497" i="3"/>
  <c r="J497" i="3" s="1"/>
  <c r="E497" i="3"/>
  <c r="I496" i="3"/>
  <c r="H496" i="3"/>
  <c r="G496" i="3"/>
  <c r="F496" i="3"/>
  <c r="J496" i="3" s="1"/>
  <c r="K496" i="3" s="1"/>
  <c r="E496" i="3"/>
  <c r="I495" i="3"/>
  <c r="H495" i="3"/>
  <c r="G495" i="3"/>
  <c r="F495" i="3"/>
  <c r="J495" i="3" s="1"/>
  <c r="E495" i="3"/>
  <c r="I494" i="3"/>
  <c r="H494" i="3"/>
  <c r="G494" i="3"/>
  <c r="F494" i="3"/>
  <c r="J494" i="3" s="1"/>
  <c r="E494" i="3"/>
  <c r="I493" i="3"/>
  <c r="H493" i="3"/>
  <c r="G493" i="3"/>
  <c r="F493" i="3"/>
  <c r="J493" i="3" s="1"/>
  <c r="E493" i="3"/>
  <c r="I492" i="3"/>
  <c r="H492" i="3"/>
  <c r="G492" i="3"/>
  <c r="F492" i="3"/>
  <c r="J492" i="3" s="1"/>
  <c r="K492" i="3" s="1"/>
  <c r="E492" i="3"/>
  <c r="I491" i="3"/>
  <c r="H491" i="3"/>
  <c r="G491" i="3"/>
  <c r="F491" i="3"/>
  <c r="J491" i="3" s="1"/>
  <c r="E491" i="3"/>
  <c r="I490" i="3"/>
  <c r="H490" i="3"/>
  <c r="G490" i="3"/>
  <c r="F490" i="3"/>
  <c r="J490" i="3" s="1"/>
  <c r="E490" i="3"/>
  <c r="I489" i="3"/>
  <c r="H489" i="3"/>
  <c r="G489" i="3"/>
  <c r="F489" i="3"/>
  <c r="J489" i="3" s="1"/>
  <c r="E489" i="3"/>
  <c r="I488" i="3"/>
  <c r="H488" i="3"/>
  <c r="G488" i="3"/>
  <c r="F488" i="3"/>
  <c r="J488" i="3" s="1"/>
  <c r="K488" i="3" s="1"/>
  <c r="E488" i="3"/>
  <c r="I487" i="3"/>
  <c r="H487" i="3"/>
  <c r="G487" i="3"/>
  <c r="F487" i="3"/>
  <c r="J487" i="3" s="1"/>
  <c r="E487" i="3"/>
  <c r="I472" i="3"/>
  <c r="H472" i="3"/>
  <c r="G472" i="3"/>
  <c r="F472" i="3"/>
  <c r="J472" i="3" s="1"/>
  <c r="E472" i="3"/>
  <c r="I471" i="3"/>
  <c r="H471" i="3"/>
  <c r="G471" i="3"/>
  <c r="F471" i="3"/>
  <c r="J471" i="3" s="1"/>
  <c r="E471" i="3"/>
  <c r="I469" i="3"/>
  <c r="H469" i="3"/>
  <c r="G469" i="3"/>
  <c r="F469" i="3"/>
  <c r="J469" i="3" s="1"/>
  <c r="K469" i="3" s="1"/>
  <c r="E469" i="3"/>
  <c r="I468" i="3"/>
  <c r="H468" i="3"/>
  <c r="G468" i="3"/>
  <c r="F468" i="3"/>
  <c r="J468" i="3" s="1"/>
  <c r="E468" i="3"/>
  <c r="I467" i="3"/>
  <c r="H467" i="3"/>
  <c r="G467" i="3"/>
  <c r="F467" i="3"/>
  <c r="J467" i="3" s="1"/>
  <c r="E467" i="3"/>
  <c r="I466" i="3"/>
  <c r="H466" i="3"/>
  <c r="G466" i="3"/>
  <c r="F466" i="3"/>
  <c r="J466" i="3" s="1"/>
  <c r="E466" i="3"/>
  <c r="I465" i="3"/>
  <c r="H465" i="3"/>
  <c r="G465" i="3"/>
  <c r="F465" i="3"/>
  <c r="J465" i="3" s="1"/>
  <c r="K465" i="3" s="1"/>
  <c r="E465" i="3"/>
  <c r="I464" i="3"/>
  <c r="H464" i="3"/>
  <c r="G464" i="3"/>
  <c r="F464" i="3"/>
  <c r="J464" i="3" s="1"/>
  <c r="E464" i="3"/>
  <c r="I463" i="3"/>
  <c r="H463" i="3"/>
  <c r="G463" i="3"/>
  <c r="F463" i="3"/>
  <c r="J463" i="3" s="1"/>
  <c r="E463" i="3"/>
  <c r="I462" i="3"/>
  <c r="H462" i="3"/>
  <c r="G462" i="3"/>
  <c r="F462" i="3"/>
  <c r="J462" i="3" s="1"/>
  <c r="E462" i="3"/>
  <c r="I461" i="3"/>
  <c r="H461" i="3"/>
  <c r="G461" i="3"/>
  <c r="F461" i="3"/>
  <c r="J461" i="3" s="1"/>
  <c r="K461" i="3" s="1"/>
  <c r="E461" i="3"/>
  <c r="I460" i="3"/>
  <c r="H460" i="3"/>
  <c r="G460" i="3"/>
  <c r="F460" i="3"/>
  <c r="J460" i="3" s="1"/>
  <c r="E460" i="3"/>
  <c r="I459" i="3"/>
  <c r="H459" i="3"/>
  <c r="G459" i="3"/>
  <c r="F459" i="3"/>
  <c r="J459" i="3" s="1"/>
  <c r="E459" i="3"/>
  <c r="I458" i="3"/>
  <c r="H458" i="3"/>
  <c r="G458" i="3"/>
  <c r="F458" i="3"/>
  <c r="J458" i="3" s="1"/>
  <c r="E458" i="3"/>
  <c r="I457" i="3"/>
  <c r="H457" i="3"/>
  <c r="G457" i="3"/>
  <c r="F457" i="3"/>
  <c r="J457" i="3" s="1"/>
  <c r="E457" i="3"/>
  <c r="I442" i="3"/>
  <c r="H442" i="3"/>
  <c r="G442" i="3"/>
  <c r="F442" i="3"/>
  <c r="J442" i="3" s="1"/>
  <c r="E442" i="3"/>
  <c r="I441" i="3"/>
  <c r="H441" i="3"/>
  <c r="G441" i="3"/>
  <c r="F441" i="3"/>
  <c r="J441" i="3" s="1"/>
  <c r="E441" i="3"/>
  <c r="I439" i="3"/>
  <c r="H439" i="3"/>
  <c r="G439" i="3"/>
  <c r="F439" i="3"/>
  <c r="J439" i="3" s="1"/>
  <c r="E439" i="3"/>
  <c r="I438" i="3"/>
  <c r="H438" i="3"/>
  <c r="G438" i="3"/>
  <c r="F438" i="3"/>
  <c r="J438" i="3" s="1"/>
  <c r="E438" i="3"/>
  <c r="I437" i="3"/>
  <c r="H437" i="3"/>
  <c r="G437" i="3"/>
  <c r="F437" i="3"/>
  <c r="J437" i="3" s="1"/>
  <c r="E437" i="3"/>
  <c r="I436" i="3"/>
  <c r="H436" i="3"/>
  <c r="G436" i="3"/>
  <c r="F436" i="3"/>
  <c r="J436" i="3" s="1"/>
  <c r="E436" i="3"/>
  <c r="I435" i="3"/>
  <c r="H435" i="3"/>
  <c r="G435" i="3"/>
  <c r="F435" i="3"/>
  <c r="J435" i="3" s="1"/>
  <c r="E435" i="3"/>
  <c r="I434" i="3"/>
  <c r="H434" i="3"/>
  <c r="G434" i="3"/>
  <c r="F434" i="3"/>
  <c r="J434" i="3" s="1"/>
  <c r="K434" i="3" s="1"/>
  <c r="E434" i="3"/>
  <c r="I433" i="3"/>
  <c r="H433" i="3"/>
  <c r="G433" i="3"/>
  <c r="F433" i="3"/>
  <c r="J433" i="3" s="1"/>
  <c r="E433" i="3"/>
  <c r="I432" i="3"/>
  <c r="H432" i="3"/>
  <c r="G432" i="3"/>
  <c r="F432" i="3"/>
  <c r="J432" i="3" s="1"/>
  <c r="E432" i="3"/>
  <c r="I431" i="3"/>
  <c r="H431" i="3"/>
  <c r="G431" i="3"/>
  <c r="F431" i="3"/>
  <c r="J431" i="3" s="1"/>
  <c r="E431" i="3"/>
  <c r="I430" i="3"/>
  <c r="H430" i="3"/>
  <c r="G430" i="3"/>
  <c r="F430" i="3"/>
  <c r="J430" i="3" s="1"/>
  <c r="K430" i="3" s="1"/>
  <c r="E430" i="3"/>
  <c r="I429" i="3"/>
  <c r="H429" i="3"/>
  <c r="G429" i="3"/>
  <c r="F429" i="3"/>
  <c r="J429" i="3" s="1"/>
  <c r="E429" i="3"/>
  <c r="I428" i="3"/>
  <c r="H428" i="3"/>
  <c r="G428" i="3"/>
  <c r="F428" i="3"/>
  <c r="J428" i="3" s="1"/>
  <c r="E428" i="3"/>
  <c r="I427" i="3"/>
  <c r="H427" i="3"/>
  <c r="G427" i="3"/>
  <c r="F427" i="3"/>
  <c r="J427" i="3" s="1"/>
  <c r="E427" i="3"/>
  <c r="I412" i="3"/>
  <c r="H412" i="3"/>
  <c r="G412" i="3"/>
  <c r="F412" i="3"/>
  <c r="J412" i="3" s="1"/>
  <c r="K412" i="3" s="1"/>
  <c r="E412" i="3"/>
  <c r="I411" i="3"/>
  <c r="H411" i="3"/>
  <c r="G411" i="3"/>
  <c r="F411" i="3"/>
  <c r="J411" i="3" s="1"/>
  <c r="E411" i="3"/>
  <c r="I409" i="3"/>
  <c r="H409" i="3"/>
  <c r="G409" i="3"/>
  <c r="F409" i="3"/>
  <c r="J409" i="3" s="1"/>
  <c r="E409" i="3"/>
  <c r="I408" i="3"/>
  <c r="H408" i="3"/>
  <c r="G408" i="3"/>
  <c r="F408" i="3"/>
  <c r="J408" i="3" s="1"/>
  <c r="E408" i="3"/>
  <c r="I407" i="3"/>
  <c r="H407" i="3"/>
  <c r="G407" i="3"/>
  <c r="F407" i="3"/>
  <c r="J407" i="3" s="1"/>
  <c r="E407" i="3"/>
  <c r="I406" i="3"/>
  <c r="H406" i="3"/>
  <c r="G406" i="3"/>
  <c r="F406" i="3"/>
  <c r="J406" i="3" s="1"/>
  <c r="E406" i="3"/>
  <c r="I405" i="3"/>
  <c r="H405" i="3"/>
  <c r="G405" i="3"/>
  <c r="F405" i="3"/>
  <c r="J405" i="3" s="1"/>
  <c r="E405" i="3"/>
  <c r="I404" i="3"/>
  <c r="H404" i="3"/>
  <c r="G404" i="3"/>
  <c r="F404" i="3"/>
  <c r="J404" i="3" s="1"/>
  <c r="E404" i="3"/>
  <c r="I403" i="3"/>
  <c r="H403" i="3"/>
  <c r="G403" i="3"/>
  <c r="F403" i="3"/>
  <c r="J403" i="3" s="1"/>
  <c r="E403" i="3"/>
  <c r="I402" i="3"/>
  <c r="H402" i="3"/>
  <c r="G402" i="3"/>
  <c r="F402" i="3"/>
  <c r="J402" i="3" s="1"/>
  <c r="E402" i="3"/>
  <c r="I401" i="3"/>
  <c r="H401" i="3"/>
  <c r="G401" i="3"/>
  <c r="F401" i="3"/>
  <c r="J401" i="3" s="1"/>
  <c r="E401" i="3"/>
  <c r="I400" i="3"/>
  <c r="H400" i="3"/>
  <c r="G400" i="3"/>
  <c r="F400" i="3"/>
  <c r="J400" i="3" s="1"/>
  <c r="E400" i="3"/>
  <c r="I399" i="3"/>
  <c r="H399" i="3"/>
  <c r="G399" i="3"/>
  <c r="F399" i="3"/>
  <c r="J399" i="3" s="1"/>
  <c r="E399" i="3"/>
  <c r="I398" i="3"/>
  <c r="H398" i="3"/>
  <c r="G398" i="3"/>
  <c r="F398" i="3"/>
  <c r="J398" i="3" s="1"/>
  <c r="E398" i="3"/>
  <c r="I397" i="3"/>
  <c r="H397" i="3"/>
  <c r="G397" i="3"/>
  <c r="F397" i="3"/>
  <c r="J397" i="3" s="1"/>
  <c r="E397" i="3"/>
  <c r="I382" i="3"/>
  <c r="H382" i="3"/>
  <c r="G382" i="3"/>
  <c r="F382" i="3"/>
  <c r="J382" i="3" s="1"/>
  <c r="E382" i="3"/>
  <c r="I381" i="3"/>
  <c r="H381" i="3"/>
  <c r="G381" i="3"/>
  <c r="F381" i="3"/>
  <c r="J381" i="3" s="1"/>
  <c r="E381" i="3"/>
  <c r="I379" i="3"/>
  <c r="H379" i="3"/>
  <c r="G379" i="3"/>
  <c r="F379" i="3"/>
  <c r="J379" i="3" s="1"/>
  <c r="E379" i="3"/>
  <c r="I378" i="3"/>
  <c r="H378" i="3"/>
  <c r="G378" i="3"/>
  <c r="F378" i="3"/>
  <c r="J378" i="3" s="1"/>
  <c r="E378" i="3"/>
  <c r="I377" i="3"/>
  <c r="H377" i="3"/>
  <c r="G377" i="3"/>
  <c r="F377" i="3"/>
  <c r="J377" i="3" s="1"/>
  <c r="E377" i="3"/>
  <c r="I376" i="3"/>
  <c r="H376" i="3"/>
  <c r="G376" i="3"/>
  <c r="F376" i="3"/>
  <c r="J376" i="3" s="1"/>
  <c r="E376" i="3"/>
  <c r="I375" i="3"/>
  <c r="H375" i="3"/>
  <c r="G375" i="3"/>
  <c r="F375" i="3"/>
  <c r="J375" i="3" s="1"/>
  <c r="E375" i="3"/>
  <c r="I374" i="3"/>
  <c r="H374" i="3"/>
  <c r="G374" i="3"/>
  <c r="F374" i="3"/>
  <c r="J374" i="3" s="1"/>
  <c r="E374" i="3"/>
  <c r="I373" i="3"/>
  <c r="H373" i="3"/>
  <c r="G373" i="3"/>
  <c r="F373" i="3"/>
  <c r="J373" i="3" s="1"/>
  <c r="E373" i="3"/>
  <c r="I372" i="3"/>
  <c r="H372" i="3"/>
  <c r="G372" i="3"/>
  <c r="F372" i="3"/>
  <c r="J372" i="3" s="1"/>
  <c r="E372" i="3"/>
  <c r="I371" i="3"/>
  <c r="H371" i="3"/>
  <c r="G371" i="3"/>
  <c r="F371" i="3"/>
  <c r="J371" i="3" s="1"/>
  <c r="E371" i="3"/>
  <c r="I370" i="3"/>
  <c r="H370" i="3"/>
  <c r="G370" i="3"/>
  <c r="F370" i="3"/>
  <c r="J370" i="3" s="1"/>
  <c r="E370" i="3"/>
  <c r="I369" i="3"/>
  <c r="H369" i="3"/>
  <c r="G369" i="3"/>
  <c r="F369" i="3"/>
  <c r="J369" i="3" s="1"/>
  <c r="E369" i="3"/>
  <c r="I368" i="3"/>
  <c r="H368" i="3"/>
  <c r="G368" i="3"/>
  <c r="F368" i="3"/>
  <c r="J368" i="3" s="1"/>
  <c r="E368" i="3"/>
  <c r="I367" i="3"/>
  <c r="H367" i="3"/>
  <c r="G367" i="3"/>
  <c r="F367" i="3"/>
  <c r="J367" i="3" s="1"/>
  <c r="E367" i="3"/>
  <c r="I352" i="3"/>
  <c r="H352" i="3"/>
  <c r="G352" i="3"/>
  <c r="F352" i="3"/>
  <c r="J352" i="3" s="1"/>
  <c r="E352" i="3"/>
  <c r="I351" i="3"/>
  <c r="H351" i="3"/>
  <c r="G351" i="3"/>
  <c r="F351" i="3"/>
  <c r="J351" i="3" s="1"/>
  <c r="E351" i="3"/>
  <c r="I349" i="3"/>
  <c r="H349" i="3"/>
  <c r="G349" i="3"/>
  <c r="F349" i="3"/>
  <c r="J349" i="3" s="1"/>
  <c r="E349" i="3"/>
  <c r="I348" i="3"/>
  <c r="H348" i="3"/>
  <c r="G348" i="3"/>
  <c r="F348" i="3"/>
  <c r="J348" i="3" s="1"/>
  <c r="E348" i="3"/>
  <c r="I347" i="3"/>
  <c r="H347" i="3"/>
  <c r="G347" i="3"/>
  <c r="F347" i="3"/>
  <c r="J347" i="3" s="1"/>
  <c r="E347" i="3"/>
  <c r="I346" i="3"/>
  <c r="H346" i="3"/>
  <c r="G346" i="3"/>
  <c r="F346" i="3"/>
  <c r="J346" i="3" s="1"/>
  <c r="E346" i="3"/>
  <c r="I345" i="3"/>
  <c r="H345" i="3"/>
  <c r="G345" i="3"/>
  <c r="F345" i="3"/>
  <c r="J345" i="3" s="1"/>
  <c r="E345" i="3"/>
  <c r="I344" i="3"/>
  <c r="H344" i="3"/>
  <c r="G344" i="3"/>
  <c r="F344" i="3"/>
  <c r="J344" i="3" s="1"/>
  <c r="E344" i="3"/>
  <c r="I343" i="3"/>
  <c r="H343" i="3"/>
  <c r="G343" i="3"/>
  <c r="F343" i="3"/>
  <c r="J343" i="3" s="1"/>
  <c r="E343" i="3"/>
  <c r="I342" i="3"/>
  <c r="H342" i="3"/>
  <c r="G342" i="3"/>
  <c r="F342" i="3"/>
  <c r="J342" i="3" s="1"/>
  <c r="E342" i="3"/>
  <c r="I341" i="3"/>
  <c r="H341" i="3"/>
  <c r="G341" i="3"/>
  <c r="F341" i="3"/>
  <c r="J341" i="3" s="1"/>
  <c r="E341" i="3"/>
  <c r="I340" i="3"/>
  <c r="H340" i="3"/>
  <c r="G340" i="3"/>
  <c r="F340" i="3"/>
  <c r="J340" i="3" s="1"/>
  <c r="E340" i="3"/>
  <c r="I339" i="3"/>
  <c r="H339" i="3"/>
  <c r="G339" i="3"/>
  <c r="F339" i="3"/>
  <c r="J339" i="3" s="1"/>
  <c r="E339" i="3"/>
  <c r="I338" i="3"/>
  <c r="H338" i="3"/>
  <c r="G338" i="3"/>
  <c r="F338" i="3"/>
  <c r="J338" i="3" s="1"/>
  <c r="E338" i="3"/>
  <c r="I337" i="3"/>
  <c r="H337" i="3"/>
  <c r="G337" i="3"/>
  <c r="F337" i="3"/>
  <c r="J337" i="3" s="1"/>
  <c r="E337" i="3"/>
  <c r="I322" i="3"/>
  <c r="H322" i="3"/>
  <c r="G322" i="3"/>
  <c r="F322" i="3"/>
  <c r="J322" i="3" s="1"/>
  <c r="E322" i="3"/>
  <c r="I321" i="3"/>
  <c r="H321" i="3"/>
  <c r="G321" i="3"/>
  <c r="F321" i="3"/>
  <c r="J321" i="3" s="1"/>
  <c r="E321" i="3"/>
  <c r="I319" i="3"/>
  <c r="H319" i="3"/>
  <c r="G319" i="3"/>
  <c r="F319" i="3"/>
  <c r="J319" i="3" s="1"/>
  <c r="E319" i="3"/>
  <c r="I318" i="3"/>
  <c r="H318" i="3"/>
  <c r="G318" i="3"/>
  <c r="F318" i="3"/>
  <c r="J318" i="3" s="1"/>
  <c r="E318" i="3"/>
  <c r="I317" i="3"/>
  <c r="H317" i="3"/>
  <c r="G317" i="3"/>
  <c r="F317" i="3"/>
  <c r="J317" i="3" s="1"/>
  <c r="E317" i="3"/>
  <c r="I316" i="3"/>
  <c r="H316" i="3"/>
  <c r="G316" i="3"/>
  <c r="F316" i="3"/>
  <c r="J316" i="3" s="1"/>
  <c r="E316" i="3"/>
  <c r="I315" i="3"/>
  <c r="H315" i="3"/>
  <c r="G315" i="3"/>
  <c r="F315" i="3"/>
  <c r="J315" i="3" s="1"/>
  <c r="E315" i="3"/>
  <c r="I314" i="3"/>
  <c r="H314" i="3"/>
  <c r="G314" i="3"/>
  <c r="F314" i="3"/>
  <c r="J314" i="3" s="1"/>
  <c r="E314" i="3"/>
  <c r="I313" i="3"/>
  <c r="H313" i="3"/>
  <c r="G313" i="3"/>
  <c r="F313" i="3"/>
  <c r="J313" i="3" s="1"/>
  <c r="E313" i="3"/>
  <c r="I312" i="3"/>
  <c r="H312" i="3"/>
  <c r="G312" i="3"/>
  <c r="F312" i="3"/>
  <c r="J312" i="3" s="1"/>
  <c r="E312" i="3"/>
  <c r="I311" i="3"/>
  <c r="H311" i="3"/>
  <c r="G311" i="3"/>
  <c r="F311" i="3"/>
  <c r="J311" i="3" s="1"/>
  <c r="E311" i="3"/>
  <c r="I310" i="3"/>
  <c r="H310" i="3"/>
  <c r="G310" i="3"/>
  <c r="F310" i="3"/>
  <c r="J310" i="3" s="1"/>
  <c r="E310" i="3"/>
  <c r="I309" i="3"/>
  <c r="H309" i="3"/>
  <c r="G309" i="3"/>
  <c r="F309" i="3"/>
  <c r="J309" i="3" s="1"/>
  <c r="E309" i="3"/>
  <c r="I308" i="3"/>
  <c r="H308" i="3"/>
  <c r="G308" i="3"/>
  <c r="F308" i="3"/>
  <c r="J308" i="3" s="1"/>
  <c r="E308" i="3"/>
  <c r="I307" i="3"/>
  <c r="H307" i="3"/>
  <c r="G307" i="3"/>
  <c r="F307" i="3"/>
  <c r="J307" i="3" s="1"/>
  <c r="E307" i="3"/>
  <c r="I292" i="3"/>
  <c r="H292" i="3"/>
  <c r="G292" i="3"/>
  <c r="F292" i="3"/>
  <c r="E292" i="3"/>
  <c r="I291" i="3"/>
  <c r="H291" i="3"/>
  <c r="G291" i="3"/>
  <c r="F291" i="3"/>
  <c r="E291" i="3"/>
  <c r="I289" i="3"/>
  <c r="H289" i="3"/>
  <c r="G289" i="3"/>
  <c r="F289" i="3"/>
  <c r="E289" i="3"/>
  <c r="I288" i="3"/>
  <c r="H288" i="3"/>
  <c r="G288" i="3"/>
  <c r="F288" i="3"/>
  <c r="E288" i="3"/>
  <c r="I287" i="3"/>
  <c r="H287" i="3"/>
  <c r="G287" i="3"/>
  <c r="F287" i="3"/>
  <c r="E287" i="3"/>
  <c r="I286" i="3"/>
  <c r="H286" i="3"/>
  <c r="G286" i="3"/>
  <c r="F286" i="3"/>
  <c r="E286" i="3"/>
  <c r="I285" i="3"/>
  <c r="H285" i="3"/>
  <c r="G285" i="3"/>
  <c r="F285" i="3"/>
  <c r="E285" i="3"/>
  <c r="I284" i="3"/>
  <c r="H284" i="3"/>
  <c r="G284" i="3"/>
  <c r="F284" i="3"/>
  <c r="E284" i="3"/>
  <c r="I283" i="3"/>
  <c r="H283" i="3"/>
  <c r="G283" i="3"/>
  <c r="F283" i="3"/>
  <c r="E283" i="3"/>
  <c r="I282" i="3"/>
  <c r="H282" i="3"/>
  <c r="G282" i="3"/>
  <c r="F282" i="3"/>
  <c r="E282" i="3"/>
  <c r="I281" i="3"/>
  <c r="H281" i="3"/>
  <c r="G281" i="3"/>
  <c r="F281" i="3"/>
  <c r="E281" i="3"/>
  <c r="I280" i="3"/>
  <c r="H280" i="3"/>
  <c r="G280" i="3"/>
  <c r="F280" i="3"/>
  <c r="E280" i="3"/>
  <c r="I279" i="3"/>
  <c r="H279" i="3"/>
  <c r="G279" i="3"/>
  <c r="F279" i="3"/>
  <c r="E279" i="3"/>
  <c r="I278" i="3"/>
  <c r="H278" i="3"/>
  <c r="G278" i="3"/>
  <c r="F278" i="3"/>
  <c r="E278" i="3"/>
  <c r="I277" i="3"/>
  <c r="H277" i="3"/>
  <c r="G277" i="3"/>
  <c r="E277" i="3"/>
  <c r="I262" i="3"/>
  <c r="H262" i="3"/>
  <c r="G262" i="3"/>
  <c r="F262" i="3"/>
  <c r="J262" i="3" s="1"/>
  <c r="E262" i="3"/>
  <c r="I261" i="3"/>
  <c r="H261" i="3"/>
  <c r="G261" i="3"/>
  <c r="F261" i="3"/>
  <c r="J261" i="3" s="1"/>
  <c r="E261" i="3"/>
  <c r="I259" i="3"/>
  <c r="H259" i="3"/>
  <c r="G259" i="3"/>
  <c r="F259" i="3"/>
  <c r="E259" i="3"/>
  <c r="I258" i="3"/>
  <c r="H258" i="3"/>
  <c r="G258" i="3"/>
  <c r="F258" i="3"/>
  <c r="E258" i="3"/>
  <c r="I257" i="3"/>
  <c r="H257" i="3"/>
  <c r="G257" i="3"/>
  <c r="F257" i="3"/>
  <c r="E257" i="3"/>
  <c r="I256" i="3"/>
  <c r="H256" i="3"/>
  <c r="G256" i="3"/>
  <c r="F256" i="3"/>
  <c r="E256" i="3"/>
  <c r="I255" i="3"/>
  <c r="H255" i="3"/>
  <c r="G255" i="3"/>
  <c r="F255" i="3"/>
  <c r="E255" i="3"/>
  <c r="I254" i="3"/>
  <c r="H254" i="3"/>
  <c r="G254" i="3"/>
  <c r="F254" i="3"/>
  <c r="E254" i="3"/>
  <c r="I253" i="3"/>
  <c r="H253" i="3"/>
  <c r="G253" i="3"/>
  <c r="F253" i="3"/>
  <c r="E253" i="3"/>
  <c r="I252" i="3"/>
  <c r="H252" i="3"/>
  <c r="G252" i="3"/>
  <c r="F252" i="3"/>
  <c r="E252" i="3"/>
  <c r="I251" i="3"/>
  <c r="H251" i="3"/>
  <c r="G251" i="3"/>
  <c r="F251" i="3"/>
  <c r="E251" i="3"/>
  <c r="I250" i="3"/>
  <c r="H250" i="3"/>
  <c r="G250" i="3"/>
  <c r="F250" i="3"/>
  <c r="E250" i="3"/>
  <c r="I249" i="3"/>
  <c r="H249" i="3"/>
  <c r="G249" i="3"/>
  <c r="F249" i="3"/>
  <c r="E249" i="3"/>
  <c r="I248" i="3"/>
  <c r="H248" i="3"/>
  <c r="G248" i="3"/>
  <c r="F248" i="3"/>
  <c r="E248" i="3"/>
  <c r="I247" i="3"/>
  <c r="H247" i="3"/>
  <c r="G247" i="3"/>
  <c r="F247" i="3"/>
  <c r="E247" i="3"/>
  <c r="I232" i="3"/>
  <c r="H232" i="3"/>
  <c r="G232" i="3"/>
  <c r="F232" i="3"/>
  <c r="J232" i="3" s="1"/>
  <c r="E232" i="3"/>
  <c r="I231" i="3"/>
  <c r="H231" i="3"/>
  <c r="G231" i="3"/>
  <c r="F231" i="3"/>
  <c r="J231" i="3" s="1"/>
  <c r="E231" i="3"/>
  <c r="I229" i="3"/>
  <c r="H229" i="3"/>
  <c r="G229" i="3"/>
  <c r="F229" i="3"/>
  <c r="E229" i="3"/>
  <c r="I228" i="3"/>
  <c r="H228" i="3"/>
  <c r="G228" i="3"/>
  <c r="F228" i="3"/>
  <c r="E228" i="3"/>
  <c r="I227" i="3"/>
  <c r="H227" i="3"/>
  <c r="G227" i="3"/>
  <c r="F227" i="3"/>
  <c r="E227" i="3"/>
  <c r="I226" i="3"/>
  <c r="H226" i="3"/>
  <c r="G226" i="3"/>
  <c r="F226" i="3"/>
  <c r="E226" i="3"/>
  <c r="I225" i="3"/>
  <c r="H225" i="3"/>
  <c r="G225" i="3"/>
  <c r="F225" i="3"/>
  <c r="E225" i="3"/>
  <c r="I224" i="3"/>
  <c r="H224" i="3"/>
  <c r="G224" i="3"/>
  <c r="F224" i="3"/>
  <c r="E224" i="3"/>
  <c r="I223" i="3"/>
  <c r="H223" i="3"/>
  <c r="G223" i="3"/>
  <c r="F223" i="3"/>
  <c r="E223" i="3"/>
  <c r="I222" i="3"/>
  <c r="H222" i="3"/>
  <c r="G222" i="3"/>
  <c r="F222" i="3"/>
  <c r="E222" i="3"/>
  <c r="I221" i="3"/>
  <c r="H221" i="3"/>
  <c r="G221" i="3"/>
  <c r="F221" i="3"/>
  <c r="E221" i="3"/>
  <c r="I220" i="3"/>
  <c r="H220" i="3"/>
  <c r="G220" i="3"/>
  <c r="F220" i="3"/>
  <c r="E220" i="3"/>
  <c r="I219" i="3"/>
  <c r="H219" i="3"/>
  <c r="G219" i="3"/>
  <c r="F219" i="3"/>
  <c r="E219" i="3"/>
  <c r="I218" i="3"/>
  <c r="H218" i="3"/>
  <c r="G218" i="3"/>
  <c r="F218" i="3"/>
  <c r="E218" i="3"/>
  <c r="I217" i="3"/>
  <c r="H217" i="3"/>
  <c r="G217" i="3"/>
  <c r="F217" i="3"/>
  <c r="E217" i="3"/>
  <c r="I202" i="3"/>
  <c r="H202" i="3"/>
  <c r="G202" i="3"/>
  <c r="F202" i="3"/>
  <c r="J202" i="3" s="1"/>
  <c r="E202" i="3"/>
  <c r="I201" i="3"/>
  <c r="H201" i="3"/>
  <c r="G201" i="3"/>
  <c r="F201" i="3"/>
  <c r="J201" i="3" s="1"/>
  <c r="E201" i="3"/>
  <c r="I199" i="3"/>
  <c r="H199" i="3"/>
  <c r="G199" i="3"/>
  <c r="F199" i="3"/>
  <c r="E199" i="3"/>
  <c r="I198" i="3"/>
  <c r="H198" i="3"/>
  <c r="G198" i="3"/>
  <c r="F198" i="3"/>
  <c r="E198" i="3"/>
  <c r="I197" i="3"/>
  <c r="H197" i="3"/>
  <c r="G197" i="3"/>
  <c r="F197" i="3"/>
  <c r="E197" i="3"/>
  <c r="I196" i="3"/>
  <c r="H196" i="3"/>
  <c r="G196" i="3"/>
  <c r="F196" i="3"/>
  <c r="E196" i="3"/>
  <c r="I195" i="3"/>
  <c r="H195" i="3"/>
  <c r="G195" i="3"/>
  <c r="F195" i="3"/>
  <c r="E195" i="3"/>
  <c r="I194" i="3"/>
  <c r="H194" i="3"/>
  <c r="G194" i="3"/>
  <c r="F194" i="3"/>
  <c r="E194" i="3"/>
  <c r="I193" i="3"/>
  <c r="H193" i="3"/>
  <c r="G193" i="3"/>
  <c r="F193" i="3"/>
  <c r="E193" i="3"/>
  <c r="I192" i="3"/>
  <c r="H192" i="3"/>
  <c r="G192" i="3"/>
  <c r="F192" i="3"/>
  <c r="E192" i="3"/>
  <c r="I191" i="3"/>
  <c r="H191" i="3"/>
  <c r="G191" i="3"/>
  <c r="F191" i="3"/>
  <c r="E191" i="3"/>
  <c r="I190" i="3"/>
  <c r="H190" i="3"/>
  <c r="G190" i="3"/>
  <c r="F190" i="3"/>
  <c r="E190" i="3"/>
  <c r="I189" i="3"/>
  <c r="H189" i="3"/>
  <c r="G189" i="3"/>
  <c r="F189" i="3"/>
  <c r="E189" i="3"/>
  <c r="I188" i="3"/>
  <c r="H188" i="3"/>
  <c r="G188" i="3"/>
  <c r="F188" i="3"/>
  <c r="E188" i="3"/>
  <c r="I187" i="3"/>
  <c r="H187" i="3"/>
  <c r="G187" i="3"/>
  <c r="F187" i="3"/>
  <c r="E187" i="3"/>
  <c r="I172" i="3"/>
  <c r="H172" i="3"/>
  <c r="G172" i="3"/>
  <c r="F172" i="3"/>
  <c r="J172" i="3" s="1"/>
  <c r="E172" i="3"/>
  <c r="I171" i="3"/>
  <c r="H171" i="3"/>
  <c r="G171" i="3"/>
  <c r="F171" i="3"/>
  <c r="J171" i="3" s="1"/>
  <c r="E171" i="3"/>
  <c r="I169" i="3"/>
  <c r="H169" i="3"/>
  <c r="G169" i="3"/>
  <c r="F169" i="3"/>
  <c r="E169" i="3"/>
  <c r="I168" i="3"/>
  <c r="H168" i="3"/>
  <c r="G168" i="3"/>
  <c r="F168" i="3"/>
  <c r="E168" i="3"/>
  <c r="I167" i="3"/>
  <c r="H167" i="3"/>
  <c r="G167" i="3"/>
  <c r="F167" i="3"/>
  <c r="E167" i="3"/>
  <c r="I166" i="3"/>
  <c r="H166" i="3"/>
  <c r="G166" i="3"/>
  <c r="F166" i="3"/>
  <c r="E166" i="3"/>
  <c r="I165" i="3"/>
  <c r="H165" i="3"/>
  <c r="G165" i="3"/>
  <c r="F165" i="3"/>
  <c r="E165" i="3"/>
  <c r="I164" i="3"/>
  <c r="H164" i="3"/>
  <c r="G164" i="3"/>
  <c r="F164" i="3"/>
  <c r="E164" i="3"/>
  <c r="I163" i="3"/>
  <c r="H163" i="3"/>
  <c r="G163" i="3"/>
  <c r="F163" i="3"/>
  <c r="E163" i="3"/>
  <c r="I162" i="3"/>
  <c r="H162" i="3"/>
  <c r="G162" i="3"/>
  <c r="F162" i="3"/>
  <c r="E162" i="3"/>
  <c r="I161" i="3"/>
  <c r="H161" i="3"/>
  <c r="G161" i="3"/>
  <c r="F161" i="3"/>
  <c r="E161" i="3"/>
  <c r="I160" i="3"/>
  <c r="H160" i="3"/>
  <c r="G160" i="3"/>
  <c r="F160" i="3"/>
  <c r="E160" i="3"/>
  <c r="I159" i="3"/>
  <c r="H159" i="3"/>
  <c r="G159" i="3"/>
  <c r="F159" i="3"/>
  <c r="E159" i="3"/>
  <c r="I158" i="3"/>
  <c r="H158" i="3"/>
  <c r="G158" i="3"/>
  <c r="F158" i="3"/>
  <c r="E158" i="3"/>
  <c r="I157" i="3"/>
  <c r="H157" i="3"/>
  <c r="G157" i="3"/>
  <c r="F157" i="3"/>
  <c r="E157" i="3"/>
  <c r="I142" i="3"/>
  <c r="H142" i="3"/>
  <c r="G142" i="3"/>
  <c r="F142" i="3"/>
  <c r="J142" i="3" s="1"/>
  <c r="E142" i="3"/>
  <c r="I141" i="3"/>
  <c r="H141" i="3"/>
  <c r="G141" i="3"/>
  <c r="F141" i="3"/>
  <c r="J141" i="3" s="1"/>
  <c r="E141" i="3"/>
  <c r="I139" i="3"/>
  <c r="H139" i="3"/>
  <c r="G139" i="3"/>
  <c r="F139" i="3"/>
  <c r="E139" i="3"/>
  <c r="I138" i="3"/>
  <c r="H138" i="3"/>
  <c r="G138" i="3"/>
  <c r="F138" i="3"/>
  <c r="E138" i="3"/>
  <c r="I137" i="3"/>
  <c r="H137" i="3"/>
  <c r="G137" i="3"/>
  <c r="F137" i="3"/>
  <c r="E137" i="3"/>
  <c r="I136" i="3"/>
  <c r="H136" i="3"/>
  <c r="G136" i="3"/>
  <c r="F136" i="3"/>
  <c r="E136" i="3"/>
  <c r="I135" i="3"/>
  <c r="H135" i="3"/>
  <c r="G135" i="3"/>
  <c r="F135" i="3"/>
  <c r="E135" i="3"/>
  <c r="I134" i="3"/>
  <c r="H134" i="3"/>
  <c r="G134" i="3"/>
  <c r="F134" i="3"/>
  <c r="E134" i="3"/>
  <c r="I133" i="3"/>
  <c r="H133" i="3"/>
  <c r="G133" i="3"/>
  <c r="F133" i="3"/>
  <c r="E133" i="3"/>
  <c r="I132" i="3"/>
  <c r="H132" i="3"/>
  <c r="G132" i="3"/>
  <c r="F132" i="3"/>
  <c r="E132" i="3"/>
  <c r="I131" i="3"/>
  <c r="H131" i="3"/>
  <c r="G131" i="3"/>
  <c r="F131" i="3"/>
  <c r="E131" i="3"/>
  <c r="I130" i="3"/>
  <c r="H130" i="3"/>
  <c r="G130" i="3"/>
  <c r="F130" i="3"/>
  <c r="E130" i="3"/>
  <c r="I129" i="3"/>
  <c r="H129" i="3"/>
  <c r="G129" i="3"/>
  <c r="F129" i="3"/>
  <c r="E129" i="3"/>
  <c r="I128" i="3"/>
  <c r="H128" i="3"/>
  <c r="G128" i="3"/>
  <c r="F128" i="3"/>
  <c r="E128" i="3"/>
  <c r="I127" i="3"/>
  <c r="H127" i="3"/>
  <c r="G127" i="3"/>
  <c r="F127" i="3"/>
  <c r="E127" i="3"/>
  <c r="I112" i="3"/>
  <c r="H112" i="3"/>
  <c r="G112" i="3"/>
  <c r="F112" i="3"/>
  <c r="J112" i="3" s="1"/>
  <c r="E112" i="3"/>
  <c r="I111" i="3"/>
  <c r="H111" i="3"/>
  <c r="G111" i="3"/>
  <c r="F111" i="3"/>
  <c r="J111" i="3" s="1"/>
  <c r="E111" i="3"/>
  <c r="I109" i="3"/>
  <c r="H109" i="3"/>
  <c r="G109" i="3"/>
  <c r="F109" i="3"/>
  <c r="E109" i="3"/>
  <c r="I108" i="3"/>
  <c r="H108" i="3"/>
  <c r="G108" i="3"/>
  <c r="F108" i="3"/>
  <c r="E108" i="3"/>
  <c r="I107" i="3"/>
  <c r="H107" i="3"/>
  <c r="G107" i="3"/>
  <c r="F107" i="3"/>
  <c r="E107" i="3"/>
  <c r="I106" i="3"/>
  <c r="H106" i="3"/>
  <c r="G106" i="3"/>
  <c r="F106" i="3"/>
  <c r="E106" i="3"/>
  <c r="I105" i="3"/>
  <c r="H105" i="3"/>
  <c r="G105" i="3"/>
  <c r="F105" i="3"/>
  <c r="E105" i="3"/>
  <c r="I104" i="3"/>
  <c r="H104" i="3"/>
  <c r="G104" i="3"/>
  <c r="F104" i="3"/>
  <c r="E104" i="3"/>
  <c r="I103" i="3"/>
  <c r="H103" i="3"/>
  <c r="G103" i="3"/>
  <c r="F103" i="3"/>
  <c r="E103" i="3"/>
  <c r="I102" i="3"/>
  <c r="H102" i="3"/>
  <c r="G102" i="3"/>
  <c r="F102" i="3"/>
  <c r="E102" i="3"/>
  <c r="I101" i="3"/>
  <c r="H101" i="3"/>
  <c r="G101" i="3"/>
  <c r="F101" i="3"/>
  <c r="E101" i="3"/>
  <c r="I100" i="3"/>
  <c r="H100" i="3"/>
  <c r="G100" i="3"/>
  <c r="F100" i="3"/>
  <c r="E100" i="3"/>
  <c r="I99" i="3"/>
  <c r="H99" i="3"/>
  <c r="G99" i="3"/>
  <c r="F99" i="3"/>
  <c r="E99" i="3"/>
  <c r="I98" i="3"/>
  <c r="H98" i="3"/>
  <c r="G98" i="3"/>
  <c r="F98" i="3"/>
  <c r="E98" i="3"/>
  <c r="I97" i="3"/>
  <c r="H97" i="3"/>
  <c r="G97" i="3"/>
  <c r="F97" i="3"/>
  <c r="E97" i="3"/>
  <c r="I82" i="3"/>
  <c r="H82" i="3"/>
  <c r="G82" i="3"/>
  <c r="F82" i="3"/>
  <c r="J82" i="3" s="1"/>
  <c r="E82" i="3"/>
  <c r="I81" i="3"/>
  <c r="H81" i="3"/>
  <c r="G81" i="3"/>
  <c r="F81" i="3"/>
  <c r="J81" i="3" s="1"/>
  <c r="E81" i="3"/>
  <c r="I79" i="3"/>
  <c r="H79" i="3"/>
  <c r="G79" i="3"/>
  <c r="F79" i="3"/>
  <c r="E79" i="3"/>
  <c r="I78" i="3"/>
  <c r="H78" i="3"/>
  <c r="G78" i="3"/>
  <c r="F78" i="3"/>
  <c r="E78" i="3"/>
  <c r="I77" i="3"/>
  <c r="H77" i="3"/>
  <c r="G77" i="3"/>
  <c r="F77" i="3"/>
  <c r="E77" i="3"/>
  <c r="I76" i="3"/>
  <c r="H76" i="3"/>
  <c r="G76" i="3"/>
  <c r="F76" i="3"/>
  <c r="E76" i="3"/>
  <c r="I75" i="3"/>
  <c r="H75" i="3"/>
  <c r="G75" i="3"/>
  <c r="F75" i="3"/>
  <c r="E75" i="3"/>
  <c r="I74" i="3"/>
  <c r="H74" i="3"/>
  <c r="G74" i="3"/>
  <c r="F74" i="3"/>
  <c r="E74" i="3"/>
  <c r="I73" i="3"/>
  <c r="H73" i="3"/>
  <c r="G73" i="3"/>
  <c r="F73" i="3"/>
  <c r="E73" i="3"/>
  <c r="I72" i="3"/>
  <c r="H72" i="3"/>
  <c r="G72" i="3"/>
  <c r="F72" i="3"/>
  <c r="E72" i="3"/>
  <c r="I71" i="3"/>
  <c r="H71" i="3"/>
  <c r="G71" i="3"/>
  <c r="F71" i="3"/>
  <c r="E71" i="3"/>
  <c r="I70" i="3"/>
  <c r="H70" i="3"/>
  <c r="G70" i="3"/>
  <c r="F70" i="3"/>
  <c r="E70" i="3"/>
  <c r="I69" i="3"/>
  <c r="H69" i="3"/>
  <c r="G69" i="3"/>
  <c r="F69" i="3"/>
  <c r="E69" i="3"/>
  <c r="I68" i="3"/>
  <c r="H68" i="3"/>
  <c r="G68" i="3"/>
  <c r="F68" i="3"/>
  <c r="E68" i="3"/>
  <c r="I67" i="3"/>
  <c r="H67" i="3"/>
  <c r="G67" i="3"/>
  <c r="F67" i="3"/>
  <c r="E67" i="3"/>
  <c r="I52" i="3"/>
  <c r="H52" i="3"/>
  <c r="G52" i="3"/>
  <c r="F52" i="3"/>
  <c r="J52" i="3" s="1"/>
  <c r="E52" i="3"/>
  <c r="I51" i="3"/>
  <c r="H51" i="3"/>
  <c r="G51" i="3"/>
  <c r="F51" i="3"/>
  <c r="J51" i="3" s="1"/>
  <c r="E51" i="3"/>
  <c r="I49" i="3"/>
  <c r="H49" i="3"/>
  <c r="G49" i="3"/>
  <c r="F49" i="3"/>
  <c r="E49" i="3"/>
  <c r="I48" i="3"/>
  <c r="H48" i="3"/>
  <c r="G48" i="3"/>
  <c r="F48" i="3"/>
  <c r="E48" i="3"/>
  <c r="I47" i="3"/>
  <c r="H47" i="3"/>
  <c r="G47" i="3"/>
  <c r="F47" i="3"/>
  <c r="E47" i="3"/>
  <c r="I46" i="3"/>
  <c r="H46" i="3"/>
  <c r="G46" i="3"/>
  <c r="F46" i="3"/>
  <c r="E46" i="3"/>
  <c r="I45" i="3"/>
  <c r="H45" i="3"/>
  <c r="G45" i="3"/>
  <c r="F45" i="3"/>
  <c r="E45" i="3"/>
  <c r="I44" i="3"/>
  <c r="H44" i="3"/>
  <c r="G44" i="3"/>
  <c r="F44" i="3"/>
  <c r="E44" i="3"/>
  <c r="I43" i="3"/>
  <c r="H43" i="3"/>
  <c r="G43" i="3"/>
  <c r="F43" i="3"/>
  <c r="E43" i="3"/>
  <c r="I42" i="3"/>
  <c r="H42" i="3"/>
  <c r="G42" i="3"/>
  <c r="F42" i="3"/>
  <c r="E42" i="3"/>
  <c r="I41" i="3"/>
  <c r="H41" i="3"/>
  <c r="G41" i="3"/>
  <c r="F41" i="3"/>
  <c r="E41" i="3"/>
  <c r="I40" i="3"/>
  <c r="H40" i="3"/>
  <c r="G40" i="3"/>
  <c r="F40" i="3"/>
  <c r="E40" i="3"/>
  <c r="I39" i="3"/>
  <c r="H39" i="3"/>
  <c r="G39" i="3"/>
  <c r="F39" i="3"/>
  <c r="E39" i="3"/>
  <c r="I38" i="3"/>
  <c r="H38" i="3"/>
  <c r="G38" i="3"/>
  <c r="F38" i="3"/>
  <c r="E38" i="3"/>
  <c r="I37" i="3"/>
  <c r="H37" i="3"/>
  <c r="G37" i="3"/>
  <c r="F37" i="3"/>
  <c r="E37" i="3"/>
  <c r="I24" i="3"/>
  <c r="H24" i="3"/>
  <c r="G24" i="3"/>
  <c r="F24" i="3"/>
  <c r="J24" i="3" s="1"/>
  <c r="E24" i="3"/>
  <c r="I23" i="3"/>
  <c r="H23" i="3"/>
  <c r="G23" i="3"/>
  <c r="F23" i="3"/>
  <c r="J23" i="3" s="1"/>
  <c r="E23" i="3"/>
  <c r="I22" i="3"/>
  <c r="H22" i="3"/>
  <c r="G22" i="3"/>
  <c r="F22" i="3"/>
  <c r="J22" i="3" s="1"/>
  <c r="E22" i="3"/>
  <c r="H21" i="3"/>
  <c r="I21" i="3"/>
  <c r="E8" i="3"/>
  <c r="F8" i="3"/>
  <c r="G8" i="3"/>
  <c r="H8" i="3"/>
  <c r="I8" i="3"/>
  <c r="E9" i="3"/>
  <c r="F9" i="3"/>
  <c r="G9" i="3"/>
  <c r="H9" i="3"/>
  <c r="I9" i="3"/>
  <c r="E10" i="3"/>
  <c r="F10" i="3"/>
  <c r="G10" i="3"/>
  <c r="H10" i="3"/>
  <c r="I10" i="3"/>
  <c r="E11" i="3"/>
  <c r="F11" i="3"/>
  <c r="G11" i="3"/>
  <c r="H11" i="3"/>
  <c r="I11" i="3"/>
  <c r="E12" i="3"/>
  <c r="F12" i="3"/>
  <c r="G12" i="3"/>
  <c r="H12" i="3"/>
  <c r="I12" i="3"/>
  <c r="E13" i="3"/>
  <c r="F13" i="3"/>
  <c r="G13" i="3"/>
  <c r="H13" i="3"/>
  <c r="I13" i="3"/>
  <c r="E14" i="3"/>
  <c r="F14" i="3"/>
  <c r="G14" i="3"/>
  <c r="H14" i="3"/>
  <c r="I14" i="3"/>
  <c r="E15" i="3"/>
  <c r="F15" i="3"/>
  <c r="G15" i="3"/>
  <c r="H15" i="3"/>
  <c r="I15" i="3"/>
  <c r="E16" i="3"/>
  <c r="F16" i="3"/>
  <c r="G16" i="3"/>
  <c r="H16" i="3"/>
  <c r="I16" i="3"/>
  <c r="E17" i="3"/>
  <c r="F17" i="3"/>
  <c r="G17" i="3"/>
  <c r="H17" i="3"/>
  <c r="I17" i="3"/>
  <c r="E18" i="3"/>
  <c r="F18" i="3"/>
  <c r="G18" i="3"/>
  <c r="H18" i="3"/>
  <c r="I18" i="3"/>
  <c r="E19" i="3"/>
  <c r="F19" i="3"/>
  <c r="G19" i="3"/>
  <c r="H19" i="3"/>
  <c r="I19" i="3"/>
  <c r="I7" i="3"/>
  <c r="H7" i="3"/>
  <c r="G21" i="3"/>
  <c r="F21" i="3"/>
  <c r="J21" i="3" s="1"/>
  <c r="E21" i="3"/>
  <c r="G7" i="3"/>
  <c r="F7" i="3"/>
  <c r="E7" i="3"/>
  <c r="K457" i="3" l="1"/>
  <c r="K674" i="3"/>
  <c r="K705" i="3"/>
  <c r="K527" i="3"/>
  <c r="K550" i="3"/>
  <c r="K558" i="3"/>
  <c r="K577" i="3"/>
  <c r="K581" i="3"/>
  <c r="K741" i="3"/>
  <c r="K381" i="3"/>
  <c r="K399" i="3"/>
  <c r="K403" i="3"/>
  <c r="K407" i="3"/>
  <c r="K438" i="3"/>
  <c r="K554" i="3"/>
  <c r="K616" i="3"/>
  <c r="K670" i="3"/>
  <c r="K697" i="3"/>
  <c r="K728" i="3"/>
  <c r="K307" i="3"/>
  <c r="K311" i="3"/>
  <c r="K315" i="3"/>
  <c r="K319" i="3"/>
  <c r="K338" i="3"/>
  <c r="K342" i="3"/>
  <c r="K346" i="3"/>
  <c r="K351" i="3"/>
  <c r="K369" i="3"/>
  <c r="K373" i="3"/>
  <c r="K559" i="3"/>
  <c r="K578" i="3"/>
  <c r="K582" i="3"/>
  <c r="K586" i="3"/>
  <c r="K609" i="3"/>
  <c r="K613" i="3"/>
  <c r="K617" i="3"/>
  <c r="K112" i="3"/>
  <c r="K232" i="3"/>
  <c r="K308" i="3"/>
  <c r="K312" i="3"/>
  <c r="K316" i="3"/>
  <c r="K321" i="3"/>
  <c r="K339" i="3"/>
  <c r="K343" i="3"/>
  <c r="K347" i="3"/>
  <c r="K352" i="3"/>
  <c r="K370" i="3"/>
  <c r="K374" i="3"/>
  <c r="K378" i="3"/>
  <c r="K397" i="3"/>
  <c r="K401" i="3"/>
  <c r="K405" i="3"/>
  <c r="K409" i="3"/>
  <c r="K428" i="3"/>
  <c r="K432" i="3"/>
  <c r="K459" i="3"/>
  <c r="K463" i="3"/>
  <c r="K467" i="3"/>
  <c r="K472" i="3"/>
  <c r="K490" i="3"/>
  <c r="K494" i="3"/>
  <c r="K517" i="3"/>
  <c r="K521" i="3"/>
  <c r="K525" i="3"/>
  <c r="K529" i="3"/>
  <c r="K583" i="3"/>
  <c r="K587" i="3"/>
  <c r="K592" i="3"/>
  <c r="K610" i="3"/>
  <c r="K614" i="3"/>
  <c r="K618" i="3"/>
  <c r="K637" i="3"/>
  <c r="K681" i="3"/>
  <c r="K699" i="3"/>
  <c r="K703" i="3"/>
  <c r="K707" i="3"/>
  <c r="K730" i="3"/>
  <c r="K738" i="3"/>
  <c r="K757" i="3"/>
  <c r="K761" i="3"/>
  <c r="K765" i="3"/>
  <c r="K769" i="3"/>
  <c r="K788" i="3"/>
  <c r="K792" i="3"/>
  <c r="K796" i="3"/>
  <c r="K801" i="3"/>
  <c r="K819" i="3"/>
  <c r="K823" i="3"/>
  <c r="K827" i="3"/>
  <c r="K832" i="3"/>
  <c r="K377" i="3"/>
  <c r="K382" i="3"/>
  <c r="K400" i="3"/>
  <c r="K404" i="3"/>
  <c r="K408" i="3"/>
  <c r="K427" i="3"/>
  <c r="K431" i="3"/>
  <c r="K435" i="3"/>
  <c r="K439" i="3"/>
  <c r="K458" i="3"/>
  <c r="K462" i="3"/>
  <c r="K466" i="3"/>
  <c r="K471" i="3"/>
  <c r="K489" i="3"/>
  <c r="K493" i="3"/>
  <c r="K497" i="3"/>
  <c r="K502" i="3"/>
  <c r="K520" i="3"/>
  <c r="K524" i="3"/>
  <c r="K528" i="3"/>
  <c r="K547" i="3"/>
  <c r="K551" i="3"/>
  <c r="K555" i="3"/>
  <c r="K591" i="3"/>
  <c r="K622" i="3"/>
  <c r="K640" i="3"/>
  <c r="K644" i="3"/>
  <c r="K648" i="3"/>
  <c r="K667" i="3"/>
  <c r="K81" i="3"/>
  <c r="K201" i="3"/>
  <c r="K579" i="3"/>
  <c r="K668" i="3"/>
  <c r="K672" i="3"/>
  <c r="K676" i="3"/>
  <c r="K712" i="3"/>
  <c r="K734" i="3"/>
  <c r="K21" i="3"/>
  <c r="K171" i="3"/>
  <c r="K202" i="3"/>
  <c r="K309" i="3"/>
  <c r="K313" i="3"/>
  <c r="K317" i="3"/>
  <c r="K322" i="3"/>
  <c r="K340" i="3"/>
  <c r="K344" i="3"/>
  <c r="K348" i="3"/>
  <c r="K367" i="3"/>
  <c r="K371" i="3"/>
  <c r="K375" i="3"/>
  <c r="K379" i="3"/>
  <c r="K638" i="3"/>
  <c r="K642" i="3"/>
  <c r="K646" i="3"/>
  <c r="K651" i="3"/>
  <c r="K669" i="3"/>
  <c r="K673" i="3"/>
  <c r="K677" i="3"/>
  <c r="K682" i="3"/>
  <c r="K700" i="3"/>
  <c r="K704" i="3"/>
  <c r="K708" i="3"/>
  <c r="K727" i="3"/>
  <c r="K731" i="3"/>
  <c r="K735" i="3"/>
  <c r="K739" i="3"/>
  <c r="K758" i="3"/>
  <c r="K762" i="3"/>
  <c r="K766" i="3"/>
  <c r="K771" i="3"/>
  <c r="K789" i="3"/>
  <c r="K793" i="3"/>
  <c r="K797" i="3"/>
  <c r="K802" i="3"/>
  <c r="K820" i="3"/>
  <c r="K824" i="3"/>
  <c r="K22" i="3"/>
  <c r="K51" i="3"/>
  <c r="K82" i="3"/>
  <c r="K23" i="3"/>
  <c r="K52" i="3"/>
  <c r="K24" i="3"/>
  <c r="K111" i="3"/>
  <c r="K142" i="3"/>
  <c r="K231" i="3"/>
  <c r="K262" i="3"/>
  <c r="K828" i="3"/>
  <c r="K436" i="3"/>
  <c r="K441" i="3"/>
  <c r="K498" i="3"/>
  <c r="K548" i="3"/>
  <c r="K552" i="3"/>
  <c r="K556" i="3"/>
  <c r="K561" i="3"/>
  <c r="K767" i="3"/>
  <c r="K772" i="3"/>
  <c r="K790" i="3"/>
  <c r="K794" i="3"/>
  <c r="K798" i="3"/>
  <c r="K817" i="3"/>
  <c r="K821" i="3"/>
  <c r="K825" i="3"/>
  <c r="K829" i="3"/>
  <c r="K141" i="3"/>
  <c r="K172" i="3"/>
  <c r="K261" i="3"/>
  <c r="K310" i="3"/>
  <c r="K314" i="3"/>
  <c r="K318" i="3"/>
  <c r="K337" i="3"/>
  <c r="K341" i="3"/>
  <c r="K345" i="3"/>
  <c r="K349" i="3"/>
  <c r="K368" i="3"/>
  <c r="K372" i="3"/>
  <c r="K376" i="3"/>
  <c r="K398" i="3"/>
  <c r="K402" i="3"/>
  <c r="K406" i="3"/>
  <c r="K411" i="3"/>
  <c r="K429" i="3"/>
  <c r="K433" i="3"/>
  <c r="K437" i="3"/>
  <c r="K442" i="3"/>
  <c r="K460" i="3"/>
  <c r="K464" i="3"/>
  <c r="K468" i="3"/>
  <c r="K487" i="3"/>
  <c r="K491" i="3"/>
  <c r="K495" i="3"/>
  <c r="K499" i="3"/>
  <c r="K518" i="3"/>
  <c r="K522" i="3"/>
  <c r="K526" i="3"/>
  <c r="K531" i="3"/>
  <c r="K549" i="3"/>
  <c r="K553" i="3"/>
  <c r="K557" i="3"/>
  <c r="K562" i="3"/>
  <c r="K580" i="3"/>
  <c r="K584" i="3"/>
  <c r="K588" i="3"/>
  <c r="K611" i="3"/>
  <c r="K615" i="3"/>
  <c r="K619" i="3"/>
  <c r="K641" i="3"/>
  <c r="K645" i="3"/>
  <c r="K649" i="3"/>
  <c r="K671" i="3"/>
  <c r="K675" i="3"/>
  <c r="K679" i="3"/>
  <c r="K698" i="3"/>
  <c r="K702" i="3"/>
  <c r="K706" i="3"/>
  <c r="K711" i="3"/>
  <c r="K729" i="3"/>
  <c r="K733" i="3"/>
  <c r="K737" i="3"/>
  <c r="K742" i="3"/>
  <c r="K760" i="3"/>
  <c r="K764" i="3"/>
  <c r="K768" i="3"/>
  <c r="K787" i="3"/>
  <c r="K791" i="3"/>
  <c r="K795" i="3"/>
  <c r="K799" i="3"/>
  <c r="K818" i="3"/>
  <c r="K822" i="3"/>
  <c r="K826" i="3"/>
  <c r="K831" i="3"/>
  <c r="D35" i="6"/>
  <c r="B39" i="6"/>
  <c r="B38" i="6"/>
  <c r="B37" i="6"/>
  <c r="X33" i="3"/>
  <c r="Y33" i="3"/>
  <c r="V32" i="3"/>
  <c r="V2" i="3"/>
  <c r="X275" i="3"/>
  <c r="Y275" i="3"/>
  <c r="X272" i="3"/>
  <c r="Y272" i="3"/>
  <c r="X273" i="3"/>
  <c r="Y273" i="3"/>
  <c r="X245" i="3"/>
  <c r="Y245" i="3"/>
  <c r="X242" i="3"/>
  <c r="Y242" i="3"/>
  <c r="X243" i="3"/>
  <c r="Y243" i="3"/>
  <c r="X215" i="3"/>
  <c r="Y215" i="3"/>
  <c r="X212" i="3"/>
  <c r="Y212" i="3"/>
  <c r="X213" i="3"/>
  <c r="Y213" i="3"/>
  <c r="X185" i="3"/>
  <c r="Y185" i="3"/>
  <c r="X182" i="3"/>
  <c r="Y182" i="3"/>
  <c r="X183" i="3"/>
  <c r="Y183" i="3"/>
  <c r="X155" i="3"/>
  <c r="Y155" i="3"/>
  <c r="X152" i="3"/>
  <c r="Y152" i="3"/>
  <c r="X153" i="3"/>
  <c r="Y153" i="3"/>
  <c r="X125" i="3"/>
  <c r="Y125" i="3"/>
  <c r="X122" i="3"/>
  <c r="Y122" i="3"/>
  <c r="X123" i="3"/>
  <c r="Y123" i="3"/>
  <c r="X95" i="3"/>
  <c r="Y95" i="3"/>
  <c r="X92" i="3"/>
  <c r="Y92" i="3"/>
  <c r="X93" i="3"/>
  <c r="Y93" i="3"/>
  <c r="X65" i="3"/>
  <c r="Y65" i="3"/>
  <c r="X62" i="3"/>
  <c r="Y62" i="3"/>
  <c r="X63" i="3"/>
  <c r="Y63" i="3"/>
  <c r="X35" i="3"/>
  <c r="Y35" i="3"/>
  <c r="X32" i="3"/>
  <c r="Y32" i="3"/>
  <c r="X5" i="3"/>
  <c r="Y5" i="3"/>
  <c r="X2" i="3"/>
  <c r="Y2" i="3"/>
  <c r="D76" i="3"/>
  <c r="J76" i="3" s="1"/>
  <c r="K76" i="3" s="1"/>
  <c r="D106" i="3"/>
  <c r="J106" i="3" s="1"/>
  <c r="K106" i="3" s="1"/>
  <c r="D196" i="3"/>
  <c r="J196" i="3" s="1"/>
  <c r="K196" i="3" s="1"/>
  <c r="D226" i="3"/>
  <c r="J226" i="3" s="1"/>
  <c r="K226" i="3" s="1"/>
  <c r="D496" i="3"/>
  <c r="D556" i="3"/>
  <c r="D77" i="3"/>
  <c r="J77" i="3" s="1"/>
  <c r="K77" i="3" s="1"/>
  <c r="D107" i="3"/>
  <c r="J107" i="3" s="1"/>
  <c r="K107" i="3" s="1"/>
  <c r="D197" i="3"/>
  <c r="J197" i="3" s="1"/>
  <c r="K197" i="3" s="1"/>
  <c r="D227" i="3"/>
  <c r="J227" i="3" s="1"/>
  <c r="K227" i="3" s="1"/>
  <c r="D497" i="3"/>
  <c r="D557" i="3"/>
  <c r="D78" i="3"/>
  <c r="J78" i="3" s="1"/>
  <c r="K78" i="3" s="1"/>
  <c r="D108" i="3"/>
  <c r="J108" i="3" s="1"/>
  <c r="K108" i="3" s="1"/>
  <c r="D198" i="3"/>
  <c r="J47" i="5" s="1"/>
  <c r="D228" i="3"/>
  <c r="J228" i="3" s="1"/>
  <c r="K228" i="3" s="1"/>
  <c r="D498" i="3"/>
  <c r="D558" i="3"/>
  <c r="X452" i="3"/>
  <c r="Y452" i="3"/>
  <c r="Z452" i="3"/>
  <c r="X453" i="3"/>
  <c r="Y453" i="3"/>
  <c r="Z453" i="3"/>
  <c r="X455" i="3"/>
  <c r="Y455" i="3"/>
  <c r="Z455" i="3"/>
  <c r="X482" i="3"/>
  <c r="Y482" i="3"/>
  <c r="Z482" i="3"/>
  <c r="X483" i="3"/>
  <c r="Y483" i="3"/>
  <c r="Z483" i="3"/>
  <c r="X485" i="3"/>
  <c r="Y485" i="3"/>
  <c r="Z485" i="3"/>
  <c r="X512" i="3"/>
  <c r="Y512" i="3"/>
  <c r="Z512" i="3"/>
  <c r="X513" i="3"/>
  <c r="Y513" i="3"/>
  <c r="Z513" i="3"/>
  <c r="X515" i="3"/>
  <c r="Y515" i="3"/>
  <c r="Z515" i="3"/>
  <c r="X542" i="3"/>
  <c r="Y542" i="3"/>
  <c r="Z542" i="3"/>
  <c r="X543" i="3"/>
  <c r="Y543" i="3"/>
  <c r="Z543" i="3"/>
  <c r="X545" i="3"/>
  <c r="Y545" i="3"/>
  <c r="Z545" i="3"/>
  <c r="X572" i="3"/>
  <c r="Y572" i="3"/>
  <c r="Z572" i="3"/>
  <c r="X573" i="3"/>
  <c r="Y573" i="3"/>
  <c r="Z573" i="3"/>
  <c r="X575" i="3"/>
  <c r="Y575" i="3"/>
  <c r="Z575" i="3"/>
  <c r="X602" i="3"/>
  <c r="Y602" i="3"/>
  <c r="Z602" i="3"/>
  <c r="X603" i="3"/>
  <c r="Y603" i="3"/>
  <c r="Z603" i="3"/>
  <c r="X605" i="3"/>
  <c r="Y605" i="3"/>
  <c r="Z605" i="3"/>
  <c r="X632" i="3"/>
  <c r="Y632" i="3"/>
  <c r="Z632" i="3"/>
  <c r="X633" i="3"/>
  <c r="Y633" i="3"/>
  <c r="Z633" i="3"/>
  <c r="X635" i="3"/>
  <c r="Y635" i="3"/>
  <c r="Z635" i="3"/>
  <c r="X662" i="3"/>
  <c r="Y662" i="3"/>
  <c r="Z662" i="3"/>
  <c r="X663" i="3"/>
  <c r="Y663" i="3"/>
  <c r="Z663" i="3"/>
  <c r="X665" i="3"/>
  <c r="Y665" i="3"/>
  <c r="Z665" i="3"/>
  <c r="X692" i="3"/>
  <c r="Y692" i="3"/>
  <c r="Z692" i="3"/>
  <c r="X693" i="3"/>
  <c r="Y693" i="3"/>
  <c r="Z693" i="3"/>
  <c r="X695" i="3"/>
  <c r="Y695" i="3"/>
  <c r="Z695" i="3"/>
  <c r="X722" i="3"/>
  <c r="Y722" i="3"/>
  <c r="Z722" i="3"/>
  <c r="X723" i="3"/>
  <c r="Y723" i="3"/>
  <c r="Z723" i="3"/>
  <c r="X725" i="3"/>
  <c r="Y725" i="3"/>
  <c r="Z725" i="3"/>
  <c r="X752" i="3"/>
  <c r="Y752" i="3"/>
  <c r="Z752" i="3"/>
  <c r="X753" i="3"/>
  <c r="Y753" i="3"/>
  <c r="Z753" i="3"/>
  <c r="X755" i="3"/>
  <c r="Y755" i="3"/>
  <c r="Z755" i="3"/>
  <c r="X782" i="3"/>
  <c r="Y782" i="3"/>
  <c r="Z782" i="3"/>
  <c r="X783" i="3"/>
  <c r="Y783" i="3"/>
  <c r="Z783" i="3"/>
  <c r="X785" i="3"/>
  <c r="Y785" i="3"/>
  <c r="Z785" i="3"/>
  <c r="X812" i="3"/>
  <c r="Y812" i="3"/>
  <c r="Z812" i="3"/>
  <c r="X813" i="3"/>
  <c r="Y813" i="3"/>
  <c r="Z813" i="3"/>
  <c r="X815" i="3"/>
  <c r="Y815" i="3"/>
  <c r="Z815" i="3"/>
  <c r="X425" i="3"/>
  <c r="Y425" i="3"/>
  <c r="Z425" i="3"/>
  <c r="X422" i="3"/>
  <c r="Y422" i="3"/>
  <c r="Z422" i="3"/>
  <c r="X423" i="3"/>
  <c r="Y423" i="3"/>
  <c r="Z423" i="3"/>
  <c r="X395" i="3"/>
  <c r="Y395" i="3"/>
  <c r="Z395" i="3"/>
  <c r="X392" i="3"/>
  <c r="Y392" i="3"/>
  <c r="Z392" i="3"/>
  <c r="X393" i="3"/>
  <c r="Y393" i="3"/>
  <c r="Z393" i="3"/>
  <c r="X365" i="3"/>
  <c r="Y365" i="3"/>
  <c r="Z365" i="3"/>
  <c r="X362" i="3"/>
  <c r="Y362" i="3"/>
  <c r="X363" i="3"/>
  <c r="Y363" i="3"/>
  <c r="X335" i="3"/>
  <c r="Y335" i="3"/>
  <c r="X332" i="3"/>
  <c r="Y332" i="3"/>
  <c r="X333" i="3"/>
  <c r="Y333" i="3"/>
  <c r="Z273" i="3"/>
  <c r="Z332" i="3"/>
  <c r="Z333" i="3"/>
  <c r="X305" i="3"/>
  <c r="Y305" i="3"/>
  <c r="Z305" i="3"/>
  <c r="X302" i="3"/>
  <c r="Y302" i="3"/>
  <c r="Z302" i="3"/>
  <c r="X303" i="3"/>
  <c r="Y303" i="3"/>
  <c r="Z303" i="3"/>
  <c r="Z362" i="3"/>
  <c r="Z363" i="3"/>
  <c r="Z335" i="3"/>
  <c r="Z275" i="3"/>
  <c r="Z272" i="3"/>
  <c r="Z245" i="3"/>
  <c r="Z242" i="3"/>
  <c r="Z243" i="3"/>
  <c r="Z215" i="3"/>
  <c r="Z212" i="3"/>
  <c r="Z213" i="3"/>
  <c r="Z185" i="3"/>
  <c r="Z182" i="3"/>
  <c r="Z183" i="3"/>
  <c r="Z155" i="3"/>
  <c r="Z152" i="3"/>
  <c r="Z153" i="3"/>
  <c r="Z125" i="3"/>
  <c r="Z122" i="3"/>
  <c r="Z123" i="3"/>
  <c r="Z95" i="3"/>
  <c r="Z92" i="3"/>
  <c r="Z93" i="3"/>
  <c r="Z62" i="3"/>
  <c r="Z63" i="3"/>
  <c r="Z65" i="3"/>
  <c r="Z35" i="3"/>
  <c r="Z32" i="3"/>
  <c r="Z33"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BR125" i="3"/>
  <c r="AA2" i="3"/>
  <c r="AB2" i="3"/>
  <c r="AC2" i="3"/>
  <c r="AD2" i="3"/>
  <c r="AE2" i="3"/>
  <c r="AF2" i="3"/>
  <c r="AG2" i="3"/>
  <c r="AH2" i="3"/>
  <c r="AI2" i="3"/>
  <c r="AJ2" i="3"/>
  <c r="AK2" i="3"/>
  <c r="AL2" i="3"/>
  <c r="AM2" i="3"/>
  <c r="AN2" i="3"/>
  <c r="AO2" i="3"/>
  <c r="AP2" i="3"/>
  <c r="AQ2" i="3"/>
  <c r="AR2" i="3"/>
  <c r="AS2" i="3"/>
  <c r="AT2" i="3"/>
  <c r="AU2" i="3"/>
  <c r="AV2" i="3"/>
  <c r="AW2" i="3"/>
  <c r="AX2" i="3"/>
  <c r="AY2" i="3"/>
  <c r="AZ2" i="3"/>
  <c r="BA2" i="3"/>
  <c r="BB2" i="3"/>
  <c r="BC2" i="3"/>
  <c r="BD2" i="3"/>
  <c r="BE2" i="3"/>
  <c r="BF2" i="3"/>
  <c r="BG2" i="3"/>
  <c r="BH2" i="3"/>
  <c r="BI2" i="3"/>
  <c r="BJ2" i="3"/>
  <c r="BK2" i="3"/>
  <c r="BL2" i="3"/>
  <c r="BM2" i="3"/>
  <c r="BN2" i="3"/>
  <c r="BO2" i="3"/>
  <c r="BP2" i="3"/>
  <c r="BQ2" i="3"/>
  <c r="BR2" i="3"/>
  <c r="Z2" i="3"/>
  <c r="BQ812" i="3"/>
  <c r="BR812" i="3"/>
  <c r="BQ813" i="3"/>
  <c r="BR813" i="3"/>
  <c r="BQ815" i="3"/>
  <c r="BR815" i="3"/>
  <c r="BQ782" i="3"/>
  <c r="BR782" i="3"/>
  <c r="BQ783" i="3"/>
  <c r="BR783" i="3"/>
  <c r="BQ785" i="3"/>
  <c r="BR785" i="3"/>
  <c r="BQ752" i="3"/>
  <c r="BR752" i="3"/>
  <c r="BQ753" i="3"/>
  <c r="BR753" i="3"/>
  <c r="BQ755" i="3"/>
  <c r="BR755" i="3"/>
  <c r="BQ722" i="3"/>
  <c r="BR722" i="3"/>
  <c r="BQ723" i="3"/>
  <c r="BR723" i="3"/>
  <c r="BQ725" i="3"/>
  <c r="BR725" i="3"/>
  <c r="BQ692" i="3"/>
  <c r="BR692" i="3"/>
  <c r="BQ693" i="3"/>
  <c r="BR693" i="3"/>
  <c r="BQ695" i="3"/>
  <c r="BR695" i="3"/>
  <c r="BQ662" i="3"/>
  <c r="BR662" i="3"/>
  <c r="BQ663" i="3"/>
  <c r="BR663" i="3"/>
  <c r="BQ665" i="3"/>
  <c r="BR665" i="3"/>
  <c r="BQ632" i="3"/>
  <c r="BR632" i="3"/>
  <c r="BQ633" i="3"/>
  <c r="BR633" i="3"/>
  <c r="BQ635" i="3"/>
  <c r="BR635" i="3"/>
  <c r="BQ602" i="3"/>
  <c r="BR602" i="3"/>
  <c r="BQ603" i="3"/>
  <c r="BR603" i="3"/>
  <c r="BQ605" i="3"/>
  <c r="BR605" i="3"/>
  <c r="BQ572" i="3"/>
  <c r="BR572" i="3"/>
  <c r="BQ573" i="3"/>
  <c r="BR573" i="3"/>
  <c r="BQ575" i="3"/>
  <c r="BR575" i="3"/>
  <c r="BQ542" i="3"/>
  <c r="BR542" i="3"/>
  <c r="BQ543" i="3"/>
  <c r="BR543" i="3"/>
  <c r="BQ545" i="3"/>
  <c r="BR545" i="3"/>
  <c r="BQ512" i="3"/>
  <c r="BR512" i="3"/>
  <c r="BQ513" i="3"/>
  <c r="BR513" i="3"/>
  <c r="BQ515" i="3"/>
  <c r="BR515" i="3"/>
  <c r="BQ482" i="3"/>
  <c r="BR482" i="3"/>
  <c r="BQ483" i="3"/>
  <c r="BR483" i="3"/>
  <c r="BQ485" i="3"/>
  <c r="BR485" i="3"/>
  <c r="BQ452" i="3"/>
  <c r="BR452" i="3"/>
  <c r="BQ453" i="3"/>
  <c r="BR453" i="3"/>
  <c r="BQ455" i="3"/>
  <c r="BR455" i="3"/>
  <c r="BQ422" i="3"/>
  <c r="BR422" i="3"/>
  <c r="BQ423" i="3"/>
  <c r="BR423" i="3"/>
  <c r="BQ425" i="3"/>
  <c r="BR425" i="3"/>
  <c r="BQ392" i="3"/>
  <c r="BR392" i="3"/>
  <c r="BQ393" i="3"/>
  <c r="BR393" i="3"/>
  <c r="BQ395" i="3"/>
  <c r="BR395" i="3"/>
  <c r="BQ362" i="3"/>
  <c r="BR362" i="3"/>
  <c r="BQ363" i="3"/>
  <c r="BR363" i="3"/>
  <c r="BQ365" i="3"/>
  <c r="BR365" i="3"/>
  <c r="BQ332" i="3"/>
  <c r="BR332" i="3"/>
  <c r="BQ333" i="3"/>
  <c r="BR333" i="3"/>
  <c r="BQ335" i="3"/>
  <c r="BR335" i="3"/>
  <c r="BQ302" i="3"/>
  <c r="BR302" i="3"/>
  <c r="BQ303" i="3"/>
  <c r="BR303" i="3"/>
  <c r="BQ305" i="3"/>
  <c r="BR305" i="3"/>
  <c r="BQ272" i="3"/>
  <c r="BR272" i="3"/>
  <c r="BQ273" i="3"/>
  <c r="BR273" i="3"/>
  <c r="BQ275" i="3"/>
  <c r="BR275" i="3"/>
  <c r="BQ242" i="3"/>
  <c r="BR242" i="3"/>
  <c r="BQ243" i="3"/>
  <c r="BR243" i="3"/>
  <c r="BQ245" i="3"/>
  <c r="BR245" i="3"/>
  <c r="BQ212" i="3"/>
  <c r="BR212" i="3"/>
  <c r="BQ213" i="3"/>
  <c r="BR213" i="3"/>
  <c r="BQ215" i="3"/>
  <c r="BR215" i="3"/>
  <c r="BQ182" i="3"/>
  <c r="BR182" i="3"/>
  <c r="BQ183" i="3"/>
  <c r="BR183" i="3"/>
  <c r="BQ185" i="3"/>
  <c r="BR185" i="3"/>
  <c r="BQ152" i="3"/>
  <c r="BR152" i="3"/>
  <c r="BQ153" i="3"/>
  <c r="BR153" i="3"/>
  <c r="BQ155" i="3"/>
  <c r="BR155" i="3"/>
  <c r="BQ122" i="3"/>
  <c r="BR122" i="3"/>
  <c r="BQ123" i="3"/>
  <c r="BR123" i="3"/>
  <c r="BQ92" i="3"/>
  <c r="BR92" i="3"/>
  <c r="BQ93" i="3"/>
  <c r="BR93" i="3"/>
  <c r="BQ95" i="3"/>
  <c r="BR95" i="3"/>
  <c r="BQ62" i="3"/>
  <c r="BR62" i="3"/>
  <c r="BQ63" i="3"/>
  <c r="BR63" i="3"/>
  <c r="BQ65" i="3"/>
  <c r="BR65" i="3"/>
  <c r="BQ32" i="3"/>
  <c r="BR32" i="3"/>
  <c r="BQ33" i="3"/>
  <c r="BR33" i="3"/>
  <c r="BQ35" i="3"/>
  <c r="BR35" i="3"/>
  <c r="BQ5" i="3"/>
  <c r="BR5" i="3"/>
  <c r="BG812" i="3"/>
  <c r="BH812" i="3"/>
  <c r="BI812" i="3"/>
  <c r="BJ812" i="3"/>
  <c r="BK812" i="3"/>
  <c r="BL812" i="3"/>
  <c r="BM812" i="3"/>
  <c r="BN812" i="3"/>
  <c r="BO812" i="3"/>
  <c r="BP812" i="3"/>
  <c r="BG813" i="3"/>
  <c r="BH813" i="3"/>
  <c r="BI813" i="3"/>
  <c r="BJ813" i="3"/>
  <c r="BK813" i="3"/>
  <c r="BL813" i="3"/>
  <c r="BM813" i="3"/>
  <c r="BN813" i="3"/>
  <c r="BO813" i="3"/>
  <c r="BP813" i="3"/>
  <c r="BG815" i="3"/>
  <c r="BH815" i="3"/>
  <c r="BI815" i="3"/>
  <c r="BJ815" i="3"/>
  <c r="BK815" i="3"/>
  <c r="BL815" i="3"/>
  <c r="BM815" i="3"/>
  <c r="BN815" i="3"/>
  <c r="BO815" i="3"/>
  <c r="BP815" i="3"/>
  <c r="BG782" i="3"/>
  <c r="BH782" i="3"/>
  <c r="BI782" i="3"/>
  <c r="BJ782" i="3"/>
  <c r="BK782" i="3"/>
  <c r="BL782" i="3"/>
  <c r="BM782" i="3"/>
  <c r="BN782" i="3"/>
  <c r="BO782" i="3"/>
  <c r="BP782" i="3"/>
  <c r="BG783" i="3"/>
  <c r="BH783" i="3"/>
  <c r="BI783" i="3"/>
  <c r="BJ783" i="3"/>
  <c r="BK783" i="3"/>
  <c r="BL783" i="3"/>
  <c r="BM783" i="3"/>
  <c r="BN783" i="3"/>
  <c r="BO783" i="3"/>
  <c r="BP783" i="3"/>
  <c r="BG785" i="3"/>
  <c r="BH785" i="3"/>
  <c r="BI785" i="3"/>
  <c r="BJ785" i="3"/>
  <c r="BK785" i="3"/>
  <c r="BL785" i="3"/>
  <c r="BM785" i="3"/>
  <c r="BN785" i="3"/>
  <c r="BO785" i="3"/>
  <c r="BP785" i="3"/>
  <c r="BG752" i="3"/>
  <c r="BH752" i="3"/>
  <c r="BI752" i="3"/>
  <c r="BJ752" i="3"/>
  <c r="BK752" i="3"/>
  <c r="BL752" i="3"/>
  <c r="BM752" i="3"/>
  <c r="BN752" i="3"/>
  <c r="BO752" i="3"/>
  <c r="BP752" i="3"/>
  <c r="BG753" i="3"/>
  <c r="BH753" i="3"/>
  <c r="BI753" i="3"/>
  <c r="BJ753" i="3"/>
  <c r="BK753" i="3"/>
  <c r="BL753" i="3"/>
  <c r="BM753" i="3"/>
  <c r="BN753" i="3"/>
  <c r="BO753" i="3"/>
  <c r="BP753" i="3"/>
  <c r="BG755" i="3"/>
  <c r="BH755" i="3"/>
  <c r="BI755" i="3"/>
  <c r="BJ755" i="3"/>
  <c r="BK755" i="3"/>
  <c r="BL755" i="3"/>
  <c r="BM755" i="3"/>
  <c r="BN755" i="3"/>
  <c r="BO755" i="3"/>
  <c r="BP755" i="3"/>
  <c r="BG722" i="3"/>
  <c r="BH722" i="3"/>
  <c r="BI722" i="3"/>
  <c r="BJ722" i="3"/>
  <c r="BK722" i="3"/>
  <c r="BL722" i="3"/>
  <c r="BM722" i="3"/>
  <c r="BN722" i="3"/>
  <c r="BO722" i="3"/>
  <c r="BP722" i="3"/>
  <c r="BG723" i="3"/>
  <c r="BH723" i="3"/>
  <c r="BI723" i="3"/>
  <c r="BJ723" i="3"/>
  <c r="BK723" i="3"/>
  <c r="BL723" i="3"/>
  <c r="BM723" i="3"/>
  <c r="BN723" i="3"/>
  <c r="BO723" i="3"/>
  <c r="BP723" i="3"/>
  <c r="BG725" i="3"/>
  <c r="BH725" i="3"/>
  <c r="BI725" i="3"/>
  <c r="BJ725" i="3"/>
  <c r="BK725" i="3"/>
  <c r="BL725" i="3"/>
  <c r="BM725" i="3"/>
  <c r="BN725" i="3"/>
  <c r="BO725" i="3"/>
  <c r="BP725" i="3"/>
  <c r="BG692" i="3"/>
  <c r="BH692" i="3"/>
  <c r="BI692" i="3"/>
  <c r="BJ692" i="3"/>
  <c r="BK692" i="3"/>
  <c r="BL692" i="3"/>
  <c r="BM692" i="3"/>
  <c r="BN692" i="3"/>
  <c r="BO692" i="3"/>
  <c r="BP692" i="3"/>
  <c r="BG693" i="3"/>
  <c r="BH693" i="3"/>
  <c r="BI693" i="3"/>
  <c r="BJ693" i="3"/>
  <c r="BK693" i="3"/>
  <c r="BL693" i="3"/>
  <c r="BM693" i="3"/>
  <c r="BN693" i="3"/>
  <c r="BO693" i="3"/>
  <c r="BP693" i="3"/>
  <c r="BG695" i="3"/>
  <c r="BH695" i="3"/>
  <c r="BI695" i="3"/>
  <c r="BJ695" i="3"/>
  <c r="BK695" i="3"/>
  <c r="BL695" i="3"/>
  <c r="BM695" i="3"/>
  <c r="BN695" i="3"/>
  <c r="BO695" i="3"/>
  <c r="BP695" i="3"/>
  <c r="BG662" i="3"/>
  <c r="BH662" i="3"/>
  <c r="BI662" i="3"/>
  <c r="BJ662" i="3"/>
  <c r="BK662" i="3"/>
  <c r="BL662" i="3"/>
  <c r="BM662" i="3"/>
  <c r="BN662" i="3"/>
  <c r="BO662" i="3"/>
  <c r="BP662" i="3"/>
  <c r="BG663" i="3"/>
  <c r="BH663" i="3"/>
  <c r="BI663" i="3"/>
  <c r="BJ663" i="3"/>
  <c r="BK663" i="3"/>
  <c r="BL663" i="3"/>
  <c r="BM663" i="3"/>
  <c r="BN663" i="3"/>
  <c r="BO663" i="3"/>
  <c r="BP663" i="3"/>
  <c r="BG665" i="3"/>
  <c r="BH665" i="3"/>
  <c r="BI665" i="3"/>
  <c r="BJ665" i="3"/>
  <c r="BK665" i="3"/>
  <c r="BL665" i="3"/>
  <c r="BM665" i="3"/>
  <c r="BN665" i="3"/>
  <c r="BO665" i="3"/>
  <c r="BP665" i="3"/>
  <c r="BG632" i="3"/>
  <c r="BH632" i="3"/>
  <c r="BI632" i="3"/>
  <c r="BJ632" i="3"/>
  <c r="BK632" i="3"/>
  <c r="BL632" i="3"/>
  <c r="BM632" i="3"/>
  <c r="BN632" i="3"/>
  <c r="BO632" i="3"/>
  <c r="BP632" i="3"/>
  <c r="BG633" i="3"/>
  <c r="BH633" i="3"/>
  <c r="BI633" i="3"/>
  <c r="BJ633" i="3"/>
  <c r="BK633" i="3"/>
  <c r="BL633" i="3"/>
  <c r="BM633" i="3"/>
  <c r="BN633" i="3"/>
  <c r="BO633" i="3"/>
  <c r="BP633" i="3"/>
  <c r="BG635" i="3"/>
  <c r="BH635" i="3"/>
  <c r="BI635" i="3"/>
  <c r="BJ635" i="3"/>
  <c r="BK635" i="3"/>
  <c r="BL635" i="3"/>
  <c r="BM635" i="3"/>
  <c r="BN635" i="3"/>
  <c r="BO635" i="3"/>
  <c r="BP635" i="3"/>
  <c r="BG602" i="3"/>
  <c r="BH602" i="3"/>
  <c r="BI602" i="3"/>
  <c r="BJ602" i="3"/>
  <c r="BK602" i="3"/>
  <c r="BL602" i="3"/>
  <c r="BM602" i="3"/>
  <c r="BN602" i="3"/>
  <c r="BO602" i="3"/>
  <c r="BP602" i="3"/>
  <c r="BG603" i="3"/>
  <c r="BH603" i="3"/>
  <c r="BI603" i="3"/>
  <c r="BJ603" i="3"/>
  <c r="BK603" i="3"/>
  <c r="BL603" i="3"/>
  <c r="BM603" i="3"/>
  <c r="BN603" i="3"/>
  <c r="BO603" i="3"/>
  <c r="BP603" i="3"/>
  <c r="BG605" i="3"/>
  <c r="BH605" i="3"/>
  <c r="BI605" i="3"/>
  <c r="BJ605" i="3"/>
  <c r="BK605" i="3"/>
  <c r="BL605" i="3"/>
  <c r="BM605" i="3"/>
  <c r="BN605" i="3"/>
  <c r="BO605" i="3"/>
  <c r="BP605" i="3"/>
  <c r="BG572" i="3"/>
  <c r="BH572" i="3"/>
  <c r="BI572" i="3"/>
  <c r="BJ572" i="3"/>
  <c r="BK572" i="3"/>
  <c r="BL572" i="3"/>
  <c r="BM572" i="3"/>
  <c r="BN572" i="3"/>
  <c r="BO572" i="3"/>
  <c r="BP572" i="3"/>
  <c r="BG573" i="3"/>
  <c r="BH573" i="3"/>
  <c r="BI573" i="3"/>
  <c r="BJ573" i="3"/>
  <c r="BK573" i="3"/>
  <c r="BL573" i="3"/>
  <c r="BM573" i="3"/>
  <c r="BN573" i="3"/>
  <c r="BO573" i="3"/>
  <c r="BP573" i="3"/>
  <c r="BG575" i="3"/>
  <c r="BH575" i="3"/>
  <c r="BI575" i="3"/>
  <c r="BJ575" i="3"/>
  <c r="BK575" i="3"/>
  <c r="BL575" i="3"/>
  <c r="BM575" i="3"/>
  <c r="BN575" i="3"/>
  <c r="BO575" i="3"/>
  <c r="BP575" i="3"/>
  <c r="BG542" i="3"/>
  <c r="BH542" i="3"/>
  <c r="BI542" i="3"/>
  <c r="BJ542" i="3"/>
  <c r="BK542" i="3"/>
  <c r="BL542" i="3"/>
  <c r="BM542" i="3"/>
  <c r="BN542" i="3"/>
  <c r="BO542" i="3"/>
  <c r="BP542" i="3"/>
  <c r="BG543" i="3"/>
  <c r="BH543" i="3"/>
  <c r="BI543" i="3"/>
  <c r="BJ543" i="3"/>
  <c r="BK543" i="3"/>
  <c r="BL543" i="3"/>
  <c r="BM543" i="3"/>
  <c r="BN543" i="3"/>
  <c r="BO543" i="3"/>
  <c r="BP543" i="3"/>
  <c r="BG545" i="3"/>
  <c r="BH545" i="3"/>
  <c r="BI545" i="3"/>
  <c r="BJ545" i="3"/>
  <c r="BK545" i="3"/>
  <c r="BL545" i="3"/>
  <c r="BM545" i="3"/>
  <c r="BN545" i="3"/>
  <c r="BO545" i="3"/>
  <c r="BP545" i="3"/>
  <c r="BG512" i="3"/>
  <c r="BH512" i="3"/>
  <c r="BI512" i="3"/>
  <c r="BJ512" i="3"/>
  <c r="BK512" i="3"/>
  <c r="BL512" i="3"/>
  <c r="BM512" i="3"/>
  <c r="BN512" i="3"/>
  <c r="BO512" i="3"/>
  <c r="BP512" i="3"/>
  <c r="BG513" i="3"/>
  <c r="BH513" i="3"/>
  <c r="BI513" i="3"/>
  <c r="BJ513" i="3"/>
  <c r="BK513" i="3"/>
  <c r="BL513" i="3"/>
  <c r="BM513" i="3"/>
  <c r="BN513" i="3"/>
  <c r="BO513" i="3"/>
  <c r="BP513" i="3"/>
  <c r="BG515" i="3"/>
  <c r="BH515" i="3"/>
  <c r="BI515" i="3"/>
  <c r="BJ515" i="3"/>
  <c r="BK515" i="3"/>
  <c r="BL515" i="3"/>
  <c r="BM515" i="3"/>
  <c r="BN515" i="3"/>
  <c r="BO515" i="3"/>
  <c r="BP515" i="3"/>
  <c r="BG482" i="3"/>
  <c r="BH482" i="3"/>
  <c r="BI482" i="3"/>
  <c r="BJ482" i="3"/>
  <c r="BK482" i="3"/>
  <c r="BL482" i="3"/>
  <c r="BM482" i="3"/>
  <c r="BN482" i="3"/>
  <c r="BO482" i="3"/>
  <c r="BP482" i="3"/>
  <c r="BG483" i="3"/>
  <c r="BH483" i="3"/>
  <c r="BI483" i="3"/>
  <c r="BJ483" i="3"/>
  <c r="BK483" i="3"/>
  <c r="BL483" i="3"/>
  <c r="BM483" i="3"/>
  <c r="BN483" i="3"/>
  <c r="BO483" i="3"/>
  <c r="BP483" i="3"/>
  <c r="BG485" i="3"/>
  <c r="BH485" i="3"/>
  <c r="BI485" i="3"/>
  <c r="BJ485" i="3"/>
  <c r="BK485" i="3"/>
  <c r="BL485" i="3"/>
  <c r="BM485" i="3"/>
  <c r="BN485" i="3"/>
  <c r="BO485" i="3"/>
  <c r="BP485" i="3"/>
  <c r="BG452" i="3"/>
  <c r="BH452" i="3"/>
  <c r="BI452" i="3"/>
  <c r="BJ452" i="3"/>
  <c r="BK452" i="3"/>
  <c r="BL452" i="3"/>
  <c r="BM452" i="3"/>
  <c r="BN452" i="3"/>
  <c r="BO452" i="3"/>
  <c r="BP452" i="3"/>
  <c r="BG453" i="3"/>
  <c r="BH453" i="3"/>
  <c r="BI453" i="3"/>
  <c r="BJ453" i="3"/>
  <c r="BK453" i="3"/>
  <c r="BL453" i="3"/>
  <c r="BM453" i="3"/>
  <c r="BN453" i="3"/>
  <c r="BO453" i="3"/>
  <c r="BP453" i="3"/>
  <c r="BG455" i="3"/>
  <c r="BH455" i="3"/>
  <c r="BI455" i="3"/>
  <c r="BJ455" i="3"/>
  <c r="BK455" i="3"/>
  <c r="BL455" i="3"/>
  <c r="BM455" i="3"/>
  <c r="BN455" i="3"/>
  <c r="BO455" i="3"/>
  <c r="BP455" i="3"/>
  <c r="BG422" i="3"/>
  <c r="BH422" i="3"/>
  <c r="BI422" i="3"/>
  <c r="BJ422" i="3"/>
  <c r="BK422" i="3"/>
  <c r="BL422" i="3"/>
  <c r="BM422" i="3"/>
  <c r="BN422" i="3"/>
  <c r="BO422" i="3"/>
  <c r="BP422" i="3"/>
  <c r="BG423" i="3"/>
  <c r="BH423" i="3"/>
  <c r="BI423" i="3"/>
  <c r="BJ423" i="3"/>
  <c r="BK423" i="3"/>
  <c r="BL423" i="3"/>
  <c r="BM423" i="3"/>
  <c r="BN423" i="3"/>
  <c r="BO423" i="3"/>
  <c r="BP423" i="3"/>
  <c r="BG425" i="3"/>
  <c r="BH425" i="3"/>
  <c r="BI425" i="3"/>
  <c r="BJ425" i="3"/>
  <c r="BK425" i="3"/>
  <c r="BL425" i="3"/>
  <c r="BM425" i="3"/>
  <c r="BN425" i="3"/>
  <c r="BO425" i="3"/>
  <c r="BP425" i="3"/>
  <c r="BG392" i="3"/>
  <c r="BH392" i="3"/>
  <c r="BI392" i="3"/>
  <c r="BJ392" i="3"/>
  <c r="BK392" i="3"/>
  <c r="BL392" i="3"/>
  <c r="BM392" i="3"/>
  <c r="BN392" i="3"/>
  <c r="BO392" i="3"/>
  <c r="BP392" i="3"/>
  <c r="BG393" i="3"/>
  <c r="BH393" i="3"/>
  <c r="BI393" i="3"/>
  <c r="BJ393" i="3"/>
  <c r="BK393" i="3"/>
  <c r="BL393" i="3"/>
  <c r="BM393" i="3"/>
  <c r="BN393" i="3"/>
  <c r="BO393" i="3"/>
  <c r="BP393" i="3"/>
  <c r="BG395" i="3"/>
  <c r="BH395" i="3"/>
  <c r="BI395" i="3"/>
  <c r="BJ395" i="3"/>
  <c r="BK395" i="3"/>
  <c r="BL395" i="3"/>
  <c r="BM395" i="3"/>
  <c r="BN395" i="3"/>
  <c r="BO395" i="3"/>
  <c r="BP395" i="3"/>
  <c r="BG362" i="3"/>
  <c r="BH362" i="3"/>
  <c r="BI362" i="3"/>
  <c r="BJ362" i="3"/>
  <c r="BK362" i="3"/>
  <c r="BL362" i="3"/>
  <c r="BM362" i="3"/>
  <c r="BN362" i="3"/>
  <c r="BO362" i="3"/>
  <c r="BP362" i="3"/>
  <c r="BG363" i="3"/>
  <c r="BH363" i="3"/>
  <c r="BI363" i="3"/>
  <c r="BJ363" i="3"/>
  <c r="BK363" i="3"/>
  <c r="BL363" i="3"/>
  <c r="BM363" i="3"/>
  <c r="BN363" i="3"/>
  <c r="BO363" i="3"/>
  <c r="BP363" i="3"/>
  <c r="BG365" i="3"/>
  <c r="BH365" i="3"/>
  <c r="BI365" i="3"/>
  <c r="BJ365" i="3"/>
  <c r="BK365" i="3"/>
  <c r="BL365" i="3"/>
  <c r="BM365" i="3"/>
  <c r="BN365" i="3"/>
  <c r="BO365" i="3"/>
  <c r="BP365" i="3"/>
  <c r="BG332" i="3"/>
  <c r="BH332" i="3"/>
  <c r="BI332" i="3"/>
  <c r="BJ332" i="3"/>
  <c r="BK332" i="3"/>
  <c r="BL332" i="3"/>
  <c r="BM332" i="3"/>
  <c r="BN332" i="3"/>
  <c r="BO332" i="3"/>
  <c r="BP332" i="3"/>
  <c r="BG333" i="3"/>
  <c r="BH333" i="3"/>
  <c r="BI333" i="3"/>
  <c r="BJ333" i="3"/>
  <c r="BK333" i="3"/>
  <c r="BL333" i="3"/>
  <c r="BM333" i="3"/>
  <c r="BN333" i="3"/>
  <c r="BO333" i="3"/>
  <c r="BP333" i="3"/>
  <c r="BG335" i="3"/>
  <c r="BH335" i="3"/>
  <c r="BI335" i="3"/>
  <c r="BJ335" i="3"/>
  <c r="BK335" i="3"/>
  <c r="BL335" i="3"/>
  <c r="BM335" i="3"/>
  <c r="BN335" i="3"/>
  <c r="BO335" i="3"/>
  <c r="BP335" i="3"/>
  <c r="BG302" i="3"/>
  <c r="BH302" i="3"/>
  <c r="BI302" i="3"/>
  <c r="BJ302" i="3"/>
  <c r="BK302" i="3"/>
  <c r="BL302" i="3"/>
  <c r="BM302" i="3"/>
  <c r="BN302" i="3"/>
  <c r="BO302" i="3"/>
  <c r="BP302" i="3"/>
  <c r="BG303" i="3"/>
  <c r="BH303" i="3"/>
  <c r="BI303" i="3"/>
  <c r="BJ303" i="3"/>
  <c r="BK303" i="3"/>
  <c r="BL303" i="3"/>
  <c r="BM303" i="3"/>
  <c r="BN303" i="3"/>
  <c r="BO303" i="3"/>
  <c r="BP303" i="3"/>
  <c r="BG305" i="3"/>
  <c r="BH305" i="3"/>
  <c r="BI305" i="3"/>
  <c r="BJ305" i="3"/>
  <c r="BK305" i="3"/>
  <c r="BL305" i="3"/>
  <c r="BM305" i="3"/>
  <c r="BN305" i="3"/>
  <c r="BO305" i="3"/>
  <c r="BP305" i="3"/>
  <c r="BG272" i="3"/>
  <c r="BH272" i="3"/>
  <c r="BI272" i="3"/>
  <c r="BJ272" i="3"/>
  <c r="BK272" i="3"/>
  <c r="BL272" i="3"/>
  <c r="BM272" i="3"/>
  <c r="BN272" i="3"/>
  <c r="BO272" i="3"/>
  <c r="BP272" i="3"/>
  <c r="BG273" i="3"/>
  <c r="BH273" i="3"/>
  <c r="BI273" i="3"/>
  <c r="BJ273" i="3"/>
  <c r="BK273" i="3"/>
  <c r="BL273" i="3"/>
  <c r="BM273" i="3"/>
  <c r="BN273" i="3"/>
  <c r="BO273" i="3"/>
  <c r="BP273" i="3"/>
  <c r="BG275" i="3"/>
  <c r="BH275" i="3"/>
  <c r="BI275" i="3"/>
  <c r="BJ275" i="3"/>
  <c r="BK275" i="3"/>
  <c r="BL275" i="3"/>
  <c r="BM275" i="3"/>
  <c r="BN275" i="3"/>
  <c r="BO275" i="3"/>
  <c r="BP275" i="3"/>
  <c r="BG242" i="3"/>
  <c r="BH242" i="3"/>
  <c r="BI242" i="3"/>
  <c r="BJ242" i="3"/>
  <c r="BK242" i="3"/>
  <c r="BL242" i="3"/>
  <c r="BM242" i="3"/>
  <c r="BN242" i="3"/>
  <c r="BO242" i="3"/>
  <c r="BP242" i="3"/>
  <c r="BG243" i="3"/>
  <c r="BH243" i="3"/>
  <c r="BI243" i="3"/>
  <c r="BJ243" i="3"/>
  <c r="BK243" i="3"/>
  <c r="BL243" i="3"/>
  <c r="BM243" i="3"/>
  <c r="BN243" i="3"/>
  <c r="BO243" i="3"/>
  <c r="BP243" i="3"/>
  <c r="BG245" i="3"/>
  <c r="BH245" i="3"/>
  <c r="BI245" i="3"/>
  <c r="BJ245" i="3"/>
  <c r="BK245" i="3"/>
  <c r="BL245" i="3"/>
  <c r="BM245" i="3"/>
  <c r="BN245" i="3"/>
  <c r="BO245" i="3"/>
  <c r="BP245" i="3"/>
  <c r="BG212" i="3"/>
  <c r="BH212" i="3"/>
  <c r="BI212" i="3"/>
  <c r="BJ212" i="3"/>
  <c r="BK212" i="3"/>
  <c r="BL212" i="3"/>
  <c r="BM212" i="3"/>
  <c r="BN212" i="3"/>
  <c r="BO212" i="3"/>
  <c r="BP212" i="3"/>
  <c r="BG213" i="3"/>
  <c r="BH213" i="3"/>
  <c r="BI213" i="3"/>
  <c r="BJ213" i="3"/>
  <c r="BK213" i="3"/>
  <c r="BL213" i="3"/>
  <c r="BM213" i="3"/>
  <c r="BN213" i="3"/>
  <c r="BO213" i="3"/>
  <c r="BP213" i="3"/>
  <c r="BG215" i="3"/>
  <c r="BH215" i="3"/>
  <c r="BI215" i="3"/>
  <c r="BJ215" i="3"/>
  <c r="BK215" i="3"/>
  <c r="BL215" i="3"/>
  <c r="BM215" i="3"/>
  <c r="BN215" i="3"/>
  <c r="BO215" i="3"/>
  <c r="BP215" i="3"/>
  <c r="BG182" i="3"/>
  <c r="BH182" i="3"/>
  <c r="BI182" i="3"/>
  <c r="BJ182" i="3"/>
  <c r="BK182" i="3"/>
  <c r="BL182" i="3"/>
  <c r="BM182" i="3"/>
  <c r="BN182" i="3"/>
  <c r="BO182" i="3"/>
  <c r="BP182" i="3"/>
  <c r="BG183" i="3"/>
  <c r="BH183" i="3"/>
  <c r="BI183" i="3"/>
  <c r="BJ183" i="3"/>
  <c r="BK183" i="3"/>
  <c r="BL183" i="3"/>
  <c r="BM183" i="3"/>
  <c r="BN183" i="3"/>
  <c r="BO183" i="3"/>
  <c r="BP183" i="3"/>
  <c r="BG185" i="3"/>
  <c r="BH185" i="3"/>
  <c r="BI185" i="3"/>
  <c r="BJ185" i="3"/>
  <c r="BK185" i="3"/>
  <c r="BL185" i="3"/>
  <c r="BM185" i="3"/>
  <c r="BN185" i="3"/>
  <c r="BO185" i="3"/>
  <c r="BP185" i="3"/>
  <c r="BG152" i="3"/>
  <c r="BH152" i="3"/>
  <c r="BI152" i="3"/>
  <c r="BJ152" i="3"/>
  <c r="BK152" i="3"/>
  <c r="BL152" i="3"/>
  <c r="BM152" i="3"/>
  <c r="BN152" i="3"/>
  <c r="BO152" i="3"/>
  <c r="BP152" i="3"/>
  <c r="BG153" i="3"/>
  <c r="BH153" i="3"/>
  <c r="BI153" i="3"/>
  <c r="BJ153" i="3"/>
  <c r="BK153" i="3"/>
  <c r="BL153" i="3"/>
  <c r="BM153" i="3"/>
  <c r="BN153" i="3"/>
  <c r="BO153" i="3"/>
  <c r="BP153" i="3"/>
  <c r="BG155" i="3"/>
  <c r="BH155" i="3"/>
  <c r="BI155" i="3"/>
  <c r="BJ155" i="3"/>
  <c r="BK155" i="3"/>
  <c r="BL155" i="3"/>
  <c r="BM155" i="3"/>
  <c r="BN155" i="3"/>
  <c r="BO155" i="3"/>
  <c r="BP155" i="3"/>
  <c r="BG122" i="3"/>
  <c r="BH122" i="3"/>
  <c r="BI122" i="3"/>
  <c r="BJ122" i="3"/>
  <c r="BK122" i="3"/>
  <c r="BL122" i="3"/>
  <c r="BM122" i="3"/>
  <c r="BN122" i="3"/>
  <c r="BO122" i="3"/>
  <c r="BP122" i="3"/>
  <c r="BG123" i="3"/>
  <c r="BH123" i="3"/>
  <c r="BI123" i="3"/>
  <c r="BJ123" i="3"/>
  <c r="BK123" i="3"/>
  <c r="BL123" i="3"/>
  <c r="BM123" i="3"/>
  <c r="BN123" i="3"/>
  <c r="BO123" i="3"/>
  <c r="BP123" i="3"/>
  <c r="BG92" i="3"/>
  <c r="BH92" i="3"/>
  <c r="BI92" i="3"/>
  <c r="BJ92" i="3"/>
  <c r="BK92" i="3"/>
  <c r="BL92" i="3"/>
  <c r="BM92" i="3"/>
  <c r="BN92" i="3"/>
  <c r="BO92" i="3"/>
  <c r="BP92" i="3"/>
  <c r="BG93" i="3"/>
  <c r="BH93" i="3"/>
  <c r="BI93" i="3"/>
  <c r="BJ93" i="3"/>
  <c r="BK93" i="3"/>
  <c r="BL93" i="3"/>
  <c r="BM93" i="3"/>
  <c r="BN93" i="3"/>
  <c r="BO93" i="3"/>
  <c r="BP93" i="3"/>
  <c r="BG95" i="3"/>
  <c r="BH95" i="3"/>
  <c r="BI95" i="3"/>
  <c r="BJ95" i="3"/>
  <c r="BK95" i="3"/>
  <c r="BL95" i="3"/>
  <c r="BM95" i="3"/>
  <c r="BN95" i="3"/>
  <c r="BO95" i="3"/>
  <c r="BP95" i="3"/>
  <c r="BG62" i="3"/>
  <c r="BH62" i="3"/>
  <c r="BI62" i="3"/>
  <c r="BJ62" i="3"/>
  <c r="BK62" i="3"/>
  <c r="BL62" i="3"/>
  <c r="BM62" i="3"/>
  <c r="BN62" i="3"/>
  <c r="BO62" i="3"/>
  <c r="BP62" i="3"/>
  <c r="BG63" i="3"/>
  <c r="BH63" i="3"/>
  <c r="BI63" i="3"/>
  <c r="BJ63" i="3"/>
  <c r="BK63" i="3"/>
  <c r="BL63" i="3"/>
  <c r="BM63" i="3"/>
  <c r="BN63" i="3"/>
  <c r="BO63" i="3"/>
  <c r="BP63" i="3"/>
  <c r="BG65" i="3"/>
  <c r="BH65" i="3"/>
  <c r="BI65" i="3"/>
  <c r="BJ65" i="3"/>
  <c r="BK65" i="3"/>
  <c r="BL65" i="3"/>
  <c r="BM65" i="3"/>
  <c r="BN65" i="3"/>
  <c r="BO65" i="3"/>
  <c r="BP65" i="3"/>
  <c r="BG32" i="3"/>
  <c r="BH32" i="3"/>
  <c r="BI32" i="3"/>
  <c r="BJ32" i="3"/>
  <c r="BK32" i="3"/>
  <c r="BL32" i="3"/>
  <c r="BM32" i="3"/>
  <c r="BN32" i="3"/>
  <c r="BO32" i="3"/>
  <c r="BP32" i="3"/>
  <c r="BG33" i="3"/>
  <c r="BH33" i="3"/>
  <c r="BI33" i="3"/>
  <c r="BJ33" i="3"/>
  <c r="BK33" i="3"/>
  <c r="BL33" i="3"/>
  <c r="BM33" i="3"/>
  <c r="BN33" i="3"/>
  <c r="BO33" i="3"/>
  <c r="BP33" i="3"/>
  <c r="BG35" i="3"/>
  <c r="BH35" i="3"/>
  <c r="BI35" i="3"/>
  <c r="BJ35" i="3"/>
  <c r="BK35" i="3"/>
  <c r="BL35" i="3"/>
  <c r="BM35" i="3"/>
  <c r="BN35" i="3"/>
  <c r="BO35" i="3"/>
  <c r="BP35" i="3"/>
  <c r="BG5" i="3"/>
  <c r="BH5" i="3"/>
  <c r="BI5" i="3"/>
  <c r="BJ5" i="3"/>
  <c r="BK5" i="3"/>
  <c r="BL5" i="3"/>
  <c r="BM5" i="3"/>
  <c r="BN5" i="3"/>
  <c r="BO5" i="3"/>
  <c r="BP5" i="3"/>
  <c r="D832" i="3"/>
  <c r="D831" i="3"/>
  <c r="D829" i="3"/>
  <c r="D828" i="3"/>
  <c r="D827" i="3"/>
  <c r="D826" i="3"/>
  <c r="D825" i="3"/>
  <c r="D824" i="3"/>
  <c r="D823" i="3"/>
  <c r="D822" i="3"/>
  <c r="D821" i="3"/>
  <c r="D820" i="3"/>
  <c r="D819" i="3"/>
  <c r="D818" i="3"/>
  <c r="D817" i="3"/>
  <c r="D816" i="3"/>
  <c r="D815" i="3"/>
  <c r="D814" i="3"/>
  <c r="D813" i="3"/>
  <c r="D812" i="3"/>
  <c r="D802" i="3"/>
  <c r="D801" i="3"/>
  <c r="D799" i="3"/>
  <c r="D798" i="3"/>
  <c r="D797" i="3"/>
  <c r="D796" i="3"/>
  <c r="D795" i="3"/>
  <c r="D794" i="3"/>
  <c r="D793" i="3"/>
  <c r="D792" i="3"/>
  <c r="D791" i="3"/>
  <c r="D790" i="3"/>
  <c r="D789" i="3"/>
  <c r="D788" i="3"/>
  <c r="D787" i="3"/>
  <c r="D786" i="3"/>
  <c r="D785" i="3"/>
  <c r="D784" i="3"/>
  <c r="D783" i="3"/>
  <c r="D782" i="3"/>
  <c r="D772" i="3"/>
  <c r="D771" i="3"/>
  <c r="D769" i="3"/>
  <c r="D768" i="3"/>
  <c r="D767" i="3"/>
  <c r="D766" i="3"/>
  <c r="D765" i="3"/>
  <c r="D764" i="3"/>
  <c r="D763" i="3"/>
  <c r="D762" i="3"/>
  <c r="D761" i="3"/>
  <c r="D760" i="3"/>
  <c r="D759" i="3"/>
  <c r="D758" i="3"/>
  <c r="D757" i="3"/>
  <c r="D756" i="3"/>
  <c r="D755" i="3"/>
  <c r="D754" i="3"/>
  <c r="D753" i="3"/>
  <c r="D752" i="3"/>
  <c r="D742" i="3"/>
  <c r="D741" i="3"/>
  <c r="D739" i="3"/>
  <c r="D738" i="3"/>
  <c r="D737" i="3"/>
  <c r="D736" i="3"/>
  <c r="D735" i="3"/>
  <c r="D734" i="3"/>
  <c r="D733" i="3"/>
  <c r="D732" i="3"/>
  <c r="D731" i="3"/>
  <c r="D730" i="3"/>
  <c r="D729" i="3"/>
  <c r="D728" i="3"/>
  <c r="D727" i="3"/>
  <c r="D726" i="3"/>
  <c r="D725" i="3"/>
  <c r="D724" i="3"/>
  <c r="D723" i="3"/>
  <c r="D722" i="3"/>
  <c r="D712" i="3"/>
  <c r="D711" i="3"/>
  <c r="D709" i="3"/>
  <c r="D708" i="3"/>
  <c r="D707" i="3"/>
  <c r="D706" i="3"/>
  <c r="D705" i="3"/>
  <c r="D704" i="3"/>
  <c r="D703" i="3"/>
  <c r="D702" i="3"/>
  <c r="D701" i="3"/>
  <c r="D700" i="3"/>
  <c r="D699" i="3"/>
  <c r="D698" i="3"/>
  <c r="D697" i="3"/>
  <c r="D696" i="3"/>
  <c r="D695" i="3"/>
  <c r="D694" i="3"/>
  <c r="D693" i="3"/>
  <c r="D692" i="3"/>
  <c r="D682" i="3"/>
  <c r="D681" i="3"/>
  <c r="D679" i="3"/>
  <c r="D678" i="3"/>
  <c r="D677" i="3"/>
  <c r="D676" i="3"/>
  <c r="D675" i="3"/>
  <c r="D674" i="3"/>
  <c r="D673" i="3"/>
  <c r="D672" i="3"/>
  <c r="D671" i="3"/>
  <c r="D670" i="3"/>
  <c r="D669" i="3"/>
  <c r="D668" i="3"/>
  <c r="D667" i="3"/>
  <c r="D666" i="3"/>
  <c r="D665" i="3"/>
  <c r="D664" i="3"/>
  <c r="D663" i="3"/>
  <c r="D662" i="3"/>
  <c r="D652" i="3"/>
  <c r="D651" i="3"/>
  <c r="D649" i="3"/>
  <c r="D648" i="3"/>
  <c r="D647" i="3"/>
  <c r="D646" i="3"/>
  <c r="D645" i="3"/>
  <c r="D644" i="3"/>
  <c r="D643" i="3"/>
  <c r="D642" i="3"/>
  <c r="D641" i="3"/>
  <c r="D640" i="3"/>
  <c r="D639" i="3"/>
  <c r="D638" i="3"/>
  <c r="D637" i="3"/>
  <c r="D636" i="3"/>
  <c r="D635" i="3"/>
  <c r="D634" i="3"/>
  <c r="D633" i="3"/>
  <c r="D632" i="3"/>
  <c r="D622" i="3"/>
  <c r="D621" i="3"/>
  <c r="D619" i="3"/>
  <c r="D618" i="3"/>
  <c r="D617" i="3"/>
  <c r="D616" i="3"/>
  <c r="D615" i="3"/>
  <c r="D614" i="3"/>
  <c r="D613" i="3"/>
  <c r="D612" i="3"/>
  <c r="D611" i="3"/>
  <c r="D610" i="3"/>
  <c r="D609" i="3"/>
  <c r="D608" i="3"/>
  <c r="D607" i="3"/>
  <c r="D606" i="3"/>
  <c r="D605" i="3"/>
  <c r="D604" i="3"/>
  <c r="D603" i="3"/>
  <c r="D602" i="3"/>
  <c r="D592" i="3"/>
  <c r="D591" i="3"/>
  <c r="D589" i="3"/>
  <c r="D588" i="3"/>
  <c r="D587" i="3"/>
  <c r="D586" i="3"/>
  <c r="D585" i="3"/>
  <c r="D584" i="3"/>
  <c r="D583" i="3"/>
  <c r="D582" i="3"/>
  <c r="D581" i="3"/>
  <c r="D580" i="3"/>
  <c r="D579" i="3"/>
  <c r="D578" i="3"/>
  <c r="D577" i="3"/>
  <c r="D576" i="3"/>
  <c r="D575" i="3"/>
  <c r="D574" i="3"/>
  <c r="D573" i="3"/>
  <c r="D572" i="3"/>
  <c r="D562" i="3"/>
  <c r="D561" i="3"/>
  <c r="D559" i="3"/>
  <c r="D555" i="3"/>
  <c r="D554" i="3"/>
  <c r="D553" i="3"/>
  <c r="D552" i="3"/>
  <c r="D551" i="3"/>
  <c r="D550" i="3"/>
  <c r="D549" i="3"/>
  <c r="D548" i="3"/>
  <c r="D547" i="3"/>
  <c r="D546" i="3"/>
  <c r="D545" i="3"/>
  <c r="D544" i="3"/>
  <c r="D543" i="3"/>
  <c r="D542" i="3"/>
  <c r="D532" i="3"/>
  <c r="D531" i="3"/>
  <c r="D529" i="3"/>
  <c r="D528" i="3"/>
  <c r="D527" i="3"/>
  <c r="D526" i="3"/>
  <c r="D525" i="3"/>
  <c r="D524" i="3"/>
  <c r="D523" i="3"/>
  <c r="D522" i="3"/>
  <c r="D521" i="3"/>
  <c r="D520" i="3"/>
  <c r="D519" i="3"/>
  <c r="D518" i="3"/>
  <c r="D517" i="3"/>
  <c r="D516" i="3"/>
  <c r="D515" i="3"/>
  <c r="D514" i="3"/>
  <c r="D513" i="3"/>
  <c r="D512" i="3"/>
  <c r="D502" i="3"/>
  <c r="D501" i="3"/>
  <c r="D499" i="3"/>
  <c r="D495" i="3"/>
  <c r="D494" i="3"/>
  <c r="D493" i="3"/>
  <c r="D492" i="3"/>
  <c r="D491" i="3"/>
  <c r="D490" i="3"/>
  <c r="D489" i="3"/>
  <c r="D488" i="3"/>
  <c r="D487" i="3"/>
  <c r="D486" i="3"/>
  <c r="D485" i="3"/>
  <c r="D484" i="3"/>
  <c r="D483" i="3"/>
  <c r="D482" i="3"/>
  <c r="D472" i="3"/>
  <c r="D471" i="3"/>
  <c r="D469" i="3"/>
  <c r="D468" i="3"/>
  <c r="D467" i="3"/>
  <c r="D466" i="3"/>
  <c r="D465" i="3"/>
  <c r="D464" i="3"/>
  <c r="D463" i="3"/>
  <c r="D462" i="3"/>
  <c r="D461" i="3"/>
  <c r="D460" i="3"/>
  <c r="D459" i="3"/>
  <c r="D458" i="3"/>
  <c r="D457" i="3"/>
  <c r="D456" i="3"/>
  <c r="D455" i="3"/>
  <c r="D454" i="3"/>
  <c r="D453" i="3"/>
  <c r="D452" i="3"/>
  <c r="D442" i="3"/>
  <c r="D441" i="3"/>
  <c r="D439" i="3"/>
  <c r="D438" i="3"/>
  <c r="D437" i="3"/>
  <c r="D436" i="3"/>
  <c r="D435" i="3"/>
  <c r="D434" i="3"/>
  <c r="D433" i="3"/>
  <c r="D432" i="3"/>
  <c r="D431" i="3"/>
  <c r="D430" i="3"/>
  <c r="D429" i="3"/>
  <c r="D428" i="3"/>
  <c r="D427" i="3"/>
  <c r="D426" i="3"/>
  <c r="D425" i="3"/>
  <c r="D424" i="3"/>
  <c r="D423" i="3"/>
  <c r="D422" i="3"/>
  <c r="D412" i="3"/>
  <c r="D411" i="3"/>
  <c r="D409" i="3"/>
  <c r="D408" i="3"/>
  <c r="D407" i="3"/>
  <c r="D406" i="3"/>
  <c r="D405" i="3"/>
  <c r="D404" i="3"/>
  <c r="D403" i="3"/>
  <c r="D402" i="3"/>
  <c r="D401" i="3"/>
  <c r="D400" i="3"/>
  <c r="D399" i="3"/>
  <c r="D398" i="3"/>
  <c r="D397" i="3"/>
  <c r="D396" i="3"/>
  <c r="D395" i="3"/>
  <c r="D394" i="3"/>
  <c r="D393" i="3"/>
  <c r="D392" i="3"/>
  <c r="D382" i="3"/>
  <c r="D381" i="3"/>
  <c r="D379" i="3"/>
  <c r="D378" i="3"/>
  <c r="D377" i="3"/>
  <c r="D376" i="3"/>
  <c r="D375" i="3"/>
  <c r="D374" i="3"/>
  <c r="D373" i="3"/>
  <c r="D372" i="3"/>
  <c r="D371" i="3"/>
  <c r="D370" i="3"/>
  <c r="D369" i="3"/>
  <c r="D368" i="3"/>
  <c r="D367" i="3"/>
  <c r="D366" i="3"/>
  <c r="D365" i="3"/>
  <c r="D364" i="3"/>
  <c r="D363" i="3"/>
  <c r="D362" i="3"/>
  <c r="D352" i="3"/>
  <c r="D351" i="3"/>
  <c r="D349" i="3"/>
  <c r="D348" i="3"/>
  <c r="D347" i="3"/>
  <c r="D346" i="3"/>
  <c r="D345" i="3"/>
  <c r="D344" i="3"/>
  <c r="D343" i="3"/>
  <c r="D342" i="3"/>
  <c r="D341" i="3"/>
  <c r="D340" i="3"/>
  <c r="D339" i="3"/>
  <c r="D338" i="3"/>
  <c r="D337" i="3"/>
  <c r="D336" i="3"/>
  <c r="D335" i="3"/>
  <c r="D334" i="3"/>
  <c r="D333" i="3"/>
  <c r="D332" i="3"/>
  <c r="D322" i="3"/>
  <c r="D321" i="3"/>
  <c r="D319" i="3"/>
  <c r="D318" i="3"/>
  <c r="D317" i="3"/>
  <c r="D316" i="3"/>
  <c r="D315" i="3"/>
  <c r="D314" i="3"/>
  <c r="D313" i="3"/>
  <c r="D312" i="3"/>
  <c r="D311" i="3"/>
  <c r="D310" i="3"/>
  <c r="D309" i="3"/>
  <c r="D308" i="3"/>
  <c r="D307" i="3"/>
  <c r="D306" i="3"/>
  <c r="D305" i="3"/>
  <c r="D304" i="3"/>
  <c r="D303" i="3"/>
  <c r="D302" i="3"/>
  <c r="D292" i="3"/>
  <c r="J292" i="3" s="1"/>
  <c r="K292" i="3" s="1"/>
  <c r="D291" i="3"/>
  <c r="J291" i="3" s="1"/>
  <c r="K291" i="3" s="1"/>
  <c r="D289" i="3"/>
  <c r="J289" i="3" s="1"/>
  <c r="K289" i="3" s="1"/>
  <c r="D288" i="3"/>
  <c r="J288" i="3" s="1"/>
  <c r="K288" i="3" s="1"/>
  <c r="D287" i="3"/>
  <c r="J287" i="3" s="1"/>
  <c r="K287" i="3" s="1"/>
  <c r="D286" i="3"/>
  <c r="J286" i="3" s="1"/>
  <c r="K286" i="3" s="1"/>
  <c r="D285" i="3"/>
  <c r="J285" i="3" s="1"/>
  <c r="K285" i="3" s="1"/>
  <c r="D284" i="3"/>
  <c r="J284" i="3" s="1"/>
  <c r="K284" i="3" s="1"/>
  <c r="D283" i="3"/>
  <c r="J283" i="3" s="1"/>
  <c r="K283" i="3" s="1"/>
  <c r="D282" i="3"/>
  <c r="J282" i="3" s="1"/>
  <c r="K282" i="3" s="1"/>
  <c r="D281" i="3"/>
  <c r="J281" i="3" s="1"/>
  <c r="K281" i="3" s="1"/>
  <c r="D280" i="3"/>
  <c r="J280" i="3" s="1"/>
  <c r="K280" i="3" s="1"/>
  <c r="D279" i="3"/>
  <c r="J279" i="3" s="1"/>
  <c r="K279" i="3" s="1"/>
  <c r="D278" i="3"/>
  <c r="J278" i="3" s="1"/>
  <c r="K278" i="3" s="1"/>
  <c r="D277" i="3"/>
  <c r="J277" i="3" s="1"/>
  <c r="K277" i="3" s="1"/>
  <c r="D276" i="3"/>
  <c r="D275" i="3"/>
  <c r="D274" i="3"/>
  <c r="D273" i="3"/>
  <c r="D272" i="3"/>
  <c r="D262" i="3"/>
  <c r="D261" i="3"/>
  <c r="D259" i="3"/>
  <c r="J259" i="3" s="1"/>
  <c r="K259" i="3" s="1"/>
  <c r="D258" i="3"/>
  <c r="J258" i="3" s="1"/>
  <c r="K258" i="3" s="1"/>
  <c r="D257" i="3"/>
  <c r="J257" i="3" s="1"/>
  <c r="K257" i="3" s="1"/>
  <c r="D256" i="3"/>
  <c r="J256" i="3" s="1"/>
  <c r="K256" i="3" s="1"/>
  <c r="D255" i="3"/>
  <c r="J255" i="3" s="1"/>
  <c r="K255" i="3" s="1"/>
  <c r="D254" i="3"/>
  <c r="J254" i="3" s="1"/>
  <c r="K254" i="3" s="1"/>
  <c r="D253" i="3"/>
  <c r="J253" i="3" s="1"/>
  <c r="K253" i="3" s="1"/>
  <c r="D252" i="3"/>
  <c r="J252" i="3" s="1"/>
  <c r="K252" i="3" s="1"/>
  <c r="D251" i="3"/>
  <c r="J251" i="3" s="1"/>
  <c r="K251" i="3" s="1"/>
  <c r="D250" i="3"/>
  <c r="J250" i="3" s="1"/>
  <c r="K250" i="3" s="1"/>
  <c r="D249" i="3"/>
  <c r="J249" i="3" s="1"/>
  <c r="K249" i="3" s="1"/>
  <c r="D248" i="3"/>
  <c r="J248" i="3" s="1"/>
  <c r="K248" i="3" s="1"/>
  <c r="D247" i="3"/>
  <c r="J247" i="3" s="1"/>
  <c r="K247" i="3" s="1"/>
  <c r="D246" i="3"/>
  <c r="D245" i="3"/>
  <c r="D244" i="3"/>
  <c r="D243" i="3"/>
  <c r="D242" i="3"/>
  <c r="D232" i="3"/>
  <c r="D231" i="3"/>
  <c r="D229" i="3"/>
  <c r="J229" i="3" s="1"/>
  <c r="K229" i="3" s="1"/>
  <c r="D225" i="3"/>
  <c r="J225" i="3" s="1"/>
  <c r="K225" i="3" s="1"/>
  <c r="D224" i="3"/>
  <c r="J224" i="3" s="1"/>
  <c r="K224" i="3" s="1"/>
  <c r="D223" i="3"/>
  <c r="J223" i="3" s="1"/>
  <c r="K223" i="3" s="1"/>
  <c r="D222" i="3"/>
  <c r="J222" i="3" s="1"/>
  <c r="K222" i="3" s="1"/>
  <c r="D221" i="3"/>
  <c r="J221" i="3" s="1"/>
  <c r="K221" i="3" s="1"/>
  <c r="D220" i="3"/>
  <c r="J220" i="3" s="1"/>
  <c r="K220" i="3" s="1"/>
  <c r="D219" i="3"/>
  <c r="J219" i="3" s="1"/>
  <c r="K219" i="3" s="1"/>
  <c r="D218" i="3"/>
  <c r="J218" i="3" s="1"/>
  <c r="K218" i="3" s="1"/>
  <c r="D217" i="3"/>
  <c r="J217" i="3" s="1"/>
  <c r="K217" i="3" s="1"/>
  <c r="D216" i="3"/>
  <c r="D215" i="3"/>
  <c r="D214" i="3"/>
  <c r="D213" i="3"/>
  <c r="D212" i="3"/>
  <c r="D202" i="3"/>
  <c r="D201" i="3"/>
  <c r="D199" i="3"/>
  <c r="J199" i="3" s="1"/>
  <c r="K199" i="3" s="1"/>
  <c r="D195" i="3"/>
  <c r="J195" i="3" s="1"/>
  <c r="K195" i="3" s="1"/>
  <c r="D194" i="3"/>
  <c r="J194" i="3" s="1"/>
  <c r="K194" i="3" s="1"/>
  <c r="D193" i="3"/>
  <c r="J193" i="3" s="1"/>
  <c r="K193" i="3" s="1"/>
  <c r="D192" i="3"/>
  <c r="J192" i="3" s="1"/>
  <c r="K192" i="3" s="1"/>
  <c r="D191" i="3"/>
  <c r="J191" i="3" s="1"/>
  <c r="K191" i="3" s="1"/>
  <c r="D190" i="3"/>
  <c r="J190" i="3" s="1"/>
  <c r="K190" i="3" s="1"/>
  <c r="D189" i="3"/>
  <c r="J189" i="3" s="1"/>
  <c r="K189" i="3" s="1"/>
  <c r="D188" i="3"/>
  <c r="J188" i="3" s="1"/>
  <c r="K188" i="3" s="1"/>
  <c r="D187" i="3"/>
  <c r="J187" i="3" s="1"/>
  <c r="K187" i="3" s="1"/>
  <c r="D186" i="3"/>
  <c r="D185" i="3"/>
  <c r="D184" i="3"/>
  <c r="D183" i="3"/>
  <c r="D182" i="3"/>
  <c r="D172" i="3"/>
  <c r="D171" i="3"/>
  <c r="D169" i="3"/>
  <c r="J169" i="3" s="1"/>
  <c r="K169" i="3" s="1"/>
  <c r="D168" i="3"/>
  <c r="J168" i="3" s="1"/>
  <c r="K168" i="3" s="1"/>
  <c r="D167" i="3"/>
  <c r="J167" i="3" s="1"/>
  <c r="K167" i="3" s="1"/>
  <c r="D166" i="3"/>
  <c r="J166" i="3" s="1"/>
  <c r="K166" i="3" s="1"/>
  <c r="D165" i="3"/>
  <c r="J165" i="3" s="1"/>
  <c r="K165" i="3" s="1"/>
  <c r="D164" i="3"/>
  <c r="J164" i="3" s="1"/>
  <c r="K164" i="3" s="1"/>
  <c r="D163" i="3"/>
  <c r="J163" i="3" s="1"/>
  <c r="K163" i="3" s="1"/>
  <c r="D162" i="3"/>
  <c r="J162" i="3" s="1"/>
  <c r="K162" i="3" s="1"/>
  <c r="D161" i="3"/>
  <c r="J161" i="3" s="1"/>
  <c r="K161" i="3" s="1"/>
  <c r="D160" i="3"/>
  <c r="J160" i="3" s="1"/>
  <c r="K160" i="3" s="1"/>
  <c r="D159" i="3"/>
  <c r="J159" i="3" s="1"/>
  <c r="K159" i="3" s="1"/>
  <c r="D158" i="3"/>
  <c r="J158" i="3" s="1"/>
  <c r="K158" i="3" s="1"/>
  <c r="D157" i="3"/>
  <c r="J157" i="3" s="1"/>
  <c r="K157" i="3" s="1"/>
  <c r="D156" i="3"/>
  <c r="D155" i="3"/>
  <c r="D154" i="3"/>
  <c r="D153" i="3"/>
  <c r="D152" i="3"/>
  <c r="D142" i="3"/>
  <c r="D141" i="3"/>
  <c r="D139" i="3"/>
  <c r="J139" i="3" s="1"/>
  <c r="K139" i="3" s="1"/>
  <c r="D138" i="3"/>
  <c r="J138" i="3" s="1"/>
  <c r="K138" i="3" s="1"/>
  <c r="D137" i="3"/>
  <c r="J137" i="3" s="1"/>
  <c r="K137" i="3" s="1"/>
  <c r="D136" i="3"/>
  <c r="J136" i="3" s="1"/>
  <c r="K136" i="3" s="1"/>
  <c r="D135" i="3"/>
  <c r="J135" i="3" s="1"/>
  <c r="K135" i="3" s="1"/>
  <c r="D134" i="3"/>
  <c r="J134" i="3" s="1"/>
  <c r="K134" i="3" s="1"/>
  <c r="D133" i="3"/>
  <c r="J133" i="3" s="1"/>
  <c r="K133" i="3" s="1"/>
  <c r="D132" i="3"/>
  <c r="J132" i="3" s="1"/>
  <c r="K132" i="3" s="1"/>
  <c r="D131" i="3"/>
  <c r="J131" i="3" s="1"/>
  <c r="K131" i="3" s="1"/>
  <c r="D130" i="3"/>
  <c r="J130" i="3" s="1"/>
  <c r="K130" i="3" s="1"/>
  <c r="D129" i="3"/>
  <c r="J129" i="3" s="1"/>
  <c r="K129" i="3" s="1"/>
  <c r="D128" i="3"/>
  <c r="J128" i="3" s="1"/>
  <c r="K128" i="3" s="1"/>
  <c r="D127" i="3"/>
  <c r="J127" i="3" s="1"/>
  <c r="K127" i="3" s="1"/>
  <c r="D126" i="3"/>
  <c r="D125" i="3"/>
  <c r="D124" i="3"/>
  <c r="D123" i="3"/>
  <c r="D122" i="3"/>
  <c r="D112" i="3"/>
  <c r="D111" i="3"/>
  <c r="D109" i="3"/>
  <c r="J109" i="3" s="1"/>
  <c r="K109" i="3" s="1"/>
  <c r="D105" i="3"/>
  <c r="J105" i="3" s="1"/>
  <c r="K105" i="3" s="1"/>
  <c r="D104" i="3"/>
  <c r="J104" i="3" s="1"/>
  <c r="K104" i="3" s="1"/>
  <c r="D103" i="3"/>
  <c r="J103" i="3" s="1"/>
  <c r="K103" i="3" s="1"/>
  <c r="D102" i="3"/>
  <c r="J102" i="3" s="1"/>
  <c r="K102" i="3" s="1"/>
  <c r="D101" i="3"/>
  <c r="J101" i="3" s="1"/>
  <c r="K101" i="3" s="1"/>
  <c r="D100" i="3"/>
  <c r="J100" i="3" s="1"/>
  <c r="K100" i="3" s="1"/>
  <c r="D99" i="3"/>
  <c r="J99" i="3" s="1"/>
  <c r="K99" i="3" s="1"/>
  <c r="D98" i="3"/>
  <c r="J98" i="3" s="1"/>
  <c r="K98" i="3" s="1"/>
  <c r="D97" i="3"/>
  <c r="J97" i="3" s="1"/>
  <c r="K97" i="3" s="1"/>
  <c r="D96" i="3"/>
  <c r="D95" i="3"/>
  <c r="D94" i="3"/>
  <c r="D93" i="3"/>
  <c r="D92" i="3"/>
  <c r="D82" i="3"/>
  <c r="D81" i="3"/>
  <c r="D79" i="3"/>
  <c r="J79" i="3" s="1"/>
  <c r="K79" i="3" s="1"/>
  <c r="D75" i="3"/>
  <c r="J75" i="3" s="1"/>
  <c r="K75" i="3" s="1"/>
  <c r="D74" i="3"/>
  <c r="J74" i="3" s="1"/>
  <c r="K74" i="3" s="1"/>
  <c r="D73" i="3"/>
  <c r="J73" i="3" s="1"/>
  <c r="K73" i="3" s="1"/>
  <c r="D72" i="3"/>
  <c r="J72" i="3" s="1"/>
  <c r="K72" i="3" s="1"/>
  <c r="D71" i="3"/>
  <c r="J71" i="3" s="1"/>
  <c r="K71" i="3" s="1"/>
  <c r="D70" i="3"/>
  <c r="J70" i="3" s="1"/>
  <c r="K70" i="3" s="1"/>
  <c r="D69" i="3"/>
  <c r="J69" i="3" s="1"/>
  <c r="K69" i="3" s="1"/>
  <c r="D68" i="3"/>
  <c r="J68" i="3" s="1"/>
  <c r="K68" i="3" s="1"/>
  <c r="D67" i="3"/>
  <c r="J67" i="3" s="1"/>
  <c r="K67" i="3" s="1"/>
  <c r="D66" i="3"/>
  <c r="D65" i="3"/>
  <c r="D64" i="3"/>
  <c r="D63" i="3"/>
  <c r="D62" i="3"/>
  <c r="D52" i="3"/>
  <c r="D51" i="3"/>
  <c r="D49" i="3"/>
  <c r="J49" i="3" s="1"/>
  <c r="K49" i="3" s="1"/>
  <c r="D48" i="3"/>
  <c r="J48" i="3" s="1"/>
  <c r="K48" i="3" s="1"/>
  <c r="D47" i="3"/>
  <c r="J47" i="3" s="1"/>
  <c r="K47" i="3" s="1"/>
  <c r="D46" i="3"/>
  <c r="J46" i="3" s="1"/>
  <c r="K46" i="3" s="1"/>
  <c r="D45" i="3"/>
  <c r="J45" i="3" s="1"/>
  <c r="K45" i="3" s="1"/>
  <c r="D44" i="3"/>
  <c r="J44" i="3" s="1"/>
  <c r="K44" i="3" s="1"/>
  <c r="D43" i="3"/>
  <c r="J43" i="3" s="1"/>
  <c r="K43" i="3" s="1"/>
  <c r="D42" i="3"/>
  <c r="J42" i="3" s="1"/>
  <c r="K42" i="3" s="1"/>
  <c r="D41" i="3"/>
  <c r="J41" i="3" s="1"/>
  <c r="K41" i="3" s="1"/>
  <c r="D40" i="3"/>
  <c r="J40" i="3" s="1"/>
  <c r="K40" i="3" s="1"/>
  <c r="D39" i="3"/>
  <c r="J39" i="3" s="1"/>
  <c r="K39" i="3" s="1"/>
  <c r="D38" i="3"/>
  <c r="J38" i="3" s="1"/>
  <c r="K38" i="3" s="1"/>
  <c r="D37" i="3"/>
  <c r="J37" i="3" s="1"/>
  <c r="K37" i="3" s="1"/>
  <c r="D36" i="3"/>
  <c r="D35" i="3"/>
  <c r="D34" i="3"/>
  <c r="D33" i="3"/>
  <c r="D32" i="3"/>
  <c r="D22" i="3"/>
  <c r="D21" i="3"/>
  <c r="D19" i="3"/>
  <c r="J19" i="3" s="1"/>
  <c r="K19" i="3" s="1"/>
  <c r="D18" i="3"/>
  <c r="J18" i="3" s="1"/>
  <c r="K18" i="3" s="1"/>
  <c r="D17" i="3"/>
  <c r="J17" i="3" s="1"/>
  <c r="K17" i="3" s="1"/>
  <c r="D16" i="3"/>
  <c r="J16" i="3" s="1"/>
  <c r="K16" i="3" s="1"/>
  <c r="D15" i="3"/>
  <c r="J15" i="3" s="1"/>
  <c r="K15" i="3" s="1"/>
  <c r="D14" i="3"/>
  <c r="J14" i="3" s="1"/>
  <c r="K14" i="3" s="1"/>
  <c r="D13" i="3"/>
  <c r="J13" i="3" s="1"/>
  <c r="K13" i="3" s="1"/>
  <c r="D12" i="3"/>
  <c r="J12" i="3" s="1"/>
  <c r="K12" i="3" s="1"/>
  <c r="D11" i="3"/>
  <c r="J11" i="3" s="1"/>
  <c r="K11" i="3" s="1"/>
  <c r="D10" i="3"/>
  <c r="J10" i="3" s="1"/>
  <c r="K10" i="3" s="1"/>
  <c r="D9" i="3"/>
  <c r="J9" i="3" s="1"/>
  <c r="K9" i="3" s="1"/>
  <c r="D8" i="3"/>
  <c r="J8" i="3" s="1"/>
  <c r="K8" i="3" s="1"/>
  <c r="D7" i="3"/>
  <c r="J7" i="3" s="1"/>
  <c r="K7" i="3" s="1"/>
  <c r="D6" i="3"/>
  <c r="D5" i="3"/>
  <c r="D4" i="3"/>
  <c r="D3" i="3"/>
  <c r="D2" i="3"/>
  <c r="BF815" i="3"/>
  <c r="BE815" i="3"/>
  <c r="BD815" i="3"/>
  <c r="BC815" i="3"/>
  <c r="BB815" i="3"/>
  <c r="BA815" i="3"/>
  <c r="AZ815" i="3"/>
  <c r="AY815" i="3"/>
  <c r="AX815" i="3"/>
  <c r="AW815" i="3"/>
  <c r="AV815" i="3"/>
  <c r="AU815" i="3"/>
  <c r="AT815" i="3"/>
  <c r="AS815" i="3"/>
  <c r="AR815" i="3"/>
  <c r="AQ815" i="3"/>
  <c r="AP815" i="3"/>
  <c r="AO815" i="3"/>
  <c r="AN815" i="3"/>
  <c r="AM815" i="3"/>
  <c r="AL815" i="3"/>
  <c r="AK815" i="3"/>
  <c r="AJ815" i="3"/>
  <c r="AI815" i="3"/>
  <c r="AH815" i="3"/>
  <c r="AG815" i="3"/>
  <c r="AF815" i="3"/>
  <c r="AE815" i="3"/>
  <c r="AD815" i="3"/>
  <c r="AC815" i="3"/>
  <c r="AB815" i="3"/>
  <c r="AA815" i="3"/>
  <c r="BF813" i="3"/>
  <c r="BE813" i="3"/>
  <c r="BD813" i="3"/>
  <c r="BC813" i="3"/>
  <c r="BB813" i="3"/>
  <c r="BA813" i="3"/>
  <c r="AZ813" i="3"/>
  <c r="AY813" i="3"/>
  <c r="AX813" i="3"/>
  <c r="AW813" i="3"/>
  <c r="AV813" i="3"/>
  <c r="AU813" i="3"/>
  <c r="AT813" i="3"/>
  <c r="AS813" i="3"/>
  <c r="AR813" i="3"/>
  <c r="AQ813" i="3"/>
  <c r="AP813" i="3"/>
  <c r="AO813" i="3"/>
  <c r="AN813" i="3"/>
  <c r="AM813" i="3"/>
  <c r="AL813" i="3"/>
  <c r="AK813" i="3"/>
  <c r="AJ813" i="3"/>
  <c r="AI813" i="3"/>
  <c r="AH813" i="3"/>
  <c r="AG813" i="3"/>
  <c r="AF813" i="3"/>
  <c r="AE813" i="3"/>
  <c r="AD813" i="3"/>
  <c r="AC813" i="3"/>
  <c r="AB813" i="3"/>
  <c r="AA813" i="3"/>
  <c r="BF812" i="3"/>
  <c r="BE812" i="3"/>
  <c r="BD812" i="3"/>
  <c r="BC812" i="3"/>
  <c r="BB812" i="3"/>
  <c r="BA812" i="3"/>
  <c r="AZ812" i="3"/>
  <c r="AY812" i="3"/>
  <c r="AX812" i="3"/>
  <c r="AW812" i="3"/>
  <c r="AV812" i="3"/>
  <c r="AU812" i="3"/>
  <c r="AT812" i="3"/>
  <c r="AS812" i="3"/>
  <c r="AR812" i="3"/>
  <c r="AQ812" i="3"/>
  <c r="AP812" i="3"/>
  <c r="AO812" i="3"/>
  <c r="AN812" i="3"/>
  <c r="AM812" i="3"/>
  <c r="AL812" i="3"/>
  <c r="AK812" i="3"/>
  <c r="AJ812" i="3"/>
  <c r="AI812" i="3"/>
  <c r="AH812" i="3"/>
  <c r="AG812" i="3"/>
  <c r="AF812" i="3"/>
  <c r="AE812" i="3"/>
  <c r="AD812" i="3"/>
  <c r="AC812" i="3"/>
  <c r="AB812" i="3"/>
  <c r="AA812" i="3"/>
  <c r="BF785" i="3"/>
  <c r="BE785" i="3"/>
  <c r="BD785" i="3"/>
  <c r="BC785" i="3"/>
  <c r="BB785" i="3"/>
  <c r="BA785" i="3"/>
  <c r="AZ785" i="3"/>
  <c r="AY785" i="3"/>
  <c r="AX785" i="3"/>
  <c r="AW785" i="3"/>
  <c r="AV785" i="3"/>
  <c r="AU785" i="3"/>
  <c r="AT785" i="3"/>
  <c r="AS785" i="3"/>
  <c r="AR785" i="3"/>
  <c r="AQ785" i="3"/>
  <c r="AP785" i="3"/>
  <c r="AO785" i="3"/>
  <c r="AN785" i="3"/>
  <c r="AM785" i="3"/>
  <c r="AL785" i="3"/>
  <c r="AK785" i="3"/>
  <c r="AJ785" i="3"/>
  <c r="AI785" i="3"/>
  <c r="AH785" i="3"/>
  <c r="AG785" i="3"/>
  <c r="AF785" i="3"/>
  <c r="AE785" i="3"/>
  <c r="AD785" i="3"/>
  <c r="AC785" i="3"/>
  <c r="AB785" i="3"/>
  <c r="AA785" i="3"/>
  <c r="BF783" i="3"/>
  <c r="BE783" i="3"/>
  <c r="BD783" i="3"/>
  <c r="BC783" i="3"/>
  <c r="BB783" i="3"/>
  <c r="BA783" i="3"/>
  <c r="AZ783" i="3"/>
  <c r="AY783" i="3"/>
  <c r="AX783" i="3"/>
  <c r="AW783" i="3"/>
  <c r="AV783" i="3"/>
  <c r="AU783" i="3"/>
  <c r="AT783" i="3"/>
  <c r="AS783" i="3"/>
  <c r="AR783" i="3"/>
  <c r="AQ783" i="3"/>
  <c r="AP783" i="3"/>
  <c r="AO783" i="3"/>
  <c r="AN783" i="3"/>
  <c r="AM783" i="3"/>
  <c r="AL783" i="3"/>
  <c r="AK783" i="3"/>
  <c r="AJ783" i="3"/>
  <c r="AI783" i="3"/>
  <c r="AH783" i="3"/>
  <c r="AG783" i="3"/>
  <c r="AF783" i="3"/>
  <c r="AE783" i="3"/>
  <c r="AD783" i="3"/>
  <c r="AC783" i="3"/>
  <c r="AB783" i="3"/>
  <c r="AA783" i="3"/>
  <c r="BF782" i="3"/>
  <c r="BE782" i="3"/>
  <c r="BD782" i="3"/>
  <c r="BC782" i="3"/>
  <c r="BB782" i="3"/>
  <c r="BA782" i="3"/>
  <c r="AZ782" i="3"/>
  <c r="AY782" i="3"/>
  <c r="AX782" i="3"/>
  <c r="AW782" i="3"/>
  <c r="AV782" i="3"/>
  <c r="AU782" i="3"/>
  <c r="AT782" i="3"/>
  <c r="AS782" i="3"/>
  <c r="AR782" i="3"/>
  <c r="AQ782" i="3"/>
  <c r="AP782" i="3"/>
  <c r="AO782" i="3"/>
  <c r="AN782" i="3"/>
  <c r="AM782" i="3"/>
  <c r="AL782" i="3"/>
  <c r="AK782" i="3"/>
  <c r="AJ782" i="3"/>
  <c r="AI782" i="3"/>
  <c r="AH782" i="3"/>
  <c r="AG782" i="3"/>
  <c r="AF782" i="3"/>
  <c r="AE782" i="3"/>
  <c r="AD782" i="3"/>
  <c r="AC782" i="3"/>
  <c r="AB782" i="3"/>
  <c r="AA782" i="3"/>
  <c r="BF755" i="3"/>
  <c r="BE755" i="3"/>
  <c r="BD755" i="3"/>
  <c r="BC755" i="3"/>
  <c r="BB755" i="3"/>
  <c r="BA755" i="3"/>
  <c r="AZ755" i="3"/>
  <c r="AY755" i="3"/>
  <c r="AX755" i="3"/>
  <c r="AW755" i="3"/>
  <c r="AV755" i="3"/>
  <c r="AU755" i="3"/>
  <c r="AT755" i="3"/>
  <c r="AS755" i="3"/>
  <c r="AR755" i="3"/>
  <c r="AQ755" i="3"/>
  <c r="AP755" i="3"/>
  <c r="AO755" i="3"/>
  <c r="AN755" i="3"/>
  <c r="AM755" i="3"/>
  <c r="AL755" i="3"/>
  <c r="AK755" i="3"/>
  <c r="AJ755" i="3"/>
  <c r="AI755" i="3"/>
  <c r="AH755" i="3"/>
  <c r="AG755" i="3"/>
  <c r="AF755" i="3"/>
  <c r="AE755" i="3"/>
  <c r="AD755" i="3"/>
  <c r="AC755" i="3"/>
  <c r="AB755" i="3"/>
  <c r="AA755" i="3"/>
  <c r="BF753" i="3"/>
  <c r="BE753" i="3"/>
  <c r="BD753" i="3"/>
  <c r="BC753" i="3"/>
  <c r="BB753" i="3"/>
  <c r="BA753" i="3"/>
  <c r="AZ753" i="3"/>
  <c r="AY753" i="3"/>
  <c r="AX753" i="3"/>
  <c r="AW753" i="3"/>
  <c r="AV753" i="3"/>
  <c r="AU753" i="3"/>
  <c r="AT753" i="3"/>
  <c r="AS753" i="3"/>
  <c r="AR753" i="3"/>
  <c r="AQ753" i="3"/>
  <c r="AP753" i="3"/>
  <c r="AO753" i="3"/>
  <c r="AN753" i="3"/>
  <c r="AM753" i="3"/>
  <c r="AL753" i="3"/>
  <c r="AK753" i="3"/>
  <c r="AJ753" i="3"/>
  <c r="AI753" i="3"/>
  <c r="AH753" i="3"/>
  <c r="AG753" i="3"/>
  <c r="AF753" i="3"/>
  <c r="AE753" i="3"/>
  <c r="AD753" i="3"/>
  <c r="AC753" i="3"/>
  <c r="AB753" i="3"/>
  <c r="AA753" i="3"/>
  <c r="BF752" i="3"/>
  <c r="BE752" i="3"/>
  <c r="BD752" i="3"/>
  <c r="BC752" i="3"/>
  <c r="BB752" i="3"/>
  <c r="BA752" i="3"/>
  <c r="AZ752" i="3"/>
  <c r="AY752" i="3"/>
  <c r="AX752" i="3"/>
  <c r="AW752" i="3"/>
  <c r="AV752" i="3"/>
  <c r="AU752" i="3"/>
  <c r="AT752" i="3"/>
  <c r="AS752" i="3"/>
  <c r="AR752" i="3"/>
  <c r="AQ752" i="3"/>
  <c r="AP752" i="3"/>
  <c r="AO752" i="3"/>
  <c r="AN752" i="3"/>
  <c r="AM752" i="3"/>
  <c r="AL752" i="3"/>
  <c r="AK752" i="3"/>
  <c r="AJ752" i="3"/>
  <c r="AI752" i="3"/>
  <c r="AH752" i="3"/>
  <c r="AG752" i="3"/>
  <c r="AF752" i="3"/>
  <c r="AE752" i="3"/>
  <c r="AD752" i="3"/>
  <c r="AC752" i="3"/>
  <c r="AB752" i="3"/>
  <c r="AA752" i="3"/>
  <c r="BF725" i="3"/>
  <c r="BE725" i="3"/>
  <c r="BD725" i="3"/>
  <c r="BC725" i="3"/>
  <c r="BB725" i="3"/>
  <c r="BA725" i="3"/>
  <c r="AZ725" i="3"/>
  <c r="AY725" i="3"/>
  <c r="AX725" i="3"/>
  <c r="AW725" i="3"/>
  <c r="AV725" i="3"/>
  <c r="AU725" i="3"/>
  <c r="AT725" i="3"/>
  <c r="AS725" i="3"/>
  <c r="AR725" i="3"/>
  <c r="AQ725" i="3"/>
  <c r="AP725" i="3"/>
  <c r="AO725" i="3"/>
  <c r="AN725" i="3"/>
  <c r="AM725" i="3"/>
  <c r="AL725" i="3"/>
  <c r="AK725" i="3"/>
  <c r="AJ725" i="3"/>
  <c r="AI725" i="3"/>
  <c r="AH725" i="3"/>
  <c r="AG725" i="3"/>
  <c r="AF725" i="3"/>
  <c r="AE725" i="3"/>
  <c r="AD725" i="3"/>
  <c r="AC725" i="3"/>
  <c r="AB725" i="3"/>
  <c r="AA725" i="3"/>
  <c r="BF723" i="3"/>
  <c r="BE723" i="3"/>
  <c r="BD723" i="3"/>
  <c r="BC723" i="3"/>
  <c r="BB723" i="3"/>
  <c r="BA723" i="3"/>
  <c r="AZ723" i="3"/>
  <c r="AY723" i="3"/>
  <c r="AX723" i="3"/>
  <c r="AW723" i="3"/>
  <c r="AV723" i="3"/>
  <c r="AU723" i="3"/>
  <c r="AT723" i="3"/>
  <c r="AS723" i="3"/>
  <c r="AR723" i="3"/>
  <c r="AQ723" i="3"/>
  <c r="AP723" i="3"/>
  <c r="AO723" i="3"/>
  <c r="AN723" i="3"/>
  <c r="AM723" i="3"/>
  <c r="AL723" i="3"/>
  <c r="AK723" i="3"/>
  <c r="AJ723" i="3"/>
  <c r="AI723" i="3"/>
  <c r="AH723" i="3"/>
  <c r="AG723" i="3"/>
  <c r="AF723" i="3"/>
  <c r="AE723" i="3"/>
  <c r="AD723" i="3"/>
  <c r="AC723" i="3"/>
  <c r="AB723" i="3"/>
  <c r="AA723" i="3"/>
  <c r="BF722" i="3"/>
  <c r="BE722" i="3"/>
  <c r="BD722" i="3"/>
  <c r="BC722" i="3"/>
  <c r="BB722" i="3"/>
  <c r="BA722" i="3"/>
  <c r="AZ722" i="3"/>
  <c r="AY722" i="3"/>
  <c r="AX722" i="3"/>
  <c r="AW722" i="3"/>
  <c r="AV722" i="3"/>
  <c r="AU722" i="3"/>
  <c r="AT722" i="3"/>
  <c r="AS722" i="3"/>
  <c r="AR722" i="3"/>
  <c r="AQ722" i="3"/>
  <c r="AP722" i="3"/>
  <c r="AO722" i="3"/>
  <c r="AN722" i="3"/>
  <c r="AM722" i="3"/>
  <c r="AL722" i="3"/>
  <c r="AK722" i="3"/>
  <c r="AJ722" i="3"/>
  <c r="AI722" i="3"/>
  <c r="AH722" i="3"/>
  <c r="AG722" i="3"/>
  <c r="AF722" i="3"/>
  <c r="AE722" i="3"/>
  <c r="AD722" i="3"/>
  <c r="AC722" i="3"/>
  <c r="AB722" i="3"/>
  <c r="AA722" i="3"/>
  <c r="BF695" i="3"/>
  <c r="BE695" i="3"/>
  <c r="BD695" i="3"/>
  <c r="BC695" i="3"/>
  <c r="BB695" i="3"/>
  <c r="BA695" i="3"/>
  <c r="AZ695" i="3"/>
  <c r="AY695" i="3"/>
  <c r="AX695" i="3"/>
  <c r="AW695" i="3"/>
  <c r="AV695" i="3"/>
  <c r="AU695" i="3"/>
  <c r="AT695" i="3"/>
  <c r="AS695" i="3"/>
  <c r="AR695" i="3"/>
  <c r="AQ695" i="3"/>
  <c r="AP695" i="3"/>
  <c r="AO695" i="3"/>
  <c r="AN695" i="3"/>
  <c r="AM695" i="3"/>
  <c r="AL695" i="3"/>
  <c r="AK695" i="3"/>
  <c r="AJ695" i="3"/>
  <c r="AI695" i="3"/>
  <c r="AH695" i="3"/>
  <c r="AG695" i="3"/>
  <c r="AF695" i="3"/>
  <c r="AE695" i="3"/>
  <c r="AD695" i="3"/>
  <c r="AC695" i="3"/>
  <c r="AB695" i="3"/>
  <c r="AA695" i="3"/>
  <c r="BF693" i="3"/>
  <c r="BE693" i="3"/>
  <c r="BD693" i="3"/>
  <c r="BC693" i="3"/>
  <c r="BB693" i="3"/>
  <c r="BA693" i="3"/>
  <c r="AZ693" i="3"/>
  <c r="AY693" i="3"/>
  <c r="AX693" i="3"/>
  <c r="AW693" i="3"/>
  <c r="AV693" i="3"/>
  <c r="AU693" i="3"/>
  <c r="AT693" i="3"/>
  <c r="AS693" i="3"/>
  <c r="AR693" i="3"/>
  <c r="AQ693" i="3"/>
  <c r="AP693" i="3"/>
  <c r="AO693" i="3"/>
  <c r="AN693" i="3"/>
  <c r="AM693" i="3"/>
  <c r="AL693" i="3"/>
  <c r="AK693" i="3"/>
  <c r="AJ693" i="3"/>
  <c r="AI693" i="3"/>
  <c r="AH693" i="3"/>
  <c r="AG693" i="3"/>
  <c r="AF693" i="3"/>
  <c r="AE693" i="3"/>
  <c r="AD693" i="3"/>
  <c r="AC693" i="3"/>
  <c r="AB693" i="3"/>
  <c r="AA693" i="3"/>
  <c r="BF692" i="3"/>
  <c r="BE692" i="3"/>
  <c r="BD692" i="3"/>
  <c r="BC692" i="3"/>
  <c r="BB692" i="3"/>
  <c r="BA692" i="3"/>
  <c r="AZ692" i="3"/>
  <c r="AY692" i="3"/>
  <c r="AX692" i="3"/>
  <c r="AW692" i="3"/>
  <c r="AV692" i="3"/>
  <c r="AU692" i="3"/>
  <c r="AT692" i="3"/>
  <c r="AS692" i="3"/>
  <c r="AR692" i="3"/>
  <c r="AQ692" i="3"/>
  <c r="AP692" i="3"/>
  <c r="AO692" i="3"/>
  <c r="AN692" i="3"/>
  <c r="AM692" i="3"/>
  <c r="AL692" i="3"/>
  <c r="AK692" i="3"/>
  <c r="AJ692" i="3"/>
  <c r="AI692" i="3"/>
  <c r="AH692" i="3"/>
  <c r="AG692" i="3"/>
  <c r="AF692" i="3"/>
  <c r="AE692" i="3"/>
  <c r="AD692" i="3"/>
  <c r="AC692" i="3"/>
  <c r="AB692" i="3"/>
  <c r="AA692" i="3"/>
  <c r="BF665" i="3"/>
  <c r="BE665" i="3"/>
  <c r="BD665" i="3"/>
  <c r="BC665" i="3"/>
  <c r="BB665" i="3"/>
  <c r="BA665" i="3"/>
  <c r="AZ665" i="3"/>
  <c r="AY665" i="3"/>
  <c r="AX665" i="3"/>
  <c r="AW665" i="3"/>
  <c r="AV665" i="3"/>
  <c r="AU665" i="3"/>
  <c r="AT665" i="3"/>
  <c r="AS665" i="3"/>
  <c r="AR665" i="3"/>
  <c r="AQ665" i="3"/>
  <c r="AP665" i="3"/>
  <c r="AO665" i="3"/>
  <c r="AN665" i="3"/>
  <c r="AM665" i="3"/>
  <c r="AL665" i="3"/>
  <c r="AK665" i="3"/>
  <c r="AJ665" i="3"/>
  <c r="AI665" i="3"/>
  <c r="AH665" i="3"/>
  <c r="AG665" i="3"/>
  <c r="AF665" i="3"/>
  <c r="AE665" i="3"/>
  <c r="AD665" i="3"/>
  <c r="AC665" i="3"/>
  <c r="AB665" i="3"/>
  <c r="AA665" i="3"/>
  <c r="BF663" i="3"/>
  <c r="BE663" i="3"/>
  <c r="BD663" i="3"/>
  <c r="BC663" i="3"/>
  <c r="BB663" i="3"/>
  <c r="BA663" i="3"/>
  <c r="AZ663" i="3"/>
  <c r="AY663" i="3"/>
  <c r="AX663" i="3"/>
  <c r="AW663" i="3"/>
  <c r="AV663" i="3"/>
  <c r="AU663" i="3"/>
  <c r="AT663" i="3"/>
  <c r="AS663" i="3"/>
  <c r="AR663" i="3"/>
  <c r="AQ663" i="3"/>
  <c r="AP663" i="3"/>
  <c r="AO663" i="3"/>
  <c r="AN663" i="3"/>
  <c r="AM663" i="3"/>
  <c r="AL663" i="3"/>
  <c r="AK663" i="3"/>
  <c r="AJ663" i="3"/>
  <c r="AI663" i="3"/>
  <c r="AH663" i="3"/>
  <c r="AG663" i="3"/>
  <c r="AF663" i="3"/>
  <c r="AE663" i="3"/>
  <c r="AD663" i="3"/>
  <c r="AC663" i="3"/>
  <c r="AB663" i="3"/>
  <c r="AA663" i="3"/>
  <c r="BF662" i="3"/>
  <c r="BE662" i="3"/>
  <c r="BD662" i="3"/>
  <c r="BC662" i="3"/>
  <c r="BB662" i="3"/>
  <c r="BA662" i="3"/>
  <c r="AZ662" i="3"/>
  <c r="AY662" i="3"/>
  <c r="AX662" i="3"/>
  <c r="AW662" i="3"/>
  <c r="AV662" i="3"/>
  <c r="AU662" i="3"/>
  <c r="AT662" i="3"/>
  <c r="AS662" i="3"/>
  <c r="AR662" i="3"/>
  <c r="AQ662" i="3"/>
  <c r="AP662" i="3"/>
  <c r="AO662" i="3"/>
  <c r="AN662" i="3"/>
  <c r="AM662" i="3"/>
  <c r="AL662" i="3"/>
  <c r="AK662" i="3"/>
  <c r="AJ662" i="3"/>
  <c r="AI662" i="3"/>
  <c r="AH662" i="3"/>
  <c r="AG662" i="3"/>
  <c r="AF662" i="3"/>
  <c r="AE662" i="3"/>
  <c r="AD662" i="3"/>
  <c r="AC662" i="3"/>
  <c r="AB662" i="3"/>
  <c r="AA662" i="3"/>
  <c r="BF635" i="3"/>
  <c r="BE635" i="3"/>
  <c r="BD635" i="3"/>
  <c r="BC635" i="3"/>
  <c r="BB635" i="3"/>
  <c r="BA635" i="3"/>
  <c r="AZ635" i="3"/>
  <c r="AY635" i="3"/>
  <c r="AX635" i="3"/>
  <c r="AW635" i="3"/>
  <c r="AV635" i="3"/>
  <c r="AU635" i="3"/>
  <c r="AT635" i="3"/>
  <c r="AS635" i="3"/>
  <c r="AR635" i="3"/>
  <c r="AQ635" i="3"/>
  <c r="AP635" i="3"/>
  <c r="AO635" i="3"/>
  <c r="AN635" i="3"/>
  <c r="AM635" i="3"/>
  <c r="AL635" i="3"/>
  <c r="AK635" i="3"/>
  <c r="AJ635" i="3"/>
  <c r="AI635" i="3"/>
  <c r="AH635" i="3"/>
  <c r="AG635" i="3"/>
  <c r="AF635" i="3"/>
  <c r="AE635" i="3"/>
  <c r="AD635" i="3"/>
  <c r="AC635" i="3"/>
  <c r="AB635" i="3"/>
  <c r="AA635" i="3"/>
  <c r="BF633" i="3"/>
  <c r="BE633" i="3"/>
  <c r="BD633" i="3"/>
  <c r="BC633" i="3"/>
  <c r="BB633" i="3"/>
  <c r="BA633" i="3"/>
  <c r="AZ633" i="3"/>
  <c r="AY633" i="3"/>
  <c r="AX633" i="3"/>
  <c r="AW633" i="3"/>
  <c r="AV633" i="3"/>
  <c r="AU633" i="3"/>
  <c r="AT633" i="3"/>
  <c r="AS633" i="3"/>
  <c r="AR633" i="3"/>
  <c r="AQ633" i="3"/>
  <c r="AP633" i="3"/>
  <c r="AO633" i="3"/>
  <c r="AN633" i="3"/>
  <c r="AM633" i="3"/>
  <c r="AL633" i="3"/>
  <c r="AK633" i="3"/>
  <c r="AJ633" i="3"/>
  <c r="AI633" i="3"/>
  <c r="AH633" i="3"/>
  <c r="AG633" i="3"/>
  <c r="AF633" i="3"/>
  <c r="AE633" i="3"/>
  <c r="AD633" i="3"/>
  <c r="AC633" i="3"/>
  <c r="AB633" i="3"/>
  <c r="AA633" i="3"/>
  <c r="BF632" i="3"/>
  <c r="BE632" i="3"/>
  <c r="BD632" i="3"/>
  <c r="BC632" i="3"/>
  <c r="BB632" i="3"/>
  <c r="BA632" i="3"/>
  <c r="AZ632" i="3"/>
  <c r="AY632" i="3"/>
  <c r="AX632" i="3"/>
  <c r="AW632" i="3"/>
  <c r="AV632" i="3"/>
  <c r="AU632" i="3"/>
  <c r="AT632" i="3"/>
  <c r="AS632" i="3"/>
  <c r="AR632" i="3"/>
  <c r="AQ632" i="3"/>
  <c r="AP632" i="3"/>
  <c r="AO632" i="3"/>
  <c r="AN632" i="3"/>
  <c r="AM632" i="3"/>
  <c r="AL632" i="3"/>
  <c r="AK632" i="3"/>
  <c r="AJ632" i="3"/>
  <c r="AI632" i="3"/>
  <c r="AH632" i="3"/>
  <c r="AG632" i="3"/>
  <c r="AF632" i="3"/>
  <c r="AE632" i="3"/>
  <c r="AD632" i="3"/>
  <c r="AC632" i="3"/>
  <c r="AB632" i="3"/>
  <c r="AA632" i="3"/>
  <c r="BF605" i="3"/>
  <c r="BE605" i="3"/>
  <c r="BD605" i="3"/>
  <c r="BC605" i="3"/>
  <c r="BB605" i="3"/>
  <c r="BA605" i="3"/>
  <c r="AZ605" i="3"/>
  <c r="AY605" i="3"/>
  <c r="AX605" i="3"/>
  <c r="AW605" i="3"/>
  <c r="AV605" i="3"/>
  <c r="AU605" i="3"/>
  <c r="AT605" i="3"/>
  <c r="AS605" i="3"/>
  <c r="AR605" i="3"/>
  <c r="AQ605" i="3"/>
  <c r="AP605" i="3"/>
  <c r="AO605" i="3"/>
  <c r="AN605" i="3"/>
  <c r="AM605" i="3"/>
  <c r="AL605" i="3"/>
  <c r="AK605" i="3"/>
  <c r="AJ605" i="3"/>
  <c r="AI605" i="3"/>
  <c r="AH605" i="3"/>
  <c r="AG605" i="3"/>
  <c r="AF605" i="3"/>
  <c r="AE605" i="3"/>
  <c r="AD605" i="3"/>
  <c r="AC605" i="3"/>
  <c r="AB605" i="3"/>
  <c r="AA605" i="3"/>
  <c r="BF603" i="3"/>
  <c r="BE603" i="3"/>
  <c r="BD603" i="3"/>
  <c r="BC603" i="3"/>
  <c r="BB603" i="3"/>
  <c r="BA603" i="3"/>
  <c r="AZ603" i="3"/>
  <c r="AY603" i="3"/>
  <c r="AX603" i="3"/>
  <c r="AW603" i="3"/>
  <c r="AV603" i="3"/>
  <c r="AU603" i="3"/>
  <c r="AT603" i="3"/>
  <c r="AS603" i="3"/>
  <c r="AR603" i="3"/>
  <c r="AQ603" i="3"/>
  <c r="AP603" i="3"/>
  <c r="AO603" i="3"/>
  <c r="AN603" i="3"/>
  <c r="AM603" i="3"/>
  <c r="AL603" i="3"/>
  <c r="AK603" i="3"/>
  <c r="AJ603" i="3"/>
  <c r="AI603" i="3"/>
  <c r="AH603" i="3"/>
  <c r="AG603" i="3"/>
  <c r="AF603" i="3"/>
  <c r="AE603" i="3"/>
  <c r="AD603" i="3"/>
  <c r="AC603" i="3"/>
  <c r="AB603" i="3"/>
  <c r="AA603" i="3"/>
  <c r="BF602" i="3"/>
  <c r="BE602" i="3"/>
  <c r="BD602" i="3"/>
  <c r="BC602" i="3"/>
  <c r="BB602" i="3"/>
  <c r="BA602" i="3"/>
  <c r="AZ602" i="3"/>
  <c r="AY602" i="3"/>
  <c r="AX602" i="3"/>
  <c r="AW602" i="3"/>
  <c r="AV602" i="3"/>
  <c r="AU602" i="3"/>
  <c r="AT602" i="3"/>
  <c r="AS602" i="3"/>
  <c r="AR602" i="3"/>
  <c r="AQ602" i="3"/>
  <c r="AP602" i="3"/>
  <c r="AO602" i="3"/>
  <c r="AN602" i="3"/>
  <c r="AM602" i="3"/>
  <c r="AL602" i="3"/>
  <c r="AK602" i="3"/>
  <c r="AJ602" i="3"/>
  <c r="AI602" i="3"/>
  <c r="AH602" i="3"/>
  <c r="AG602" i="3"/>
  <c r="AF602" i="3"/>
  <c r="AE602" i="3"/>
  <c r="AD602" i="3"/>
  <c r="AC602" i="3"/>
  <c r="AB602" i="3"/>
  <c r="AA602" i="3"/>
  <c r="BF575" i="3"/>
  <c r="BE575" i="3"/>
  <c r="BD575" i="3"/>
  <c r="BC575" i="3"/>
  <c r="BB575" i="3"/>
  <c r="BA575" i="3"/>
  <c r="AZ575" i="3"/>
  <c r="AY575" i="3"/>
  <c r="AX575" i="3"/>
  <c r="AW575" i="3"/>
  <c r="AV575" i="3"/>
  <c r="AU575" i="3"/>
  <c r="AT575" i="3"/>
  <c r="AS575" i="3"/>
  <c r="AR575" i="3"/>
  <c r="AQ575" i="3"/>
  <c r="AP575" i="3"/>
  <c r="AO575" i="3"/>
  <c r="AN575" i="3"/>
  <c r="AM575" i="3"/>
  <c r="AL575" i="3"/>
  <c r="AK575" i="3"/>
  <c r="AJ575" i="3"/>
  <c r="AI575" i="3"/>
  <c r="AH575" i="3"/>
  <c r="AG575" i="3"/>
  <c r="AF575" i="3"/>
  <c r="AE575" i="3"/>
  <c r="AD575" i="3"/>
  <c r="AC575" i="3"/>
  <c r="AB575" i="3"/>
  <c r="AA575" i="3"/>
  <c r="BF573" i="3"/>
  <c r="BE573" i="3"/>
  <c r="BD573" i="3"/>
  <c r="BC573" i="3"/>
  <c r="BB573" i="3"/>
  <c r="BA573" i="3"/>
  <c r="AZ573" i="3"/>
  <c r="AY573" i="3"/>
  <c r="AX573" i="3"/>
  <c r="AW573" i="3"/>
  <c r="AV573" i="3"/>
  <c r="AU573" i="3"/>
  <c r="AT573" i="3"/>
  <c r="AS573" i="3"/>
  <c r="AR573" i="3"/>
  <c r="AQ573" i="3"/>
  <c r="AP573" i="3"/>
  <c r="AO573" i="3"/>
  <c r="AN573" i="3"/>
  <c r="AM573" i="3"/>
  <c r="AL573" i="3"/>
  <c r="AK573" i="3"/>
  <c r="AJ573" i="3"/>
  <c r="AI573" i="3"/>
  <c r="AH573" i="3"/>
  <c r="AG573" i="3"/>
  <c r="AF573" i="3"/>
  <c r="AE573" i="3"/>
  <c r="AD573" i="3"/>
  <c r="AC573" i="3"/>
  <c r="AB573" i="3"/>
  <c r="AA573" i="3"/>
  <c r="BF572" i="3"/>
  <c r="BE572" i="3"/>
  <c r="BD572" i="3"/>
  <c r="BC572" i="3"/>
  <c r="BB572" i="3"/>
  <c r="BA572" i="3"/>
  <c r="AZ572" i="3"/>
  <c r="AY572" i="3"/>
  <c r="AX572" i="3"/>
  <c r="AW572" i="3"/>
  <c r="AV572" i="3"/>
  <c r="AU572" i="3"/>
  <c r="AT572" i="3"/>
  <c r="AS572" i="3"/>
  <c r="AR572" i="3"/>
  <c r="AQ572" i="3"/>
  <c r="AP572" i="3"/>
  <c r="AO572" i="3"/>
  <c r="AN572" i="3"/>
  <c r="AM572" i="3"/>
  <c r="AL572" i="3"/>
  <c r="AK572" i="3"/>
  <c r="AJ572" i="3"/>
  <c r="AI572" i="3"/>
  <c r="AH572" i="3"/>
  <c r="AG572" i="3"/>
  <c r="AF572" i="3"/>
  <c r="AE572" i="3"/>
  <c r="AD572" i="3"/>
  <c r="AC572" i="3"/>
  <c r="AB572" i="3"/>
  <c r="AA572" i="3"/>
  <c r="BF545" i="3"/>
  <c r="BE545" i="3"/>
  <c r="BD545" i="3"/>
  <c r="BC545" i="3"/>
  <c r="BB545" i="3"/>
  <c r="BA545" i="3"/>
  <c r="AZ545" i="3"/>
  <c r="AY545" i="3"/>
  <c r="AX545" i="3"/>
  <c r="AW545" i="3"/>
  <c r="AV545" i="3"/>
  <c r="AU545" i="3"/>
  <c r="AT545" i="3"/>
  <c r="AS545" i="3"/>
  <c r="AR545" i="3"/>
  <c r="AQ545" i="3"/>
  <c r="AP545" i="3"/>
  <c r="AO545" i="3"/>
  <c r="AN545" i="3"/>
  <c r="AM545" i="3"/>
  <c r="AL545" i="3"/>
  <c r="AK545" i="3"/>
  <c r="AJ545" i="3"/>
  <c r="AI545" i="3"/>
  <c r="AH545" i="3"/>
  <c r="AG545" i="3"/>
  <c r="AF545" i="3"/>
  <c r="AE545" i="3"/>
  <c r="AD545" i="3"/>
  <c r="AC545" i="3"/>
  <c r="AB545" i="3"/>
  <c r="AA545" i="3"/>
  <c r="BF543" i="3"/>
  <c r="BE543" i="3"/>
  <c r="BD543" i="3"/>
  <c r="BC543" i="3"/>
  <c r="BB543" i="3"/>
  <c r="BA543" i="3"/>
  <c r="AZ543" i="3"/>
  <c r="AY543" i="3"/>
  <c r="AX543" i="3"/>
  <c r="AW543" i="3"/>
  <c r="AV543" i="3"/>
  <c r="AU543" i="3"/>
  <c r="AT543" i="3"/>
  <c r="AS543" i="3"/>
  <c r="AR543" i="3"/>
  <c r="AQ543" i="3"/>
  <c r="AP543" i="3"/>
  <c r="AO543" i="3"/>
  <c r="AN543" i="3"/>
  <c r="AM543" i="3"/>
  <c r="AL543" i="3"/>
  <c r="AK543" i="3"/>
  <c r="AJ543" i="3"/>
  <c r="AI543" i="3"/>
  <c r="AH543" i="3"/>
  <c r="AG543" i="3"/>
  <c r="AF543" i="3"/>
  <c r="AE543" i="3"/>
  <c r="AD543" i="3"/>
  <c r="AC543" i="3"/>
  <c r="AB543" i="3"/>
  <c r="AA543" i="3"/>
  <c r="BF542" i="3"/>
  <c r="BE542" i="3"/>
  <c r="BD542" i="3"/>
  <c r="BC542" i="3"/>
  <c r="BB542" i="3"/>
  <c r="BA542" i="3"/>
  <c r="AZ542" i="3"/>
  <c r="AY542" i="3"/>
  <c r="AX542" i="3"/>
  <c r="AW542" i="3"/>
  <c r="AV542" i="3"/>
  <c r="AU542" i="3"/>
  <c r="AT542" i="3"/>
  <c r="AS542" i="3"/>
  <c r="AR542" i="3"/>
  <c r="AQ542" i="3"/>
  <c r="AP542" i="3"/>
  <c r="AO542" i="3"/>
  <c r="AN542" i="3"/>
  <c r="AM542" i="3"/>
  <c r="AL542" i="3"/>
  <c r="AK542" i="3"/>
  <c r="AJ542" i="3"/>
  <c r="AI542" i="3"/>
  <c r="AH542" i="3"/>
  <c r="AG542" i="3"/>
  <c r="AF542" i="3"/>
  <c r="AE542" i="3"/>
  <c r="AD542" i="3"/>
  <c r="AC542" i="3"/>
  <c r="AB542" i="3"/>
  <c r="AA542" i="3"/>
  <c r="BF515" i="3"/>
  <c r="BE515" i="3"/>
  <c r="BD515" i="3"/>
  <c r="BC515" i="3"/>
  <c r="BB515" i="3"/>
  <c r="BA515" i="3"/>
  <c r="AZ515" i="3"/>
  <c r="AY515" i="3"/>
  <c r="AX515" i="3"/>
  <c r="AW515" i="3"/>
  <c r="AV515" i="3"/>
  <c r="AU515" i="3"/>
  <c r="AT515" i="3"/>
  <c r="AS515" i="3"/>
  <c r="AR515" i="3"/>
  <c r="AQ515" i="3"/>
  <c r="AP515" i="3"/>
  <c r="AO515" i="3"/>
  <c r="AN515" i="3"/>
  <c r="AM515" i="3"/>
  <c r="AL515" i="3"/>
  <c r="AK515" i="3"/>
  <c r="AJ515" i="3"/>
  <c r="AI515" i="3"/>
  <c r="AH515" i="3"/>
  <c r="AG515" i="3"/>
  <c r="AF515" i="3"/>
  <c r="AE515" i="3"/>
  <c r="AD515" i="3"/>
  <c r="AC515" i="3"/>
  <c r="AB515" i="3"/>
  <c r="AA515" i="3"/>
  <c r="BF513" i="3"/>
  <c r="BE513" i="3"/>
  <c r="BD513" i="3"/>
  <c r="BC513" i="3"/>
  <c r="BB513" i="3"/>
  <c r="BA513" i="3"/>
  <c r="AZ513" i="3"/>
  <c r="AY513" i="3"/>
  <c r="AX513" i="3"/>
  <c r="AW513" i="3"/>
  <c r="AV513" i="3"/>
  <c r="AU513" i="3"/>
  <c r="AT513" i="3"/>
  <c r="AS513" i="3"/>
  <c r="AR513" i="3"/>
  <c r="AQ513" i="3"/>
  <c r="AP513" i="3"/>
  <c r="AO513" i="3"/>
  <c r="AN513" i="3"/>
  <c r="AM513" i="3"/>
  <c r="AL513" i="3"/>
  <c r="AK513" i="3"/>
  <c r="AJ513" i="3"/>
  <c r="AI513" i="3"/>
  <c r="AH513" i="3"/>
  <c r="AG513" i="3"/>
  <c r="AF513" i="3"/>
  <c r="AE513" i="3"/>
  <c r="AD513" i="3"/>
  <c r="AC513" i="3"/>
  <c r="AB513" i="3"/>
  <c r="AA513" i="3"/>
  <c r="BF512" i="3"/>
  <c r="BE512" i="3"/>
  <c r="BD512" i="3"/>
  <c r="BC512" i="3"/>
  <c r="BB512" i="3"/>
  <c r="BA512" i="3"/>
  <c r="AZ512" i="3"/>
  <c r="AY512" i="3"/>
  <c r="AX512" i="3"/>
  <c r="AW512" i="3"/>
  <c r="AV512" i="3"/>
  <c r="AU512" i="3"/>
  <c r="AT512" i="3"/>
  <c r="AS512" i="3"/>
  <c r="AR512" i="3"/>
  <c r="AQ512" i="3"/>
  <c r="AP512" i="3"/>
  <c r="AO512" i="3"/>
  <c r="AN512" i="3"/>
  <c r="AM512" i="3"/>
  <c r="AL512" i="3"/>
  <c r="AK512" i="3"/>
  <c r="AJ512" i="3"/>
  <c r="AI512" i="3"/>
  <c r="AH512" i="3"/>
  <c r="AG512" i="3"/>
  <c r="AF512" i="3"/>
  <c r="AE512" i="3"/>
  <c r="AD512" i="3"/>
  <c r="AC512" i="3"/>
  <c r="AB512" i="3"/>
  <c r="AA512" i="3"/>
  <c r="BF485" i="3"/>
  <c r="BE485" i="3"/>
  <c r="BD485" i="3"/>
  <c r="BC485" i="3"/>
  <c r="BB485" i="3"/>
  <c r="BA485" i="3"/>
  <c r="AZ485" i="3"/>
  <c r="AY485" i="3"/>
  <c r="AX485" i="3"/>
  <c r="AW485" i="3"/>
  <c r="AV485" i="3"/>
  <c r="AU485" i="3"/>
  <c r="AT485" i="3"/>
  <c r="AS485" i="3"/>
  <c r="AR485" i="3"/>
  <c r="AQ485" i="3"/>
  <c r="AP485" i="3"/>
  <c r="AO485" i="3"/>
  <c r="AN485" i="3"/>
  <c r="AM485" i="3"/>
  <c r="AL485" i="3"/>
  <c r="AK485" i="3"/>
  <c r="AJ485" i="3"/>
  <c r="AI485" i="3"/>
  <c r="AH485" i="3"/>
  <c r="AG485" i="3"/>
  <c r="AF485" i="3"/>
  <c r="AE485" i="3"/>
  <c r="AD485" i="3"/>
  <c r="AC485" i="3"/>
  <c r="AB485" i="3"/>
  <c r="AA485" i="3"/>
  <c r="BF483" i="3"/>
  <c r="BE483" i="3"/>
  <c r="BD483" i="3"/>
  <c r="BC483" i="3"/>
  <c r="BB483" i="3"/>
  <c r="BA483" i="3"/>
  <c r="AZ483" i="3"/>
  <c r="AY483" i="3"/>
  <c r="AX483" i="3"/>
  <c r="AW483" i="3"/>
  <c r="AV483" i="3"/>
  <c r="AU483" i="3"/>
  <c r="AT483" i="3"/>
  <c r="AS483" i="3"/>
  <c r="AR483" i="3"/>
  <c r="AQ483" i="3"/>
  <c r="AP483" i="3"/>
  <c r="AO483" i="3"/>
  <c r="AN483" i="3"/>
  <c r="AM483" i="3"/>
  <c r="AL483" i="3"/>
  <c r="AK483" i="3"/>
  <c r="AJ483" i="3"/>
  <c r="AI483" i="3"/>
  <c r="AH483" i="3"/>
  <c r="AG483" i="3"/>
  <c r="AF483" i="3"/>
  <c r="AE483" i="3"/>
  <c r="AD483" i="3"/>
  <c r="AC483" i="3"/>
  <c r="AB483" i="3"/>
  <c r="AA483" i="3"/>
  <c r="BF482" i="3"/>
  <c r="BE482" i="3"/>
  <c r="BD482" i="3"/>
  <c r="BC482" i="3"/>
  <c r="BB482" i="3"/>
  <c r="BA482" i="3"/>
  <c r="AZ482" i="3"/>
  <c r="AY482" i="3"/>
  <c r="AX482" i="3"/>
  <c r="AW482" i="3"/>
  <c r="AV482" i="3"/>
  <c r="AU482" i="3"/>
  <c r="AT482" i="3"/>
  <c r="AS482" i="3"/>
  <c r="AR482" i="3"/>
  <c r="AQ482" i="3"/>
  <c r="AP482" i="3"/>
  <c r="AO482" i="3"/>
  <c r="AN482" i="3"/>
  <c r="AM482" i="3"/>
  <c r="AL482" i="3"/>
  <c r="AK482" i="3"/>
  <c r="AJ482" i="3"/>
  <c r="AI482" i="3"/>
  <c r="AH482" i="3"/>
  <c r="AG482" i="3"/>
  <c r="AF482" i="3"/>
  <c r="AE482" i="3"/>
  <c r="AD482" i="3"/>
  <c r="AC482" i="3"/>
  <c r="AB482" i="3"/>
  <c r="AA482" i="3"/>
  <c r="BF455" i="3"/>
  <c r="BE455" i="3"/>
  <c r="BD455" i="3"/>
  <c r="BC455" i="3"/>
  <c r="BB455" i="3"/>
  <c r="BA455" i="3"/>
  <c r="AZ455" i="3"/>
  <c r="AY455" i="3"/>
  <c r="AX455" i="3"/>
  <c r="AW455" i="3"/>
  <c r="AV455" i="3"/>
  <c r="AU455" i="3"/>
  <c r="AT455" i="3"/>
  <c r="AS455" i="3"/>
  <c r="AR455" i="3"/>
  <c r="AQ455" i="3"/>
  <c r="AP455" i="3"/>
  <c r="AO455" i="3"/>
  <c r="AN455" i="3"/>
  <c r="AM455" i="3"/>
  <c r="AL455" i="3"/>
  <c r="AK455" i="3"/>
  <c r="AJ455" i="3"/>
  <c r="AI455" i="3"/>
  <c r="AH455" i="3"/>
  <c r="AG455" i="3"/>
  <c r="AF455" i="3"/>
  <c r="AE455" i="3"/>
  <c r="AD455" i="3"/>
  <c r="AC455" i="3"/>
  <c r="AB455" i="3"/>
  <c r="AA455" i="3"/>
  <c r="BF453" i="3"/>
  <c r="BE453" i="3"/>
  <c r="BD453" i="3"/>
  <c r="BC453" i="3"/>
  <c r="BB453" i="3"/>
  <c r="BA453" i="3"/>
  <c r="AZ453" i="3"/>
  <c r="AY453" i="3"/>
  <c r="AX453" i="3"/>
  <c r="AW453" i="3"/>
  <c r="AV453" i="3"/>
  <c r="AU453" i="3"/>
  <c r="AT453" i="3"/>
  <c r="AS453" i="3"/>
  <c r="AR453" i="3"/>
  <c r="AQ453" i="3"/>
  <c r="AP453" i="3"/>
  <c r="AO453" i="3"/>
  <c r="AN453" i="3"/>
  <c r="AM453" i="3"/>
  <c r="AL453" i="3"/>
  <c r="AK453" i="3"/>
  <c r="AJ453" i="3"/>
  <c r="AI453" i="3"/>
  <c r="AH453" i="3"/>
  <c r="AG453" i="3"/>
  <c r="AF453" i="3"/>
  <c r="AE453" i="3"/>
  <c r="AD453" i="3"/>
  <c r="AC453" i="3"/>
  <c r="AB453" i="3"/>
  <c r="AA453" i="3"/>
  <c r="BF452" i="3"/>
  <c r="BE452" i="3"/>
  <c r="BD452" i="3"/>
  <c r="BC452" i="3"/>
  <c r="BB452" i="3"/>
  <c r="BA452" i="3"/>
  <c r="AZ452" i="3"/>
  <c r="AY452" i="3"/>
  <c r="AX452" i="3"/>
  <c r="AW452" i="3"/>
  <c r="AV452" i="3"/>
  <c r="AU452" i="3"/>
  <c r="AT452" i="3"/>
  <c r="AS452" i="3"/>
  <c r="AR452" i="3"/>
  <c r="AQ452" i="3"/>
  <c r="AP452" i="3"/>
  <c r="AO452" i="3"/>
  <c r="AN452" i="3"/>
  <c r="AM452" i="3"/>
  <c r="AL452" i="3"/>
  <c r="AK452" i="3"/>
  <c r="AJ452" i="3"/>
  <c r="AI452" i="3"/>
  <c r="AH452" i="3"/>
  <c r="AG452" i="3"/>
  <c r="AF452" i="3"/>
  <c r="AE452" i="3"/>
  <c r="AD452" i="3"/>
  <c r="AC452" i="3"/>
  <c r="AB452" i="3"/>
  <c r="AA452" i="3"/>
  <c r="BF425" i="3"/>
  <c r="BE425" i="3"/>
  <c r="BD425" i="3"/>
  <c r="BC425" i="3"/>
  <c r="BB425" i="3"/>
  <c r="BA425" i="3"/>
  <c r="AZ425" i="3"/>
  <c r="AY425" i="3"/>
  <c r="AX425" i="3"/>
  <c r="AW425" i="3"/>
  <c r="AV425" i="3"/>
  <c r="AU425" i="3"/>
  <c r="AT425" i="3"/>
  <c r="AS425" i="3"/>
  <c r="AR425" i="3"/>
  <c r="AQ425" i="3"/>
  <c r="AP425" i="3"/>
  <c r="AO425" i="3"/>
  <c r="AN425" i="3"/>
  <c r="AM425" i="3"/>
  <c r="AL425" i="3"/>
  <c r="AK425" i="3"/>
  <c r="AJ425" i="3"/>
  <c r="AI425" i="3"/>
  <c r="AH425" i="3"/>
  <c r="AG425" i="3"/>
  <c r="AF425" i="3"/>
  <c r="AE425" i="3"/>
  <c r="AD425" i="3"/>
  <c r="AC425" i="3"/>
  <c r="AB425" i="3"/>
  <c r="AA425" i="3"/>
  <c r="BF423" i="3"/>
  <c r="BE423" i="3"/>
  <c r="BD423" i="3"/>
  <c r="BC423" i="3"/>
  <c r="BB423" i="3"/>
  <c r="BA423" i="3"/>
  <c r="AZ423" i="3"/>
  <c r="AY423" i="3"/>
  <c r="AX423" i="3"/>
  <c r="AW423" i="3"/>
  <c r="AV423" i="3"/>
  <c r="AU423" i="3"/>
  <c r="AT423" i="3"/>
  <c r="AS423" i="3"/>
  <c r="AR423" i="3"/>
  <c r="AQ423" i="3"/>
  <c r="AP423" i="3"/>
  <c r="AO423" i="3"/>
  <c r="AN423" i="3"/>
  <c r="AM423" i="3"/>
  <c r="AL423" i="3"/>
  <c r="AK423" i="3"/>
  <c r="AJ423" i="3"/>
  <c r="AI423" i="3"/>
  <c r="AH423" i="3"/>
  <c r="AG423" i="3"/>
  <c r="AF423" i="3"/>
  <c r="AE423" i="3"/>
  <c r="AD423" i="3"/>
  <c r="AC423" i="3"/>
  <c r="AB423" i="3"/>
  <c r="AA423" i="3"/>
  <c r="BF422" i="3"/>
  <c r="BE422" i="3"/>
  <c r="BD422" i="3"/>
  <c r="BC422" i="3"/>
  <c r="BB422" i="3"/>
  <c r="BA422" i="3"/>
  <c r="AZ422" i="3"/>
  <c r="AY422" i="3"/>
  <c r="AX422" i="3"/>
  <c r="AW422" i="3"/>
  <c r="AV422" i="3"/>
  <c r="AU422" i="3"/>
  <c r="AT422" i="3"/>
  <c r="AS422" i="3"/>
  <c r="AR422" i="3"/>
  <c r="AQ422" i="3"/>
  <c r="AP422" i="3"/>
  <c r="AO422" i="3"/>
  <c r="AN422" i="3"/>
  <c r="AM422" i="3"/>
  <c r="AL422" i="3"/>
  <c r="AK422" i="3"/>
  <c r="AJ422" i="3"/>
  <c r="AI422" i="3"/>
  <c r="AH422" i="3"/>
  <c r="AG422" i="3"/>
  <c r="AF422" i="3"/>
  <c r="AE422" i="3"/>
  <c r="AD422" i="3"/>
  <c r="AC422" i="3"/>
  <c r="AB422" i="3"/>
  <c r="AA422" i="3"/>
  <c r="BF395" i="3"/>
  <c r="BE395" i="3"/>
  <c r="BD395" i="3"/>
  <c r="BC395" i="3"/>
  <c r="BB395" i="3"/>
  <c r="BA395" i="3"/>
  <c r="AZ395" i="3"/>
  <c r="AY395" i="3"/>
  <c r="AX395" i="3"/>
  <c r="AW395" i="3"/>
  <c r="AV395" i="3"/>
  <c r="AU395" i="3"/>
  <c r="AT395" i="3"/>
  <c r="AS395" i="3"/>
  <c r="AR395" i="3"/>
  <c r="AQ395" i="3"/>
  <c r="AP395" i="3"/>
  <c r="AO395" i="3"/>
  <c r="AN395" i="3"/>
  <c r="AM395" i="3"/>
  <c r="AL395" i="3"/>
  <c r="AK395" i="3"/>
  <c r="AJ395" i="3"/>
  <c r="AI395" i="3"/>
  <c r="AH395" i="3"/>
  <c r="AG395" i="3"/>
  <c r="AF395" i="3"/>
  <c r="AE395" i="3"/>
  <c r="AD395" i="3"/>
  <c r="AC395" i="3"/>
  <c r="AB395" i="3"/>
  <c r="AA395" i="3"/>
  <c r="BF393" i="3"/>
  <c r="BE393" i="3"/>
  <c r="BD393" i="3"/>
  <c r="BC393" i="3"/>
  <c r="BB393" i="3"/>
  <c r="BA393" i="3"/>
  <c r="AZ393" i="3"/>
  <c r="AY393" i="3"/>
  <c r="AX393" i="3"/>
  <c r="AW393" i="3"/>
  <c r="AV393" i="3"/>
  <c r="AU393" i="3"/>
  <c r="AT393" i="3"/>
  <c r="AS393" i="3"/>
  <c r="AR393" i="3"/>
  <c r="AQ393" i="3"/>
  <c r="AP393" i="3"/>
  <c r="AO393" i="3"/>
  <c r="AN393" i="3"/>
  <c r="AM393" i="3"/>
  <c r="AL393" i="3"/>
  <c r="AK393" i="3"/>
  <c r="AJ393" i="3"/>
  <c r="AI393" i="3"/>
  <c r="AH393" i="3"/>
  <c r="AG393" i="3"/>
  <c r="AF393" i="3"/>
  <c r="AE393" i="3"/>
  <c r="AD393" i="3"/>
  <c r="AC393" i="3"/>
  <c r="AB393" i="3"/>
  <c r="AA393" i="3"/>
  <c r="BF392" i="3"/>
  <c r="BE392" i="3"/>
  <c r="BD392" i="3"/>
  <c r="BC392" i="3"/>
  <c r="BB392" i="3"/>
  <c r="BA392" i="3"/>
  <c r="AZ392" i="3"/>
  <c r="AY392" i="3"/>
  <c r="AX392" i="3"/>
  <c r="AW392" i="3"/>
  <c r="AV392" i="3"/>
  <c r="AU392" i="3"/>
  <c r="AT392" i="3"/>
  <c r="AS392" i="3"/>
  <c r="AR392" i="3"/>
  <c r="AQ392" i="3"/>
  <c r="AP392" i="3"/>
  <c r="AO392" i="3"/>
  <c r="AN392" i="3"/>
  <c r="AM392" i="3"/>
  <c r="AL392" i="3"/>
  <c r="AK392" i="3"/>
  <c r="AJ392" i="3"/>
  <c r="AI392" i="3"/>
  <c r="AH392" i="3"/>
  <c r="AG392" i="3"/>
  <c r="AF392" i="3"/>
  <c r="AE392" i="3"/>
  <c r="AD392" i="3"/>
  <c r="AC392" i="3"/>
  <c r="AB392" i="3"/>
  <c r="AA392" i="3"/>
  <c r="BF365" i="3"/>
  <c r="BE365" i="3"/>
  <c r="BD365" i="3"/>
  <c r="BC365" i="3"/>
  <c r="BB365" i="3"/>
  <c r="BA365" i="3"/>
  <c r="AZ365" i="3"/>
  <c r="AY365" i="3"/>
  <c r="AX365" i="3"/>
  <c r="AW365" i="3"/>
  <c r="AV365" i="3"/>
  <c r="AU365" i="3"/>
  <c r="AT365" i="3"/>
  <c r="AS365" i="3"/>
  <c r="AR365" i="3"/>
  <c r="AQ365" i="3"/>
  <c r="AP365" i="3"/>
  <c r="AO365" i="3"/>
  <c r="AN365" i="3"/>
  <c r="AM365" i="3"/>
  <c r="AL365" i="3"/>
  <c r="AK365" i="3"/>
  <c r="AJ365" i="3"/>
  <c r="AI365" i="3"/>
  <c r="AH365" i="3"/>
  <c r="AG365" i="3"/>
  <c r="AF365" i="3"/>
  <c r="AE365" i="3"/>
  <c r="AD365" i="3"/>
  <c r="AC365" i="3"/>
  <c r="AB365" i="3"/>
  <c r="AA365" i="3"/>
  <c r="BF363" i="3"/>
  <c r="BE363" i="3"/>
  <c r="BD363" i="3"/>
  <c r="BC363" i="3"/>
  <c r="BB363" i="3"/>
  <c r="BA363" i="3"/>
  <c r="AZ363" i="3"/>
  <c r="AY363" i="3"/>
  <c r="AX363" i="3"/>
  <c r="AW363" i="3"/>
  <c r="AV363" i="3"/>
  <c r="AU363" i="3"/>
  <c r="AT363" i="3"/>
  <c r="AS363" i="3"/>
  <c r="AR363" i="3"/>
  <c r="AQ363" i="3"/>
  <c r="AP363" i="3"/>
  <c r="AO363" i="3"/>
  <c r="AN363" i="3"/>
  <c r="AM363" i="3"/>
  <c r="AL363" i="3"/>
  <c r="AK363" i="3"/>
  <c r="AJ363" i="3"/>
  <c r="AI363" i="3"/>
  <c r="AH363" i="3"/>
  <c r="AG363" i="3"/>
  <c r="AF363" i="3"/>
  <c r="AE363" i="3"/>
  <c r="AD363" i="3"/>
  <c r="AC363" i="3"/>
  <c r="AB363" i="3"/>
  <c r="AA363" i="3"/>
  <c r="BF362" i="3"/>
  <c r="BE362" i="3"/>
  <c r="BD362" i="3"/>
  <c r="BC362" i="3"/>
  <c r="BB362" i="3"/>
  <c r="BA362" i="3"/>
  <c r="AZ362" i="3"/>
  <c r="AY362" i="3"/>
  <c r="AX362" i="3"/>
  <c r="AW362" i="3"/>
  <c r="AV362" i="3"/>
  <c r="AU362" i="3"/>
  <c r="AT362" i="3"/>
  <c r="AS362" i="3"/>
  <c r="AR362" i="3"/>
  <c r="AQ362" i="3"/>
  <c r="AP362" i="3"/>
  <c r="AO362" i="3"/>
  <c r="AN362" i="3"/>
  <c r="AM362" i="3"/>
  <c r="AL362" i="3"/>
  <c r="AK362" i="3"/>
  <c r="AJ362" i="3"/>
  <c r="AI362" i="3"/>
  <c r="AH362" i="3"/>
  <c r="AG362" i="3"/>
  <c r="AF362" i="3"/>
  <c r="AE362" i="3"/>
  <c r="AD362" i="3"/>
  <c r="AC362" i="3"/>
  <c r="AB362" i="3"/>
  <c r="AA362" i="3"/>
  <c r="BF335" i="3"/>
  <c r="BE335" i="3"/>
  <c r="BD335" i="3"/>
  <c r="BC335" i="3"/>
  <c r="BB335" i="3"/>
  <c r="BA335" i="3"/>
  <c r="AZ335" i="3"/>
  <c r="AY335" i="3"/>
  <c r="AX335" i="3"/>
  <c r="AW335" i="3"/>
  <c r="AV335" i="3"/>
  <c r="AU335" i="3"/>
  <c r="AT335" i="3"/>
  <c r="AS335" i="3"/>
  <c r="AR335" i="3"/>
  <c r="AQ335" i="3"/>
  <c r="AP335" i="3"/>
  <c r="AO335" i="3"/>
  <c r="AN335" i="3"/>
  <c r="AM335" i="3"/>
  <c r="AL335" i="3"/>
  <c r="AK335" i="3"/>
  <c r="AJ335" i="3"/>
  <c r="AI335" i="3"/>
  <c r="AH335" i="3"/>
  <c r="AG335" i="3"/>
  <c r="AF335" i="3"/>
  <c r="AE335" i="3"/>
  <c r="AD335" i="3"/>
  <c r="AC335" i="3"/>
  <c r="AB335" i="3"/>
  <c r="AA335" i="3"/>
  <c r="BF333" i="3"/>
  <c r="BE333" i="3"/>
  <c r="BD333" i="3"/>
  <c r="BC333" i="3"/>
  <c r="BB333" i="3"/>
  <c r="BA333" i="3"/>
  <c r="AZ333" i="3"/>
  <c r="AY333" i="3"/>
  <c r="AX333" i="3"/>
  <c r="AW333" i="3"/>
  <c r="AV333" i="3"/>
  <c r="AU333" i="3"/>
  <c r="AT333" i="3"/>
  <c r="AS333" i="3"/>
  <c r="AR333" i="3"/>
  <c r="AQ333" i="3"/>
  <c r="AP333" i="3"/>
  <c r="AO333" i="3"/>
  <c r="AN333" i="3"/>
  <c r="AM333" i="3"/>
  <c r="AL333" i="3"/>
  <c r="AK333" i="3"/>
  <c r="AJ333" i="3"/>
  <c r="AI333" i="3"/>
  <c r="AH333" i="3"/>
  <c r="AG333" i="3"/>
  <c r="AF333" i="3"/>
  <c r="AE333" i="3"/>
  <c r="AD333" i="3"/>
  <c r="AC333" i="3"/>
  <c r="AB333" i="3"/>
  <c r="AA333" i="3"/>
  <c r="BF332" i="3"/>
  <c r="BE332" i="3"/>
  <c r="BD332" i="3"/>
  <c r="BC332" i="3"/>
  <c r="BB332" i="3"/>
  <c r="BA332" i="3"/>
  <c r="AZ332" i="3"/>
  <c r="AY332" i="3"/>
  <c r="AX332" i="3"/>
  <c r="AW332" i="3"/>
  <c r="AV332" i="3"/>
  <c r="AU332" i="3"/>
  <c r="AT332" i="3"/>
  <c r="AS332" i="3"/>
  <c r="AR332" i="3"/>
  <c r="AQ332" i="3"/>
  <c r="AP332" i="3"/>
  <c r="AO332" i="3"/>
  <c r="AN332" i="3"/>
  <c r="AM332" i="3"/>
  <c r="AL332" i="3"/>
  <c r="AK332" i="3"/>
  <c r="AJ332" i="3"/>
  <c r="AI332" i="3"/>
  <c r="AH332" i="3"/>
  <c r="AG332" i="3"/>
  <c r="AF332" i="3"/>
  <c r="AE332" i="3"/>
  <c r="AD332" i="3"/>
  <c r="AC332" i="3"/>
  <c r="AB332" i="3"/>
  <c r="AA332" i="3"/>
  <c r="BF305" i="3"/>
  <c r="BE305" i="3"/>
  <c r="BD305" i="3"/>
  <c r="BC305" i="3"/>
  <c r="BB305" i="3"/>
  <c r="BA305" i="3"/>
  <c r="AZ305" i="3"/>
  <c r="AY305" i="3"/>
  <c r="AX305" i="3"/>
  <c r="AW305" i="3"/>
  <c r="AV305" i="3"/>
  <c r="AU305" i="3"/>
  <c r="AT305" i="3"/>
  <c r="AS305" i="3"/>
  <c r="AR305" i="3"/>
  <c r="AQ305" i="3"/>
  <c r="AP305" i="3"/>
  <c r="AO305" i="3"/>
  <c r="AN305" i="3"/>
  <c r="AM305" i="3"/>
  <c r="AL305" i="3"/>
  <c r="AK305" i="3"/>
  <c r="AJ305" i="3"/>
  <c r="AI305" i="3"/>
  <c r="AH305" i="3"/>
  <c r="AG305" i="3"/>
  <c r="AF305" i="3"/>
  <c r="AE305" i="3"/>
  <c r="AD305" i="3"/>
  <c r="AC305" i="3"/>
  <c r="AB305" i="3"/>
  <c r="AA305" i="3"/>
  <c r="BF303" i="3"/>
  <c r="BE303" i="3"/>
  <c r="BD303" i="3"/>
  <c r="BC303" i="3"/>
  <c r="BB303" i="3"/>
  <c r="BA303" i="3"/>
  <c r="AZ303" i="3"/>
  <c r="AY303" i="3"/>
  <c r="AX303" i="3"/>
  <c r="AW303" i="3"/>
  <c r="AV303" i="3"/>
  <c r="AU303" i="3"/>
  <c r="AT303" i="3"/>
  <c r="AS303" i="3"/>
  <c r="AR303" i="3"/>
  <c r="AQ303" i="3"/>
  <c r="AP303" i="3"/>
  <c r="AO303" i="3"/>
  <c r="AN303" i="3"/>
  <c r="AM303" i="3"/>
  <c r="AL303" i="3"/>
  <c r="AK303" i="3"/>
  <c r="AJ303" i="3"/>
  <c r="AI303" i="3"/>
  <c r="AH303" i="3"/>
  <c r="AG303" i="3"/>
  <c r="AF303" i="3"/>
  <c r="AE303" i="3"/>
  <c r="AD303" i="3"/>
  <c r="AC303" i="3"/>
  <c r="AB303" i="3"/>
  <c r="AA303" i="3"/>
  <c r="BF302" i="3"/>
  <c r="BE302" i="3"/>
  <c r="BD302" i="3"/>
  <c r="BC302" i="3"/>
  <c r="BB302" i="3"/>
  <c r="BA302" i="3"/>
  <c r="AZ302" i="3"/>
  <c r="AY302" i="3"/>
  <c r="AX302" i="3"/>
  <c r="AW302" i="3"/>
  <c r="AV302" i="3"/>
  <c r="AU302" i="3"/>
  <c r="AT302" i="3"/>
  <c r="AS302" i="3"/>
  <c r="AR302" i="3"/>
  <c r="AQ302" i="3"/>
  <c r="AP302" i="3"/>
  <c r="AO302" i="3"/>
  <c r="AN302" i="3"/>
  <c r="AM302" i="3"/>
  <c r="AL302" i="3"/>
  <c r="AK302" i="3"/>
  <c r="AJ302" i="3"/>
  <c r="AI302" i="3"/>
  <c r="AH302" i="3"/>
  <c r="AG302" i="3"/>
  <c r="AF302" i="3"/>
  <c r="AE302" i="3"/>
  <c r="AD302" i="3"/>
  <c r="AC302" i="3"/>
  <c r="AB302" i="3"/>
  <c r="AA302" i="3"/>
  <c r="BF275" i="3"/>
  <c r="BE275" i="3"/>
  <c r="BD275" i="3"/>
  <c r="BC275" i="3"/>
  <c r="BB275" i="3"/>
  <c r="BA275" i="3"/>
  <c r="AZ275" i="3"/>
  <c r="AY275" i="3"/>
  <c r="AX275" i="3"/>
  <c r="AW275" i="3"/>
  <c r="AV275" i="3"/>
  <c r="AU275" i="3"/>
  <c r="AT275" i="3"/>
  <c r="AS275" i="3"/>
  <c r="AR275" i="3"/>
  <c r="AQ275" i="3"/>
  <c r="AP275" i="3"/>
  <c r="AO275" i="3"/>
  <c r="AN275" i="3"/>
  <c r="AM275" i="3"/>
  <c r="AL275" i="3"/>
  <c r="AK275" i="3"/>
  <c r="AJ275" i="3"/>
  <c r="AI275" i="3"/>
  <c r="AH275" i="3"/>
  <c r="AG275" i="3"/>
  <c r="AF275" i="3"/>
  <c r="AE275" i="3"/>
  <c r="AD275" i="3"/>
  <c r="AC275" i="3"/>
  <c r="AB275" i="3"/>
  <c r="AA275" i="3"/>
  <c r="BF273" i="3"/>
  <c r="BE273" i="3"/>
  <c r="BD273" i="3"/>
  <c r="BC273" i="3"/>
  <c r="BB273" i="3"/>
  <c r="BA273" i="3"/>
  <c r="AZ273" i="3"/>
  <c r="AY273" i="3"/>
  <c r="AX273" i="3"/>
  <c r="AW273" i="3"/>
  <c r="AV273" i="3"/>
  <c r="AU273" i="3"/>
  <c r="AT273" i="3"/>
  <c r="AS273" i="3"/>
  <c r="AR273" i="3"/>
  <c r="AQ273" i="3"/>
  <c r="AP273" i="3"/>
  <c r="AO273" i="3"/>
  <c r="AN273" i="3"/>
  <c r="AM273" i="3"/>
  <c r="AL273" i="3"/>
  <c r="AK273" i="3"/>
  <c r="AJ273" i="3"/>
  <c r="AI273" i="3"/>
  <c r="AH273" i="3"/>
  <c r="AG273" i="3"/>
  <c r="AF273" i="3"/>
  <c r="AE273" i="3"/>
  <c r="AD273" i="3"/>
  <c r="AC273" i="3"/>
  <c r="AB273" i="3"/>
  <c r="AA273" i="3"/>
  <c r="BF272" i="3"/>
  <c r="BE272" i="3"/>
  <c r="BD272" i="3"/>
  <c r="BC272" i="3"/>
  <c r="BB272" i="3"/>
  <c r="BA272" i="3"/>
  <c r="AZ272" i="3"/>
  <c r="AY272" i="3"/>
  <c r="AX272" i="3"/>
  <c r="AW272" i="3"/>
  <c r="AV272" i="3"/>
  <c r="AU272" i="3"/>
  <c r="AT272" i="3"/>
  <c r="AS272" i="3"/>
  <c r="AR272" i="3"/>
  <c r="AQ272" i="3"/>
  <c r="AP272" i="3"/>
  <c r="AO272" i="3"/>
  <c r="AN272" i="3"/>
  <c r="AM272" i="3"/>
  <c r="AL272" i="3"/>
  <c r="AK272" i="3"/>
  <c r="AJ272" i="3"/>
  <c r="AI272" i="3"/>
  <c r="AH272" i="3"/>
  <c r="AG272" i="3"/>
  <c r="AF272" i="3"/>
  <c r="AE272" i="3"/>
  <c r="AD272" i="3"/>
  <c r="AC272" i="3"/>
  <c r="AB272" i="3"/>
  <c r="AA272" i="3"/>
  <c r="BF245" i="3"/>
  <c r="BE245" i="3"/>
  <c r="BD245" i="3"/>
  <c r="BC245" i="3"/>
  <c r="BB245" i="3"/>
  <c r="BA245" i="3"/>
  <c r="AZ245" i="3"/>
  <c r="AY245" i="3"/>
  <c r="AX245" i="3"/>
  <c r="AW245" i="3"/>
  <c r="AV245" i="3"/>
  <c r="AU245" i="3"/>
  <c r="AT245" i="3"/>
  <c r="AS245" i="3"/>
  <c r="AR245" i="3"/>
  <c r="AQ245" i="3"/>
  <c r="AP245" i="3"/>
  <c r="AO245" i="3"/>
  <c r="AN245" i="3"/>
  <c r="AM245" i="3"/>
  <c r="AL245" i="3"/>
  <c r="AK245" i="3"/>
  <c r="AJ245" i="3"/>
  <c r="AI245" i="3"/>
  <c r="AH245" i="3"/>
  <c r="AG245" i="3"/>
  <c r="AF245" i="3"/>
  <c r="AE245" i="3"/>
  <c r="AD245" i="3"/>
  <c r="AC245" i="3"/>
  <c r="AB245" i="3"/>
  <c r="AA245" i="3"/>
  <c r="BF243" i="3"/>
  <c r="BE243" i="3"/>
  <c r="BD243" i="3"/>
  <c r="BC243" i="3"/>
  <c r="BB243" i="3"/>
  <c r="BA243" i="3"/>
  <c r="AZ243" i="3"/>
  <c r="AY243" i="3"/>
  <c r="AX243" i="3"/>
  <c r="AW243" i="3"/>
  <c r="AV243" i="3"/>
  <c r="AU243" i="3"/>
  <c r="AT243" i="3"/>
  <c r="AS243" i="3"/>
  <c r="AR243" i="3"/>
  <c r="AQ243" i="3"/>
  <c r="AP243" i="3"/>
  <c r="AO243" i="3"/>
  <c r="AN243" i="3"/>
  <c r="AM243" i="3"/>
  <c r="AL243" i="3"/>
  <c r="AK243" i="3"/>
  <c r="AJ243" i="3"/>
  <c r="AI243" i="3"/>
  <c r="AH243" i="3"/>
  <c r="AG243" i="3"/>
  <c r="AF243" i="3"/>
  <c r="AE243" i="3"/>
  <c r="AD243" i="3"/>
  <c r="AC243" i="3"/>
  <c r="AB243" i="3"/>
  <c r="AA243" i="3"/>
  <c r="BF242" i="3"/>
  <c r="BE242" i="3"/>
  <c r="BD242" i="3"/>
  <c r="BC242" i="3"/>
  <c r="BB242" i="3"/>
  <c r="BA242" i="3"/>
  <c r="AZ242" i="3"/>
  <c r="AY242" i="3"/>
  <c r="AX242" i="3"/>
  <c r="AW242" i="3"/>
  <c r="AV242" i="3"/>
  <c r="AU242" i="3"/>
  <c r="AT242" i="3"/>
  <c r="AS242" i="3"/>
  <c r="AR242" i="3"/>
  <c r="AQ242" i="3"/>
  <c r="AP242" i="3"/>
  <c r="AO242" i="3"/>
  <c r="AN242" i="3"/>
  <c r="AM242" i="3"/>
  <c r="AL242" i="3"/>
  <c r="AK242" i="3"/>
  <c r="AJ242" i="3"/>
  <c r="AI242" i="3"/>
  <c r="AH242" i="3"/>
  <c r="AG242" i="3"/>
  <c r="AF242" i="3"/>
  <c r="AE242" i="3"/>
  <c r="AD242" i="3"/>
  <c r="AC242" i="3"/>
  <c r="AB242" i="3"/>
  <c r="AA242" i="3"/>
  <c r="BF215" i="3"/>
  <c r="BE215" i="3"/>
  <c r="BD215" i="3"/>
  <c r="BC215" i="3"/>
  <c r="BB215" i="3"/>
  <c r="BA215" i="3"/>
  <c r="AZ215" i="3"/>
  <c r="AY215" i="3"/>
  <c r="AX215" i="3"/>
  <c r="AW215" i="3"/>
  <c r="AV215" i="3"/>
  <c r="AU215" i="3"/>
  <c r="AT215" i="3"/>
  <c r="AS215" i="3"/>
  <c r="AR215" i="3"/>
  <c r="AQ215" i="3"/>
  <c r="AP215" i="3"/>
  <c r="AO215" i="3"/>
  <c r="AN215" i="3"/>
  <c r="AM215" i="3"/>
  <c r="AL215" i="3"/>
  <c r="AK215" i="3"/>
  <c r="AJ215" i="3"/>
  <c r="AI215" i="3"/>
  <c r="AH215" i="3"/>
  <c r="AG215" i="3"/>
  <c r="AF215" i="3"/>
  <c r="AE215" i="3"/>
  <c r="AD215" i="3"/>
  <c r="AC215" i="3"/>
  <c r="AB215" i="3"/>
  <c r="AA215" i="3"/>
  <c r="BF213" i="3"/>
  <c r="BE213" i="3"/>
  <c r="BD213" i="3"/>
  <c r="BC213" i="3"/>
  <c r="BB213" i="3"/>
  <c r="BA213" i="3"/>
  <c r="AZ213" i="3"/>
  <c r="AY213" i="3"/>
  <c r="AX213" i="3"/>
  <c r="AW213" i="3"/>
  <c r="AV213" i="3"/>
  <c r="AU213" i="3"/>
  <c r="AT213" i="3"/>
  <c r="AS213" i="3"/>
  <c r="AR213" i="3"/>
  <c r="AQ213" i="3"/>
  <c r="AP213" i="3"/>
  <c r="AO213" i="3"/>
  <c r="AN213" i="3"/>
  <c r="AM213" i="3"/>
  <c r="AL213" i="3"/>
  <c r="AK213" i="3"/>
  <c r="AJ213" i="3"/>
  <c r="AI213" i="3"/>
  <c r="AH213" i="3"/>
  <c r="AG213" i="3"/>
  <c r="AF213" i="3"/>
  <c r="AE213" i="3"/>
  <c r="AD213" i="3"/>
  <c r="AC213" i="3"/>
  <c r="AB213" i="3"/>
  <c r="AA213" i="3"/>
  <c r="BF212" i="3"/>
  <c r="BE212" i="3"/>
  <c r="BD212" i="3"/>
  <c r="BC212" i="3"/>
  <c r="BB212"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BF185" i="3"/>
  <c r="BE185" i="3"/>
  <c r="BD185" i="3"/>
  <c r="BC185" i="3"/>
  <c r="BB185" i="3"/>
  <c r="BA185" i="3"/>
  <c r="AZ185" i="3"/>
  <c r="AY185" i="3"/>
  <c r="AX185" i="3"/>
  <c r="AW185" i="3"/>
  <c r="AV185" i="3"/>
  <c r="AU185" i="3"/>
  <c r="AT185" i="3"/>
  <c r="AS185" i="3"/>
  <c r="AR185" i="3"/>
  <c r="AQ185" i="3"/>
  <c r="AP185" i="3"/>
  <c r="AO185" i="3"/>
  <c r="AN185" i="3"/>
  <c r="AM185" i="3"/>
  <c r="AL185" i="3"/>
  <c r="AK185" i="3"/>
  <c r="AJ185" i="3"/>
  <c r="AI185" i="3"/>
  <c r="AH185" i="3"/>
  <c r="AG185" i="3"/>
  <c r="AF185" i="3"/>
  <c r="AE185" i="3"/>
  <c r="AD185" i="3"/>
  <c r="AC185" i="3"/>
  <c r="AB185" i="3"/>
  <c r="AA185" i="3"/>
  <c r="BF183" i="3"/>
  <c r="BE183" i="3"/>
  <c r="BD183" i="3"/>
  <c r="BC183" i="3"/>
  <c r="BB183" i="3"/>
  <c r="BA183" i="3"/>
  <c r="AZ183" i="3"/>
  <c r="AY183" i="3"/>
  <c r="AX183" i="3"/>
  <c r="AW183" i="3"/>
  <c r="AV183" i="3"/>
  <c r="AU183" i="3"/>
  <c r="AT183" i="3"/>
  <c r="AS183" i="3"/>
  <c r="AR183" i="3"/>
  <c r="AQ183" i="3"/>
  <c r="AP183" i="3"/>
  <c r="AO183" i="3"/>
  <c r="AN183" i="3"/>
  <c r="AM183" i="3"/>
  <c r="AL183" i="3"/>
  <c r="AK183" i="3"/>
  <c r="AJ183" i="3"/>
  <c r="AI183" i="3"/>
  <c r="AH183" i="3"/>
  <c r="AG183" i="3"/>
  <c r="AF183" i="3"/>
  <c r="AE183" i="3"/>
  <c r="AD183" i="3"/>
  <c r="AC183" i="3"/>
  <c r="AB183" i="3"/>
  <c r="AA183" i="3"/>
  <c r="BF182" i="3"/>
  <c r="BE182" i="3"/>
  <c r="BD182" i="3"/>
  <c r="BC182" i="3"/>
  <c r="BB182"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BF155" i="3"/>
  <c r="BE155" i="3"/>
  <c r="BD155" i="3"/>
  <c r="BC155" i="3"/>
  <c r="BB155" i="3"/>
  <c r="BA155" i="3"/>
  <c r="AZ155"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BF153" i="3"/>
  <c r="BE153" i="3"/>
  <c r="BD153" i="3"/>
  <c r="BC153" i="3"/>
  <c r="BB153" i="3"/>
  <c r="BA153" i="3"/>
  <c r="AZ153" i="3"/>
  <c r="AY153" i="3"/>
  <c r="AX153" i="3"/>
  <c r="AW153" i="3"/>
  <c r="AV153" i="3"/>
  <c r="AU153" i="3"/>
  <c r="AT153" i="3"/>
  <c r="AS153" i="3"/>
  <c r="AR153" i="3"/>
  <c r="AQ153" i="3"/>
  <c r="AP153" i="3"/>
  <c r="AO153" i="3"/>
  <c r="AN153" i="3"/>
  <c r="AM153" i="3"/>
  <c r="AL153" i="3"/>
  <c r="AK153" i="3"/>
  <c r="AJ153" i="3"/>
  <c r="AI153" i="3"/>
  <c r="AH153" i="3"/>
  <c r="AG153" i="3"/>
  <c r="AF153" i="3"/>
  <c r="AE153" i="3"/>
  <c r="AD153" i="3"/>
  <c r="AC153" i="3"/>
  <c r="AB153" i="3"/>
  <c r="AA153" i="3"/>
  <c r="BF152" i="3"/>
  <c r="BE152" i="3"/>
  <c r="BD152" i="3"/>
  <c r="BC152" i="3"/>
  <c r="BB152"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K145" i="3"/>
  <c r="K144" i="3"/>
  <c r="K143"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BF122" i="3"/>
  <c r="BE122" i="3"/>
  <c r="BD122" i="3"/>
  <c r="BC122" i="3"/>
  <c r="BB122"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BF5" i="3"/>
  <c r="BE5" i="3"/>
  <c r="BD5" i="3"/>
  <c r="BC5" i="3"/>
  <c r="BB5" i="3"/>
  <c r="BA5" i="3"/>
  <c r="AZ5" i="3"/>
  <c r="AY5" i="3"/>
  <c r="AX5" i="3"/>
  <c r="AW5" i="3"/>
  <c r="AV5" i="3"/>
  <c r="AU5" i="3"/>
  <c r="AT5" i="3"/>
  <c r="AS5" i="3"/>
  <c r="AR5" i="3"/>
  <c r="AQ5" i="3"/>
  <c r="AP5" i="3"/>
  <c r="AO5" i="3"/>
  <c r="AN5" i="3"/>
  <c r="AM5" i="3"/>
  <c r="AL5" i="3"/>
  <c r="AK5" i="3"/>
  <c r="AJ5" i="3"/>
  <c r="AI5" i="3"/>
  <c r="AH5" i="3"/>
  <c r="AG5" i="3"/>
  <c r="AF5" i="3"/>
  <c r="AE5" i="3"/>
  <c r="AD5" i="3"/>
  <c r="AC5" i="3"/>
  <c r="AB5" i="3"/>
  <c r="AA5" i="3"/>
  <c r="Z5" i="3"/>
  <c r="L43" i="5"/>
  <c r="K43" i="5"/>
  <c r="J43" i="5"/>
  <c r="I43" i="5"/>
  <c r="H43" i="5"/>
  <c r="G43" i="5"/>
  <c r="F43" i="5"/>
  <c r="E43" i="5"/>
  <c r="D43" i="5"/>
  <c r="L44" i="5"/>
  <c r="K44" i="5"/>
  <c r="J44" i="5"/>
  <c r="I44" i="5"/>
  <c r="H44" i="5"/>
  <c r="G44" i="5"/>
  <c r="F44" i="5"/>
  <c r="E44" i="5"/>
  <c r="D44" i="5"/>
  <c r="L45" i="5"/>
  <c r="K45" i="5"/>
  <c r="J45" i="5"/>
  <c r="I45" i="5"/>
  <c r="H45" i="5"/>
  <c r="G45" i="5"/>
  <c r="F45" i="5"/>
  <c r="E45" i="5"/>
  <c r="D45" i="5"/>
  <c r="L46" i="5"/>
  <c r="K46" i="5"/>
  <c r="J46" i="5"/>
  <c r="H46" i="5"/>
  <c r="G46" i="5"/>
  <c r="F46" i="5"/>
  <c r="E46" i="5"/>
  <c r="D46" i="5"/>
  <c r="L47" i="5"/>
  <c r="K47" i="5"/>
  <c r="G47" i="5"/>
  <c r="F47" i="5"/>
  <c r="E47" i="5"/>
  <c r="D47" i="5"/>
  <c r="L48" i="5"/>
  <c r="K48" i="5"/>
  <c r="J48" i="5"/>
  <c r="I48" i="5"/>
  <c r="H48" i="5"/>
  <c r="G48" i="5"/>
  <c r="F48" i="5"/>
  <c r="E48" i="5"/>
  <c r="D48" i="5"/>
  <c r="L49" i="5"/>
  <c r="K49" i="5"/>
  <c r="J49" i="5"/>
  <c r="I49" i="5"/>
  <c r="H49" i="5"/>
  <c r="G49" i="5"/>
  <c r="F49" i="5"/>
  <c r="E49" i="5"/>
  <c r="D49" i="5"/>
  <c r="J42" i="5"/>
  <c r="K42" i="5"/>
  <c r="L42" i="5"/>
  <c r="I42" i="5"/>
  <c r="E42" i="5"/>
  <c r="F42" i="5"/>
  <c r="G42" i="5"/>
  <c r="H42" i="5"/>
  <c r="D42" i="5"/>
  <c r="D39" i="5"/>
  <c r="J39" i="5"/>
  <c r="K39" i="5"/>
  <c r="L39" i="5"/>
  <c r="M39" i="5"/>
  <c r="I39" i="5"/>
  <c r="E39" i="5"/>
  <c r="F39" i="5"/>
  <c r="G39" i="5"/>
  <c r="H39" i="5"/>
  <c r="E143" i="13"/>
  <c r="F143" i="13"/>
  <c r="G143" i="13"/>
  <c r="H143" i="13"/>
  <c r="I143" i="13"/>
  <c r="E144" i="13"/>
  <c r="F144" i="13"/>
  <c r="G144" i="13"/>
  <c r="J144" i="13" s="1"/>
  <c r="P111" i="13" s="1"/>
  <c r="H144" i="13"/>
  <c r="I144" i="13"/>
  <c r="E129" i="13"/>
  <c r="F129" i="13"/>
  <c r="G129" i="13"/>
  <c r="H129" i="13"/>
  <c r="I129" i="13"/>
  <c r="E130" i="13"/>
  <c r="F130" i="13"/>
  <c r="G130" i="13"/>
  <c r="P94" i="13" s="1"/>
  <c r="H130" i="13"/>
  <c r="I130" i="13"/>
  <c r="E131" i="13"/>
  <c r="F131" i="13"/>
  <c r="G131" i="13"/>
  <c r="P95" i="13" s="1"/>
  <c r="H131" i="13"/>
  <c r="I131" i="13"/>
  <c r="E132" i="13"/>
  <c r="F132" i="13"/>
  <c r="G132" i="13"/>
  <c r="H132" i="13"/>
  <c r="I132" i="13"/>
  <c r="E133" i="13"/>
  <c r="F133" i="13"/>
  <c r="G133" i="13"/>
  <c r="P97" i="13" s="1"/>
  <c r="H133" i="13"/>
  <c r="I133" i="13"/>
  <c r="E134" i="13"/>
  <c r="F134" i="13"/>
  <c r="G134" i="13"/>
  <c r="P98" i="13" s="1"/>
  <c r="H134" i="13"/>
  <c r="I134" i="13"/>
  <c r="E135" i="13"/>
  <c r="F135" i="13"/>
  <c r="G135" i="13"/>
  <c r="J135" i="13" s="1"/>
  <c r="P118" i="13" s="1"/>
  <c r="H135" i="13"/>
  <c r="I135" i="13"/>
  <c r="E136" i="13"/>
  <c r="F136" i="13"/>
  <c r="G136" i="13"/>
  <c r="H136" i="13"/>
  <c r="I136" i="13"/>
  <c r="E137" i="13"/>
  <c r="F137" i="13"/>
  <c r="G137" i="13"/>
  <c r="J137" i="13" s="1"/>
  <c r="P120" i="13" s="1"/>
  <c r="H137" i="13"/>
  <c r="I137" i="13"/>
  <c r="E138" i="13"/>
  <c r="F138" i="13"/>
  <c r="G138" i="13"/>
  <c r="H138" i="13"/>
  <c r="I138" i="13"/>
  <c r="E139" i="13"/>
  <c r="F139" i="13"/>
  <c r="G139" i="13"/>
  <c r="J139" i="13" s="1"/>
  <c r="P122" i="13" s="1"/>
  <c r="H139" i="13"/>
  <c r="I139" i="13"/>
  <c r="E140" i="13"/>
  <c r="F140" i="13"/>
  <c r="G140" i="13"/>
  <c r="H140" i="13"/>
  <c r="I140" i="13"/>
  <c r="I128" i="13"/>
  <c r="H128" i="13"/>
  <c r="G128" i="13"/>
  <c r="J128" i="13" s="1"/>
  <c r="P125" i="13" s="1"/>
  <c r="F128" i="13"/>
  <c r="E128" i="13"/>
  <c r="E125" i="13"/>
  <c r="F125" i="13"/>
  <c r="G125" i="13"/>
  <c r="J125" i="13" s="1"/>
  <c r="O126" i="13" s="1"/>
  <c r="H125" i="13"/>
  <c r="I125" i="13"/>
  <c r="E126" i="13"/>
  <c r="F126" i="13"/>
  <c r="G126" i="13"/>
  <c r="H126" i="13"/>
  <c r="I126" i="13"/>
  <c r="E111" i="13"/>
  <c r="F111" i="13"/>
  <c r="G111" i="13"/>
  <c r="J111" i="13" s="1"/>
  <c r="O112" i="13" s="1"/>
  <c r="H111" i="13"/>
  <c r="I111" i="13"/>
  <c r="E112" i="13"/>
  <c r="F112" i="13"/>
  <c r="G112" i="13"/>
  <c r="H112" i="13"/>
  <c r="I112" i="13"/>
  <c r="E113" i="13"/>
  <c r="F113" i="13"/>
  <c r="G113" i="13"/>
  <c r="O95" i="13" s="1"/>
  <c r="H113" i="13"/>
  <c r="I113" i="13"/>
  <c r="E114" i="13"/>
  <c r="F114" i="13"/>
  <c r="G114" i="13"/>
  <c r="J114" i="13" s="1"/>
  <c r="O115" i="13" s="1"/>
  <c r="H114" i="13"/>
  <c r="I114" i="13"/>
  <c r="E115" i="13"/>
  <c r="F115" i="13"/>
  <c r="G115" i="13"/>
  <c r="J115" i="13" s="1"/>
  <c r="O116" i="13" s="1"/>
  <c r="H115" i="13"/>
  <c r="I115" i="13"/>
  <c r="E116" i="13"/>
  <c r="F116" i="13"/>
  <c r="G116" i="13"/>
  <c r="H116" i="13"/>
  <c r="I116" i="13"/>
  <c r="E117" i="13"/>
  <c r="F117" i="13"/>
  <c r="G117" i="13"/>
  <c r="J117" i="13" s="1"/>
  <c r="O118" i="13" s="1"/>
  <c r="H117" i="13"/>
  <c r="I117" i="13"/>
  <c r="E118" i="13"/>
  <c r="F118" i="13"/>
  <c r="G118" i="13"/>
  <c r="H118" i="13"/>
  <c r="I118" i="13"/>
  <c r="E119" i="13"/>
  <c r="F119" i="13"/>
  <c r="G119" i="13"/>
  <c r="H119" i="13"/>
  <c r="I119" i="13"/>
  <c r="E120" i="13"/>
  <c r="F120" i="13"/>
  <c r="G120" i="13"/>
  <c r="H120" i="13"/>
  <c r="I120" i="13"/>
  <c r="E121" i="13"/>
  <c r="F121" i="13"/>
  <c r="G121" i="13"/>
  <c r="O103" i="13" s="1"/>
  <c r="H121" i="13"/>
  <c r="I121" i="13"/>
  <c r="E122" i="13"/>
  <c r="F122" i="13"/>
  <c r="G122" i="13"/>
  <c r="O104" i="13" s="1"/>
  <c r="H122" i="13"/>
  <c r="I122" i="13"/>
  <c r="E123" i="13"/>
  <c r="F123" i="13"/>
  <c r="G123" i="13"/>
  <c r="J123" i="13" s="1"/>
  <c r="O127" i="13" s="1"/>
  <c r="H123" i="13"/>
  <c r="I123" i="13"/>
  <c r="I110" i="13"/>
  <c r="H110" i="13"/>
  <c r="G110" i="13"/>
  <c r="J110" i="13" s="1"/>
  <c r="O125" i="13" s="1"/>
  <c r="F110" i="13"/>
  <c r="E110" i="13"/>
  <c r="E53" i="13"/>
  <c r="F53" i="13"/>
  <c r="G53" i="13"/>
  <c r="J53" i="13" s="1"/>
  <c r="AF126" i="13" s="1"/>
  <c r="H53" i="13"/>
  <c r="I53" i="13"/>
  <c r="E54" i="13"/>
  <c r="F54" i="13"/>
  <c r="G54" i="13"/>
  <c r="AF108" i="13" s="1"/>
  <c r="H54" i="13"/>
  <c r="I54" i="13"/>
  <c r="E39" i="13"/>
  <c r="F39" i="13"/>
  <c r="G39" i="13"/>
  <c r="J39" i="13" s="1"/>
  <c r="AF112" i="13" s="1"/>
  <c r="H39" i="13"/>
  <c r="I39" i="13"/>
  <c r="E40" i="13"/>
  <c r="F40" i="13"/>
  <c r="G40" i="13"/>
  <c r="H40" i="13"/>
  <c r="I40" i="13"/>
  <c r="E41" i="13"/>
  <c r="F41" i="13"/>
  <c r="G41" i="13"/>
  <c r="H41" i="13"/>
  <c r="I41" i="13"/>
  <c r="E42" i="13"/>
  <c r="F42" i="13"/>
  <c r="G42" i="13"/>
  <c r="J42" i="13" s="1"/>
  <c r="AF115" i="13" s="1"/>
  <c r="H42" i="13"/>
  <c r="I42" i="13"/>
  <c r="E43" i="13"/>
  <c r="F43" i="13"/>
  <c r="G43" i="13"/>
  <c r="H43" i="13"/>
  <c r="I43" i="13"/>
  <c r="E44" i="13"/>
  <c r="F44" i="13"/>
  <c r="G44" i="13"/>
  <c r="H44" i="13"/>
  <c r="I44" i="13"/>
  <c r="E45" i="13"/>
  <c r="F45" i="13"/>
  <c r="G45" i="13"/>
  <c r="AF99" i="13" s="1"/>
  <c r="H45" i="13"/>
  <c r="I45" i="13"/>
  <c r="E46" i="13"/>
  <c r="F46" i="13"/>
  <c r="G46" i="13"/>
  <c r="H46" i="13"/>
  <c r="I46" i="13"/>
  <c r="E47" i="13"/>
  <c r="F47" i="13"/>
  <c r="G47" i="13"/>
  <c r="J47" i="13" s="1"/>
  <c r="AF120" i="13" s="1"/>
  <c r="H47" i="13"/>
  <c r="I47" i="13"/>
  <c r="E48" i="13"/>
  <c r="F48" i="13"/>
  <c r="G48" i="13"/>
  <c r="H48" i="13"/>
  <c r="I48" i="13"/>
  <c r="E49" i="13"/>
  <c r="F49" i="13"/>
  <c r="G49" i="13"/>
  <c r="AF103" i="13" s="1"/>
  <c r="H49" i="13"/>
  <c r="I49" i="13"/>
  <c r="E50" i="13"/>
  <c r="F50" i="13"/>
  <c r="G50" i="13"/>
  <c r="AF104" i="13" s="1"/>
  <c r="H50" i="13"/>
  <c r="I50" i="13"/>
  <c r="E51" i="13"/>
  <c r="F51" i="13"/>
  <c r="G51" i="13"/>
  <c r="H51" i="13"/>
  <c r="I51" i="13"/>
  <c r="I38" i="13"/>
  <c r="H38" i="13"/>
  <c r="G38" i="13"/>
  <c r="J38" i="13" s="1"/>
  <c r="AF125" i="13" s="1"/>
  <c r="F38" i="13"/>
  <c r="E38" i="13"/>
  <c r="G68" i="13"/>
  <c r="G69" i="13"/>
  <c r="J69" i="13" s="1"/>
  <c r="AE127" i="13" s="1"/>
  <c r="E71" i="13"/>
  <c r="F71" i="13"/>
  <c r="G71" i="13"/>
  <c r="AE107" i="13" s="1"/>
  <c r="H71" i="13"/>
  <c r="I71" i="13"/>
  <c r="E72" i="13"/>
  <c r="F72" i="13"/>
  <c r="G72" i="13"/>
  <c r="H72" i="13"/>
  <c r="I72" i="13"/>
  <c r="E57" i="13"/>
  <c r="F57" i="13"/>
  <c r="G57" i="13"/>
  <c r="J57" i="13" s="1"/>
  <c r="AE112" i="13" s="1"/>
  <c r="H57" i="13"/>
  <c r="I57" i="13"/>
  <c r="E58" i="13"/>
  <c r="F58" i="13"/>
  <c r="G58" i="13"/>
  <c r="J58" i="13" s="1"/>
  <c r="AE113" i="13" s="1"/>
  <c r="H58" i="13"/>
  <c r="I58" i="13"/>
  <c r="E59" i="13"/>
  <c r="F59" i="13"/>
  <c r="G59" i="13"/>
  <c r="H59" i="13"/>
  <c r="I59" i="13"/>
  <c r="E60" i="13"/>
  <c r="F60" i="13"/>
  <c r="G60" i="13"/>
  <c r="J60" i="13" s="1"/>
  <c r="AE115" i="13" s="1"/>
  <c r="H60" i="13"/>
  <c r="I60" i="13"/>
  <c r="E61" i="13"/>
  <c r="F61" i="13"/>
  <c r="G61" i="13"/>
  <c r="J61" i="13" s="1"/>
  <c r="AE116" i="13" s="1"/>
  <c r="H61" i="13"/>
  <c r="I61" i="13"/>
  <c r="E62" i="13"/>
  <c r="F62" i="13"/>
  <c r="G62" i="13"/>
  <c r="H62" i="13"/>
  <c r="I62" i="13"/>
  <c r="E63" i="13"/>
  <c r="F63" i="13"/>
  <c r="G63" i="13"/>
  <c r="J63" i="13" s="1"/>
  <c r="H63" i="13"/>
  <c r="I63" i="13"/>
  <c r="E64" i="13"/>
  <c r="F64" i="13"/>
  <c r="G64" i="13"/>
  <c r="H64" i="13"/>
  <c r="I64" i="13"/>
  <c r="E65" i="13"/>
  <c r="F65" i="13"/>
  <c r="G65" i="13"/>
  <c r="AE101" i="13" s="1"/>
  <c r="H65" i="13"/>
  <c r="I65" i="13"/>
  <c r="E66" i="13"/>
  <c r="F66" i="13"/>
  <c r="G66" i="13"/>
  <c r="AE102" i="13" s="1"/>
  <c r="H66" i="13"/>
  <c r="I66" i="13"/>
  <c r="E67" i="13"/>
  <c r="F67" i="13"/>
  <c r="G67" i="13"/>
  <c r="AE103" i="13" s="1"/>
  <c r="H67" i="13"/>
  <c r="I67" i="13"/>
  <c r="E68" i="13"/>
  <c r="F68" i="13"/>
  <c r="H68" i="13"/>
  <c r="I68" i="13"/>
  <c r="E69" i="13"/>
  <c r="F69" i="13"/>
  <c r="H69" i="13"/>
  <c r="I69" i="13"/>
  <c r="I56" i="13"/>
  <c r="H56" i="13"/>
  <c r="G56" i="13"/>
  <c r="J56" i="13" s="1"/>
  <c r="AE125" i="13" s="1"/>
  <c r="F56" i="13"/>
  <c r="E56" i="13"/>
  <c r="I87" i="13"/>
  <c r="H87" i="13"/>
  <c r="G87" i="13"/>
  <c r="J87" i="13" s="1"/>
  <c r="AD127" i="13" s="1"/>
  <c r="F87" i="13"/>
  <c r="E87" i="13"/>
  <c r="I86" i="13"/>
  <c r="H86" i="13"/>
  <c r="G86" i="13"/>
  <c r="J86" i="13" s="1"/>
  <c r="AD123" i="13" s="1"/>
  <c r="F86" i="13"/>
  <c r="E86" i="13"/>
  <c r="I85" i="13"/>
  <c r="H85" i="13"/>
  <c r="G85" i="13"/>
  <c r="J85" i="13" s="1"/>
  <c r="F85" i="13"/>
  <c r="E85" i="13"/>
  <c r="I84" i="13"/>
  <c r="H84" i="13"/>
  <c r="G84" i="13"/>
  <c r="F84" i="13"/>
  <c r="E84" i="13"/>
  <c r="I83" i="13"/>
  <c r="H83" i="13"/>
  <c r="G83" i="13"/>
  <c r="J83" i="13" s="1"/>
  <c r="AD120" i="13" s="1"/>
  <c r="F83" i="13"/>
  <c r="E83" i="13"/>
  <c r="I82" i="13"/>
  <c r="H82" i="13"/>
  <c r="G82" i="13"/>
  <c r="AD100" i="13" s="1"/>
  <c r="F82" i="13"/>
  <c r="E82" i="13"/>
  <c r="I81" i="13"/>
  <c r="H81" i="13"/>
  <c r="G81" i="13"/>
  <c r="AD99" i="13" s="1"/>
  <c r="F81" i="13"/>
  <c r="E81" i="13"/>
  <c r="I80" i="13"/>
  <c r="H80" i="13"/>
  <c r="G80" i="13"/>
  <c r="J80" i="13" s="1"/>
  <c r="AD117" i="13" s="1"/>
  <c r="F80" i="13"/>
  <c r="E80" i="13"/>
  <c r="I79" i="13"/>
  <c r="H79" i="13"/>
  <c r="G79" i="13"/>
  <c r="F79" i="13"/>
  <c r="E79" i="13"/>
  <c r="I78" i="13"/>
  <c r="H78" i="13"/>
  <c r="G78" i="13"/>
  <c r="J78" i="13" s="1"/>
  <c r="AD115" i="13" s="1"/>
  <c r="F78" i="13"/>
  <c r="E78" i="13"/>
  <c r="I77" i="13"/>
  <c r="H77" i="13"/>
  <c r="G77" i="13"/>
  <c r="J77" i="13" s="1"/>
  <c r="F77" i="13"/>
  <c r="E77" i="13"/>
  <c r="I76" i="13"/>
  <c r="H76" i="13"/>
  <c r="G76" i="13"/>
  <c r="F76" i="13"/>
  <c r="E76" i="13"/>
  <c r="I75" i="13"/>
  <c r="H75" i="13"/>
  <c r="G75" i="13"/>
  <c r="J75" i="13" s="1"/>
  <c r="AD112" i="13" s="1"/>
  <c r="F75" i="13"/>
  <c r="E75" i="13"/>
  <c r="I90" i="13"/>
  <c r="H90" i="13"/>
  <c r="G90" i="13"/>
  <c r="J90" i="13" s="1"/>
  <c r="AD111" i="13" s="1"/>
  <c r="F90" i="13"/>
  <c r="E90" i="13"/>
  <c r="I89" i="13"/>
  <c r="H89" i="13"/>
  <c r="G89" i="13"/>
  <c r="AD107" i="13" s="1"/>
  <c r="F89" i="13"/>
  <c r="E89" i="13"/>
  <c r="I74" i="13"/>
  <c r="H74" i="13"/>
  <c r="G74" i="13"/>
  <c r="J74" i="13" s="1"/>
  <c r="AD125" i="13" s="1"/>
  <c r="F74" i="13"/>
  <c r="E74" i="13"/>
  <c r="I141" i="13"/>
  <c r="H141" i="13"/>
  <c r="G141" i="13"/>
  <c r="J141" i="13" s="1"/>
  <c r="P127" i="13" s="1"/>
  <c r="F141" i="13"/>
  <c r="E141" i="13"/>
  <c r="I303" i="13"/>
  <c r="H303" i="13"/>
  <c r="G303" i="13"/>
  <c r="F303" i="13"/>
  <c r="E303" i="13"/>
  <c r="I302" i="13"/>
  <c r="H302" i="13"/>
  <c r="G302" i="13"/>
  <c r="J302" i="13" s="1"/>
  <c r="AK123" i="13" s="1"/>
  <c r="F302" i="13"/>
  <c r="E302" i="13"/>
  <c r="I301" i="13"/>
  <c r="H301" i="13"/>
  <c r="G301" i="13"/>
  <c r="F301" i="13"/>
  <c r="E301" i="13"/>
  <c r="I300" i="13"/>
  <c r="H300" i="13"/>
  <c r="G300" i="13"/>
  <c r="J300" i="13" s="1"/>
  <c r="AK121" i="13" s="1"/>
  <c r="F300" i="13"/>
  <c r="E300" i="13"/>
  <c r="I299" i="13"/>
  <c r="H299" i="13"/>
  <c r="G299" i="13"/>
  <c r="AK101" i="13" s="1"/>
  <c r="F299" i="13"/>
  <c r="E299" i="13"/>
  <c r="I298" i="13"/>
  <c r="H298" i="13"/>
  <c r="G298" i="13"/>
  <c r="F298" i="13"/>
  <c r="E298" i="13"/>
  <c r="I297" i="13"/>
  <c r="H297" i="13"/>
  <c r="G297" i="13"/>
  <c r="AK99" i="13" s="1"/>
  <c r="F297" i="13"/>
  <c r="E297" i="13"/>
  <c r="I296" i="13"/>
  <c r="H296" i="13"/>
  <c r="G296" i="13"/>
  <c r="F296" i="13"/>
  <c r="E296" i="13"/>
  <c r="I295" i="13"/>
  <c r="H295" i="13"/>
  <c r="G295" i="13"/>
  <c r="F295" i="13"/>
  <c r="E295" i="13"/>
  <c r="I294" i="13"/>
  <c r="H294" i="13"/>
  <c r="G294" i="13"/>
  <c r="J294" i="13" s="1"/>
  <c r="F294" i="13"/>
  <c r="E294" i="13"/>
  <c r="I293" i="13"/>
  <c r="H293" i="13"/>
  <c r="G293" i="13"/>
  <c r="F293" i="13"/>
  <c r="E293" i="13"/>
  <c r="I292" i="13"/>
  <c r="H292" i="13"/>
  <c r="G292" i="13"/>
  <c r="J292" i="13" s="1"/>
  <c r="AK113" i="13" s="1"/>
  <c r="F292" i="13"/>
  <c r="E292" i="13"/>
  <c r="I291" i="13"/>
  <c r="H291" i="13"/>
  <c r="G291" i="13"/>
  <c r="AK93" i="13" s="1"/>
  <c r="F291" i="13"/>
  <c r="E291" i="13"/>
  <c r="I305" i="13"/>
  <c r="H305" i="13"/>
  <c r="G305" i="13"/>
  <c r="AK108" i="13" s="1"/>
  <c r="F305" i="13"/>
  <c r="E305" i="13"/>
  <c r="I304" i="13"/>
  <c r="H304" i="13"/>
  <c r="G304" i="13"/>
  <c r="AK107" i="13" s="1"/>
  <c r="F304" i="13"/>
  <c r="E304" i="13"/>
  <c r="I290" i="13"/>
  <c r="H290" i="13"/>
  <c r="G290" i="13"/>
  <c r="J290" i="13" s="1"/>
  <c r="AK125" i="13" s="1"/>
  <c r="F290" i="13"/>
  <c r="E290" i="13"/>
  <c r="J49" i="13"/>
  <c r="AF122" i="13" s="1"/>
  <c r="J48" i="13"/>
  <c r="AF121" i="13" s="1"/>
  <c r="J40" i="13"/>
  <c r="AF113" i="13" s="1"/>
  <c r="G338" i="13"/>
  <c r="J338" i="13" s="1"/>
  <c r="U127" i="13" s="1"/>
  <c r="I338" i="13"/>
  <c r="H338" i="13"/>
  <c r="F338" i="13"/>
  <c r="E338" i="13"/>
  <c r="G337" i="13"/>
  <c r="I337" i="13"/>
  <c r="H337" i="13"/>
  <c r="F337" i="13"/>
  <c r="E337" i="13"/>
  <c r="G336" i="13"/>
  <c r="J336" i="13" s="1"/>
  <c r="U122" i="13" s="1"/>
  <c r="I336" i="13"/>
  <c r="H336" i="13"/>
  <c r="F336" i="13"/>
  <c r="E336" i="13"/>
  <c r="G335" i="13"/>
  <c r="I335" i="13"/>
  <c r="H335" i="13"/>
  <c r="F335" i="13"/>
  <c r="E335" i="13"/>
  <c r="G334" i="13"/>
  <c r="J334" i="13" s="1"/>
  <c r="U120" i="13" s="1"/>
  <c r="I334" i="13"/>
  <c r="H334" i="13"/>
  <c r="F334" i="13"/>
  <c r="E334" i="13"/>
  <c r="G333" i="13"/>
  <c r="J333" i="13" s="1"/>
  <c r="U119" i="13" s="1"/>
  <c r="I333" i="13"/>
  <c r="H333" i="13"/>
  <c r="F333" i="13"/>
  <c r="E333" i="13"/>
  <c r="G332" i="13"/>
  <c r="I332" i="13"/>
  <c r="H332" i="13"/>
  <c r="F332" i="13"/>
  <c r="E332" i="13"/>
  <c r="G331" i="13"/>
  <c r="U98" i="13" s="1"/>
  <c r="I331" i="13"/>
  <c r="H331" i="13"/>
  <c r="F331" i="13"/>
  <c r="E331" i="13"/>
  <c r="G330" i="13"/>
  <c r="I330" i="13"/>
  <c r="H330" i="13"/>
  <c r="F330" i="13"/>
  <c r="E330" i="13"/>
  <c r="G329" i="13"/>
  <c r="U96" i="13" s="1"/>
  <c r="I329" i="13"/>
  <c r="H329" i="13"/>
  <c r="F329" i="13"/>
  <c r="E329" i="13"/>
  <c r="G328" i="13"/>
  <c r="I328" i="13"/>
  <c r="H328" i="13"/>
  <c r="F328" i="13"/>
  <c r="E328" i="13"/>
  <c r="G327" i="13"/>
  <c r="U94" i="13" s="1"/>
  <c r="I327" i="13"/>
  <c r="H327" i="13"/>
  <c r="F327" i="13"/>
  <c r="E327" i="13"/>
  <c r="G326" i="13"/>
  <c r="I326" i="13"/>
  <c r="H326" i="13"/>
  <c r="F326" i="13"/>
  <c r="E326" i="13"/>
  <c r="G341" i="13"/>
  <c r="J341" i="13" s="1"/>
  <c r="U111" i="13" s="1"/>
  <c r="I341" i="13"/>
  <c r="H341" i="13"/>
  <c r="F341" i="13"/>
  <c r="E341" i="13"/>
  <c r="G340" i="13"/>
  <c r="J340" i="13" s="1"/>
  <c r="U126" i="13" s="1"/>
  <c r="I340" i="13"/>
  <c r="H340" i="13"/>
  <c r="F340" i="13"/>
  <c r="E340" i="13"/>
  <c r="I325" i="13"/>
  <c r="H325" i="13"/>
  <c r="G325" i="13"/>
  <c r="J325" i="13" s="1"/>
  <c r="U125" i="13" s="1"/>
  <c r="F325" i="13"/>
  <c r="E325" i="13"/>
  <c r="J133" i="13"/>
  <c r="P116" i="13" s="1"/>
  <c r="J129" i="13"/>
  <c r="P112" i="13" s="1"/>
  <c r="K123" i="13"/>
  <c r="K122" i="13"/>
  <c r="K121" i="13"/>
  <c r="K120" i="13"/>
  <c r="K119" i="13"/>
  <c r="K118" i="13"/>
  <c r="K117" i="13"/>
  <c r="K116" i="13"/>
  <c r="K115" i="13"/>
  <c r="K114" i="13"/>
  <c r="K113" i="13"/>
  <c r="K112" i="13"/>
  <c r="K111" i="13"/>
  <c r="K126" i="13"/>
  <c r="K125" i="13"/>
  <c r="K110" i="13"/>
  <c r="K303" i="13"/>
  <c r="K302" i="13"/>
  <c r="K301" i="13"/>
  <c r="K300" i="13"/>
  <c r="K299" i="13"/>
  <c r="K298" i="13"/>
  <c r="K297" i="13"/>
  <c r="K296" i="13"/>
  <c r="K295" i="13"/>
  <c r="K294" i="13"/>
  <c r="K293" i="13"/>
  <c r="K292" i="13"/>
  <c r="K291" i="13"/>
  <c r="K305" i="13"/>
  <c r="K304" i="13"/>
  <c r="K290" i="13"/>
  <c r="K374" i="13"/>
  <c r="K373" i="13"/>
  <c r="K372" i="13"/>
  <c r="K371" i="13"/>
  <c r="K370" i="13"/>
  <c r="K369" i="13"/>
  <c r="K368" i="13"/>
  <c r="K367" i="13"/>
  <c r="K366" i="13"/>
  <c r="K365" i="13"/>
  <c r="K364" i="13"/>
  <c r="K363" i="13"/>
  <c r="K362" i="13"/>
  <c r="K377" i="13"/>
  <c r="K376" i="13"/>
  <c r="K361" i="13"/>
  <c r="K285" i="13"/>
  <c r="K284" i="13"/>
  <c r="K283" i="13"/>
  <c r="K282" i="13"/>
  <c r="K281" i="13"/>
  <c r="K280" i="13"/>
  <c r="K279" i="13"/>
  <c r="K278" i="13"/>
  <c r="K277" i="13"/>
  <c r="K276" i="13"/>
  <c r="K275" i="13"/>
  <c r="K274" i="13"/>
  <c r="K273" i="13"/>
  <c r="K288" i="13"/>
  <c r="K287" i="13"/>
  <c r="K272" i="13"/>
  <c r="K15" i="13"/>
  <c r="K14" i="13"/>
  <c r="K13" i="13"/>
  <c r="K12" i="13"/>
  <c r="K11" i="13"/>
  <c r="K10" i="13"/>
  <c r="K9" i="13"/>
  <c r="K8" i="13"/>
  <c r="K7" i="13"/>
  <c r="K6" i="13"/>
  <c r="K5" i="13"/>
  <c r="K4" i="13"/>
  <c r="K3" i="13"/>
  <c r="K18" i="13"/>
  <c r="K17" i="13"/>
  <c r="K2" i="13"/>
  <c r="K33" i="13"/>
  <c r="K32" i="13"/>
  <c r="K31" i="13"/>
  <c r="K30" i="13"/>
  <c r="K29" i="13"/>
  <c r="K28" i="13"/>
  <c r="K27" i="13"/>
  <c r="K26" i="13"/>
  <c r="K25" i="13"/>
  <c r="K24" i="13"/>
  <c r="K23" i="13"/>
  <c r="K22" i="13"/>
  <c r="K21" i="13"/>
  <c r="K36" i="13"/>
  <c r="K35" i="13"/>
  <c r="K20" i="13"/>
  <c r="K51" i="13"/>
  <c r="K50" i="13"/>
  <c r="K49" i="13"/>
  <c r="K48" i="13"/>
  <c r="K47" i="13"/>
  <c r="K46" i="13"/>
  <c r="K45" i="13"/>
  <c r="K44" i="13"/>
  <c r="K43" i="13"/>
  <c r="K42" i="13"/>
  <c r="K41" i="13"/>
  <c r="K40" i="13"/>
  <c r="K39" i="13"/>
  <c r="K54" i="13"/>
  <c r="K53" i="13"/>
  <c r="K38" i="13"/>
  <c r="K69" i="13"/>
  <c r="K68" i="13"/>
  <c r="K67" i="13"/>
  <c r="K66" i="13"/>
  <c r="K65" i="13"/>
  <c r="K64" i="13"/>
  <c r="K63" i="13"/>
  <c r="K62" i="13"/>
  <c r="K61" i="13"/>
  <c r="K60" i="13"/>
  <c r="K59" i="13"/>
  <c r="K58" i="13"/>
  <c r="K57" i="13"/>
  <c r="K72" i="13"/>
  <c r="K71" i="13"/>
  <c r="K56" i="13"/>
  <c r="K87" i="13"/>
  <c r="K86" i="13"/>
  <c r="K85" i="13"/>
  <c r="K84" i="13"/>
  <c r="K83" i="13"/>
  <c r="K82" i="13"/>
  <c r="K81" i="13"/>
  <c r="K80" i="13"/>
  <c r="K79" i="13"/>
  <c r="K78" i="13"/>
  <c r="K77" i="13"/>
  <c r="K76" i="13"/>
  <c r="K75" i="13"/>
  <c r="K90" i="13"/>
  <c r="K89" i="13"/>
  <c r="K74" i="13"/>
  <c r="K320" i="13"/>
  <c r="K319" i="13"/>
  <c r="K318" i="13"/>
  <c r="K317" i="13"/>
  <c r="K316" i="13"/>
  <c r="K315" i="13"/>
  <c r="K314" i="13"/>
  <c r="K313" i="13"/>
  <c r="K312" i="13"/>
  <c r="K311" i="13"/>
  <c r="K310" i="13"/>
  <c r="K309" i="13"/>
  <c r="K308" i="13"/>
  <c r="K323" i="13"/>
  <c r="K322" i="13"/>
  <c r="K307" i="13"/>
  <c r="K392" i="13"/>
  <c r="K391" i="13"/>
  <c r="K390" i="13"/>
  <c r="K389" i="13"/>
  <c r="K388" i="13"/>
  <c r="K387" i="13"/>
  <c r="K386" i="13"/>
  <c r="K385" i="13"/>
  <c r="K384" i="13"/>
  <c r="K383" i="13"/>
  <c r="K382" i="13"/>
  <c r="K381" i="13"/>
  <c r="K380" i="13"/>
  <c r="K395" i="13"/>
  <c r="K394" i="13"/>
  <c r="K379" i="13"/>
  <c r="K428" i="13"/>
  <c r="K427" i="13"/>
  <c r="K426" i="13"/>
  <c r="K425" i="13"/>
  <c r="K424" i="13"/>
  <c r="K423" i="13"/>
  <c r="K422" i="13"/>
  <c r="K421" i="13"/>
  <c r="K420" i="13"/>
  <c r="K419" i="13"/>
  <c r="K418" i="13"/>
  <c r="K417" i="13"/>
  <c r="K416" i="13"/>
  <c r="K431" i="13"/>
  <c r="K430" i="13"/>
  <c r="K415" i="13"/>
  <c r="K267" i="13"/>
  <c r="K266" i="13"/>
  <c r="K265" i="13"/>
  <c r="K264" i="13"/>
  <c r="K263" i="13"/>
  <c r="K262" i="13"/>
  <c r="K261" i="13"/>
  <c r="K260" i="13"/>
  <c r="K259" i="13"/>
  <c r="K258" i="13"/>
  <c r="K257" i="13"/>
  <c r="K256" i="13"/>
  <c r="K255" i="13"/>
  <c r="K270" i="13"/>
  <c r="K269" i="13"/>
  <c r="K254" i="13"/>
  <c r="K249" i="13"/>
  <c r="K248" i="13"/>
  <c r="K247" i="13"/>
  <c r="K246" i="13"/>
  <c r="K245" i="13"/>
  <c r="K244" i="13"/>
  <c r="K243" i="13"/>
  <c r="K242" i="13"/>
  <c r="K241" i="13"/>
  <c r="K240" i="13"/>
  <c r="K239" i="13"/>
  <c r="K238" i="13"/>
  <c r="K237" i="13"/>
  <c r="K252" i="13"/>
  <c r="K251" i="13"/>
  <c r="K236" i="13"/>
  <c r="K231" i="13"/>
  <c r="K230" i="13"/>
  <c r="K229" i="13"/>
  <c r="K228" i="13"/>
  <c r="K227" i="13"/>
  <c r="K226" i="13"/>
  <c r="K225" i="13"/>
  <c r="K224" i="13"/>
  <c r="K223" i="13"/>
  <c r="K222" i="13"/>
  <c r="K221" i="13"/>
  <c r="K220" i="13"/>
  <c r="K219" i="13"/>
  <c r="K234" i="13"/>
  <c r="K233" i="13"/>
  <c r="K218" i="13"/>
  <c r="K213" i="13"/>
  <c r="K212" i="13"/>
  <c r="K211" i="13"/>
  <c r="K210" i="13"/>
  <c r="K209" i="13"/>
  <c r="K208" i="13"/>
  <c r="K207" i="13"/>
  <c r="K206" i="13"/>
  <c r="K205" i="13"/>
  <c r="K204" i="13"/>
  <c r="K203" i="13"/>
  <c r="K202" i="13"/>
  <c r="K201" i="13"/>
  <c r="K216" i="13"/>
  <c r="K215" i="13"/>
  <c r="K200" i="13"/>
  <c r="K195" i="13"/>
  <c r="K194" i="13"/>
  <c r="K193" i="13"/>
  <c r="K192" i="13"/>
  <c r="K191" i="13"/>
  <c r="K190" i="13"/>
  <c r="K189" i="13"/>
  <c r="K188" i="13"/>
  <c r="K187" i="13"/>
  <c r="K186" i="13"/>
  <c r="K185" i="13"/>
  <c r="K184" i="13"/>
  <c r="K183" i="13"/>
  <c r="K198" i="13"/>
  <c r="K197" i="13"/>
  <c r="K182" i="13"/>
  <c r="K338" i="13"/>
  <c r="K337" i="13"/>
  <c r="K336" i="13"/>
  <c r="K335" i="13"/>
  <c r="K334" i="13"/>
  <c r="K333" i="13"/>
  <c r="K332" i="13"/>
  <c r="K331" i="13"/>
  <c r="K330" i="13"/>
  <c r="K329" i="13"/>
  <c r="K328" i="13"/>
  <c r="K327" i="13"/>
  <c r="K326" i="13"/>
  <c r="K341" i="13"/>
  <c r="K340" i="13"/>
  <c r="K325" i="13"/>
  <c r="K410" i="13"/>
  <c r="K409" i="13"/>
  <c r="K408" i="13"/>
  <c r="K407" i="13"/>
  <c r="K406" i="13"/>
  <c r="K405" i="13"/>
  <c r="K404" i="13"/>
  <c r="K403" i="13"/>
  <c r="K402" i="13"/>
  <c r="K401" i="13"/>
  <c r="K400" i="13"/>
  <c r="K399" i="13"/>
  <c r="K398" i="13"/>
  <c r="K413" i="13"/>
  <c r="K412" i="13"/>
  <c r="K397" i="13"/>
  <c r="K356" i="13"/>
  <c r="K355" i="13"/>
  <c r="K354" i="13"/>
  <c r="K353" i="13"/>
  <c r="K352" i="13"/>
  <c r="K351" i="13"/>
  <c r="K350" i="13"/>
  <c r="K349" i="13"/>
  <c r="K348" i="13"/>
  <c r="K347" i="13"/>
  <c r="K346" i="13"/>
  <c r="K345" i="13"/>
  <c r="K344" i="13"/>
  <c r="K359" i="13"/>
  <c r="K358" i="13"/>
  <c r="K343" i="13"/>
  <c r="K177" i="13"/>
  <c r="K176" i="13"/>
  <c r="K175" i="13"/>
  <c r="K174" i="13"/>
  <c r="K173" i="13"/>
  <c r="K172" i="13"/>
  <c r="K171" i="13"/>
  <c r="K170" i="13"/>
  <c r="K169" i="13"/>
  <c r="K168" i="13"/>
  <c r="K167" i="13"/>
  <c r="K166" i="13"/>
  <c r="K165" i="13"/>
  <c r="K180" i="13"/>
  <c r="K179" i="13"/>
  <c r="K164" i="13"/>
  <c r="K159" i="13"/>
  <c r="K158" i="13"/>
  <c r="K157" i="13"/>
  <c r="K156" i="13"/>
  <c r="K155" i="13"/>
  <c r="K154" i="13"/>
  <c r="K153" i="13"/>
  <c r="K152" i="13"/>
  <c r="K151" i="13"/>
  <c r="K150" i="13"/>
  <c r="K149" i="13"/>
  <c r="K148" i="13"/>
  <c r="K147" i="13"/>
  <c r="K162" i="13"/>
  <c r="K161" i="13"/>
  <c r="K146" i="13"/>
  <c r="K141" i="13"/>
  <c r="K140" i="13"/>
  <c r="K139" i="13"/>
  <c r="K138" i="13"/>
  <c r="K137" i="13"/>
  <c r="K136" i="13"/>
  <c r="K135" i="13"/>
  <c r="K134" i="13"/>
  <c r="K133" i="13"/>
  <c r="K132" i="13"/>
  <c r="K131" i="13"/>
  <c r="K130" i="13"/>
  <c r="K129" i="13"/>
  <c r="K144" i="13"/>
  <c r="K143" i="13"/>
  <c r="K128" i="13"/>
  <c r="K105" i="13"/>
  <c r="K104" i="13"/>
  <c r="K103" i="13"/>
  <c r="K102" i="13"/>
  <c r="K101" i="13"/>
  <c r="K100" i="13"/>
  <c r="K99" i="13"/>
  <c r="K98" i="13"/>
  <c r="K97" i="13"/>
  <c r="K96" i="13"/>
  <c r="K95" i="13"/>
  <c r="K94" i="13"/>
  <c r="K93" i="13"/>
  <c r="K108" i="13"/>
  <c r="K107" i="13"/>
  <c r="I374" i="13"/>
  <c r="I373" i="13"/>
  <c r="I372" i="13"/>
  <c r="I371" i="13"/>
  <c r="I370" i="13"/>
  <c r="I369" i="13"/>
  <c r="I368" i="13"/>
  <c r="I367" i="13"/>
  <c r="I366" i="13"/>
  <c r="I365" i="13"/>
  <c r="I364" i="13"/>
  <c r="I363" i="13"/>
  <c r="I362" i="13"/>
  <c r="I377" i="13"/>
  <c r="I376" i="13"/>
  <c r="I361" i="13"/>
  <c r="I285" i="13"/>
  <c r="I284" i="13"/>
  <c r="I283" i="13"/>
  <c r="I282" i="13"/>
  <c r="I281" i="13"/>
  <c r="I280" i="13"/>
  <c r="I279" i="13"/>
  <c r="I278" i="13"/>
  <c r="I277" i="13"/>
  <c r="I276" i="13"/>
  <c r="I275" i="13"/>
  <c r="I274" i="13"/>
  <c r="I273" i="13"/>
  <c r="I288" i="13"/>
  <c r="I287" i="13"/>
  <c r="I272" i="13"/>
  <c r="I15" i="13"/>
  <c r="I14" i="13"/>
  <c r="I13" i="13"/>
  <c r="I12" i="13"/>
  <c r="I11" i="13"/>
  <c r="I10" i="13"/>
  <c r="I9" i="13"/>
  <c r="I8" i="13"/>
  <c r="I7" i="13"/>
  <c r="I6" i="13"/>
  <c r="I5" i="13"/>
  <c r="I4" i="13"/>
  <c r="I3" i="13"/>
  <c r="I18" i="13"/>
  <c r="I17" i="13"/>
  <c r="I2" i="13"/>
  <c r="I33" i="13"/>
  <c r="I32" i="13"/>
  <c r="I31" i="13"/>
  <c r="I30" i="13"/>
  <c r="I29" i="13"/>
  <c r="I28" i="13"/>
  <c r="I27" i="13"/>
  <c r="I26" i="13"/>
  <c r="I25" i="13"/>
  <c r="I24" i="13"/>
  <c r="I23" i="13"/>
  <c r="I22" i="13"/>
  <c r="I21" i="13"/>
  <c r="I36" i="13"/>
  <c r="I35" i="13"/>
  <c r="I20" i="13"/>
  <c r="I320" i="13"/>
  <c r="I319" i="13"/>
  <c r="I318" i="13"/>
  <c r="I317" i="13"/>
  <c r="I316" i="13"/>
  <c r="I315" i="13"/>
  <c r="I314" i="13"/>
  <c r="I313" i="13"/>
  <c r="I312" i="13"/>
  <c r="I311" i="13"/>
  <c r="I310" i="13"/>
  <c r="I309" i="13"/>
  <c r="I308" i="13"/>
  <c r="I323" i="13"/>
  <c r="I322" i="13"/>
  <c r="I307" i="13"/>
  <c r="I392" i="13"/>
  <c r="I391" i="13"/>
  <c r="I390" i="13"/>
  <c r="I389" i="13"/>
  <c r="I388" i="13"/>
  <c r="I387" i="13"/>
  <c r="I386" i="13"/>
  <c r="I385" i="13"/>
  <c r="I384" i="13"/>
  <c r="I383" i="13"/>
  <c r="I382" i="13"/>
  <c r="I381" i="13"/>
  <c r="I380" i="13"/>
  <c r="I395" i="13"/>
  <c r="I394" i="13"/>
  <c r="I379" i="13"/>
  <c r="I428" i="13"/>
  <c r="I427" i="13"/>
  <c r="I426" i="13"/>
  <c r="I425" i="13"/>
  <c r="I424" i="13"/>
  <c r="I423" i="13"/>
  <c r="I422" i="13"/>
  <c r="I421" i="13"/>
  <c r="I420" i="13"/>
  <c r="I419" i="13"/>
  <c r="I418" i="13"/>
  <c r="I417" i="13"/>
  <c r="I416" i="13"/>
  <c r="I431" i="13"/>
  <c r="I430" i="13"/>
  <c r="I415" i="13"/>
  <c r="I267" i="13"/>
  <c r="I266" i="13"/>
  <c r="I265" i="13"/>
  <c r="I264" i="13"/>
  <c r="I263" i="13"/>
  <c r="I262" i="13"/>
  <c r="I261" i="13"/>
  <c r="I260" i="13"/>
  <c r="I259" i="13"/>
  <c r="I258" i="13"/>
  <c r="I257" i="13"/>
  <c r="I256" i="13"/>
  <c r="I255" i="13"/>
  <c r="I270" i="13"/>
  <c r="I269" i="13"/>
  <c r="I254" i="13"/>
  <c r="I249" i="13"/>
  <c r="I248" i="13"/>
  <c r="I247" i="13"/>
  <c r="I246" i="13"/>
  <c r="I245" i="13"/>
  <c r="I244" i="13"/>
  <c r="I243" i="13"/>
  <c r="I242" i="13"/>
  <c r="I241" i="13"/>
  <c r="I240" i="13"/>
  <c r="I239" i="13"/>
  <c r="I238" i="13"/>
  <c r="I237" i="13"/>
  <c r="I252" i="13"/>
  <c r="I251" i="13"/>
  <c r="I236" i="13"/>
  <c r="I231" i="13"/>
  <c r="I230" i="13"/>
  <c r="I229" i="13"/>
  <c r="I228" i="13"/>
  <c r="I227" i="13"/>
  <c r="I226" i="13"/>
  <c r="I225" i="13"/>
  <c r="I224" i="13"/>
  <c r="I223" i="13"/>
  <c r="I222" i="13"/>
  <c r="I221" i="13"/>
  <c r="I220" i="13"/>
  <c r="I219" i="13"/>
  <c r="I234" i="13"/>
  <c r="I233" i="13"/>
  <c r="I218" i="13"/>
  <c r="I213" i="13"/>
  <c r="I212" i="13"/>
  <c r="I211" i="13"/>
  <c r="I210" i="13"/>
  <c r="I209" i="13"/>
  <c r="I208" i="13"/>
  <c r="I207" i="13"/>
  <c r="I206" i="13"/>
  <c r="I205" i="13"/>
  <c r="I204" i="13"/>
  <c r="I203" i="13"/>
  <c r="I202" i="13"/>
  <c r="I201" i="13"/>
  <c r="I216" i="13"/>
  <c r="I215" i="13"/>
  <c r="I200" i="13"/>
  <c r="I195" i="13"/>
  <c r="I194" i="13"/>
  <c r="I193" i="13"/>
  <c r="I192" i="13"/>
  <c r="I191" i="13"/>
  <c r="I190" i="13"/>
  <c r="I189" i="13"/>
  <c r="I188" i="13"/>
  <c r="I187" i="13"/>
  <c r="I186" i="13"/>
  <c r="I185" i="13"/>
  <c r="I184" i="13"/>
  <c r="I183" i="13"/>
  <c r="I198" i="13"/>
  <c r="I197" i="13"/>
  <c r="I182" i="13"/>
  <c r="I410" i="13"/>
  <c r="I409" i="13"/>
  <c r="I408" i="13"/>
  <c r="I407" i="13"/>
  <c r="I406" i="13"/>
  <c r="I405" i="13"/>
  <c r="I404" i="13"/>
  <c r="I403" i="13"/>
  <c r="I402" i="13"/>
  <c r="I401" i="13"/>
  <c r="I400" i="13"/>
  <c r="I399" i="13"/>
  <c r="I398" i="13"/>
  <c r="I413" i="13"/>
  <c r="I412" i="13"/>
  <c r="I397" i="13"/>
  <c r="I356" i="13"/>
  <c r="I355" i="13"/>
  <c r="I354" i="13"/>
  <c r="I353" i="13"/>
  <c r="I352" i="13"/>
  <c r="I351" i="13"/>
  <c r="I350" i="13"/>
  <c r="I349" i="13"/>
  <c r="I348" i="13"/>
  <c r="I347" i="13"/>
  <c r="I346" i="13"/>
  <c r="I345" i="13"/>
  <c r="I344" i="13"/>
  <c r="I359" i="13"/>
  <c r="I358" i="13"/>
  <c r="I343" i="13"/>
  <c r="I177" i="13"/>
  <c r="I176" i="13"/>
  <c r="I175" i="13"/>
  <c r="I174" i="13"/>
  <c r="I173" i="13"/>
  <c r="I172" i="13"/>
  <c r="I171" i="13"/>
  <c r="I170" i="13"/>
  <c r="I169" i="13"/>
  <c r="I168" i="13"/>
  <c r="I167" i="13"/>
  <c r="I166" i="13"/>
  <c r="I165" i="13"/>
  <c r="I180" i="13"/>
  <c r="I179" i="13"/>
  <c r="I164" i="13"/>
  <c r="I159" i="13"/>
  <c r="I158" i="13"/>
  <c r="I157" i="13"/>
  <c r="I156" i="13"/>
  <c r="I155" i="13"/>
  <c r="I154" i="13"/>
  <c r="I153" i="13"/>
  <c r="I152" i="13"/>
  <c r="I151" i="13"/>
  <c r="I150" i="13"/>
  <c r="I149" i="13"/>
  <c r="I148" i="13"/>
  <c r="I147" i="13"/>
  <c r="I162" i="13"/>
  <c r="I161" i="13"/>
  <c r="I146" i="13"/>
  <c r="I105" i="13"/>
  <c r="I104" i="13"/>
  <c r="I103" i="13"/>
  <c r="I102" i="13"/>
  <c r="I101" i="13"/>
  <c r="I100" i="13"/>
  <c r="I99" i="13"/>
  <c r="I98" i="13"/>
  <c r="I97" i="13"/>
  <c r="I96" i="13"/>
  <c r="I95" i="13"/>
  <c r="I94" i="13"/>
  <c r="I93" i="13"/>
  <c r="I108" i="13"/>
  <c r="I107" i="13"/>
  <c r="H374" i="13"/>
  <c r="H373" i="13"/>
  <c r="H372" i="13"/>
  <c r="H371" i="13"/>
  <c r="H370" i="13"/>
  <c r="H369" i="13"/>
  <c r="H368" i="13"/>
  <c r="H367" i="13"/>
  <c r="H366" i="13"/>
  <c r="H365" i="13"/>
  <c r="H364" i="13"/>
  <c r="H363" i="13"/>
  <c r="H362" i="13"/>
  <c r="H377" i="13"/>
  <c r="H376" i="13"/>
  <c r="H361" i="13"/>
  <c r="H285" i="13"/>
  <c r="H284" i="13"/>
  <c r="H283" i="13"/>
  <c r="H282" i="13"/>
  <c r="H281" i="13"/>
  <c r="H280" i="13"/>
  <c r="H279" i="13"/>
  <c r="H278" i="13"/>
  <c r="H277" i="13"/>
  <c r="H276" i="13"/>
  <c r="H275" i="13"/>
  <c r="H274" i="13"/>
  <c r="H273" i="13"/>
  <c r="H288" i="13"/>
  <c r="H287" i="13"/>
  <c r="H272" i="13"/>
  <c r="H15" i="13"/>
  <c r="H14" i="13"/>
  <c r="H13" i="13"/>
  <c r="H12" i="13"/>
  <c r="H11" i="13"/>
  <c r="H10" i="13"/>
  <c r="H9" i="13"/>
  <c r="H8" i="13"/>
  <c r="H7" i="13"/>
  <c r="H6" i="13"/>
  <c r="H5" i="13"/>
  <c r="H4" i="13"/>
  <c r="H3" i="13"/>
  <c r="H18" i="13"/>
  <c r="H17" i="13"/>
  <c r="H2" i="13"/>
  <c r="H33" i="13"/>
  <c r="H32" i="13"/>
  <c r="H31" i="13"/>
  <c r="H30" i="13"/>
  <c r="H29" i="13"/>
  <c r="H28" i="13"/>
  <c r="H27" i="13"/>
  <c r="H26" i="13"/>
  <c r="H25" i="13"/>
  <c r="H24" i="13"/>
  <c r="H23" i="13"/>
  <c r="H22" i="13"/>
  <c r="H21" i="13"/>
  <c r="H36" i="13"/>
  <c r="H35" i="13"/>
  <c r="H20" i="13"/>
  <c r="H320" i="13"/>
  <c r="H319" i="13"/>
  <c r="H318" i="13"/>
  <c r="H317" i="13"/>
  <c r="H316" i="13"/>
  <c r="H315" i="13"/>
  <c r="H314" i="13"/>
  <c r="H313" i="13"/>
  <c r="H312" i="13"/>
  <c r="H311" i="13"/>
  <c r="H310" i="13"/>
  <c r="H309" i="13"/>
  <c r="H308" i="13"/>
  <c r="H323" i="13"/>
  <c r="H322" i="13"/>
  <c r="H307" i="13"/>
  <c r="H392" i="13"/>
  <c r="H391" i="13"/>
  <c r="H390" i="13"/>
  <c r="H389" i="13"/>
  <c r="H388" i="13"/>
  <c r="H387" i="13"/>
  <c r="H386" i="13"/>
  <c r="H385" i="13"/>
  <c r="H384" i="13"/>
  <c r="H383" i="13"/>
  <c r="H382" i="13"/>
  <c r="H381" i="13"/>
  <c r="H380" i="13"/>
  <c r="H395" i="13"/>
  <c r="H394" i="13"/>
  <c r="H379" i="13"/>
  <c r="H428" i="13"/>
  <c r="H427" i="13"/>
  <c r="H426" i="13"/>
  <c r="H425" i="13"/>
  <c r="H424" i="13"/>
  <c r="H423" i="13"/>
  <c r="H422" i="13"/>
  <c r="H421" i="13"/>
  <c r="H420" i="13"/>
  <c r="H419" i="13"/>
  <c r="H418" i="13"/>
  <c r="H417" i="13"/>
  <c r="H416" i="13"/>
  <c r="H431" i="13"/>
  <c r="H430" i="13"/>
  <c r="H415" i="13"/>
  <c r="H267" i="13"/>
  <c r="H266" i="13"/>
  <c r="H265" i="13"/>
  <c r="H264" i="13"/>
  <c r="H263" i="13"/>
  <c r="H262" i="13"/>
  <c r="H261" i="13"/>
  <c r="H260" i="13"/>
  <c r="H259" i="13"/>
  <c r="H258" i="13"/>
  <c r="H257" i="13"/>
  <c r="H256" i="13"/>
  <c r="H255" i="13"/>
  <c r="H270" i="13"/>
  <c r="H269" i="13"/>
  <c r="H254" i="13"/>
  <c r="H249" i="13"/>
  <c r="H248" i="13"/>
  <c r="H247" i="13"/>
  <c r="H246" i="13"/>
  <c r="H245" i="13"/>
  <c r="H244" i="13"/>
  <c r="H243" i="13"/>
  <c r="H242" i="13"/>
  <c r="H241" i="13"/>
  <c r="H240" i="13"/>
  <c r="H239" i="13"/>
  <c r="H238" i="13"/>
  <c r="H237" i="13"/>
  <c r="H252" i="13"/>
  <c r="H251" i="13"/>
  <c r="H236" i="13"/>
  <c r="H231" i="13"/>
  <c r="H230" i="13"/>
  <c r="H229" i="13"/>
  <c r="H228" i="13"/>
  <c r="H227" i="13"/>
  <c r="H226" i="13"/>
  <c r="H225" i="13"/>
  <c r="H224" i="13"/>
  <c r="H223" i="13"/>
  <c r="H222" i="13"/>
  <c r="H221" i="13"/>
  <c r="H220" i="13"/>
  <c r="H219" i="13"/>
  <c r="H234" i="13"/>
  <c r="H233" i="13"/>
  <c r="H218" i="13"/>
  <c r="H213" i="13"/>
  <c r="H212" i="13"/>
  <c r="H211" i="13"/>
  <c r="H210" i="13"/>
  <c r="H209" i="13"/>
  <c r="H208" i="13"/>
  <c r="H207" i="13"/>
  <c r="H206" i="13"/>
  <c r="H205" i="13"/>
  <c r="H204" i="13"/>
  <c r="H203" i="13"/>
  <c r="H202" i="13"/>
  <c r="H201" i="13"/>
  <c r="H216" i="13"/>
  <c r="H215" i="13"/>
  <c r="H200" i="13"/>
  <c r="H195" i="13"/>
  <c r="H194" i="13"/>
  <c r="H193" i="13"/>
  <c r="H192" i="13"/>
  <c r="H191" i="13"/>
  <c r="H190" i="13"/>
  <c r="H189" i="13"/>
  <c r="H188" i="13"/>
  <c r="H187" i="13"/>
  <c r="H186" i="13"/>
  <c r="H185" i="13"/>
  <c r="H184" i="13"/>
  <c r="H183" i="13"/>
  <c r="H198" i="13"/>
  <c r="H197" i="13"/>
  <c r="H182" i="13"/>
  <c r="H410" i="13"/>
  <c r="H409" i="13"/>
  <c r="H408" i="13"/>
  <c r="H407" i="13"/>
  <c r="H406" i="13"/>
  <c r="H405" i="13"/>
  <c r="H404" i="13"/>
  <c r="H403" i="13"/>
  <c r="H402" i="13"/>
  <c r="H401" i="13"/>
  <c r="H400" i="13"/>
  <c r="H399" i="13"/>
  <c r="H398" i="13"/>
  <c r="H413" i="13"/>
  <c r="H412" i="13"/>
  <c r="H397" i="13"/>
  <c r="H356" i="13"/>
  <c r="H355" i="13"/>
  <c r="H354" i="13"/>
  <c r="H353" i="13"/>
  <c r="H352" i="13"/>
  <c r="H351" i="13"/>
  <c r="H350" i="13"/>
  <c r="H349" i="13"/>
  <c r="H348" i="13"/>
  <c r="H347" i="13"/>
  <c r="H346" i="13"/>
  <c r="H345" i="13"/>
  <c r="H344" i="13"/>
  <c r="H359" i="13"/>
  <c r="H358" i="13"/>
  <c r="H343" i="13"/>
  <c r="H177" i="13"/>
  <c r="H176" i="13"/>
  <c r="H175" i="13"/>
  <c r="H174" i="13"/>
  <c r="H173" i="13"/>
  <c r="H172" i="13"/>
  <c r="H171" i="13"/>
  <c r="H170" i="13"/>
  <c r="H169" i="13"/>
  <c r="H168" i="13"/>
  <c r="H167" i="13"/>
  <c r="H166" i="13"/>
  <c r="H165" i="13"/>
  <c r="H180" i="13"/>
  <c r="H179" i="13"/>
  <c r="H164" i="13"/>
  <c r="H159" i="13"/>
  <c r="H158" i="13"/>
  <c r="H157" i="13"/>
  <c r="H156" i="13"/>
  <c r="H155" i="13"/>
  <c r="H154" i="13"/>
  <c r="H153" i="13"/>
  <c r="H152" i="13"/>
  <c r="H151" i="13"/>
  <c r="H150" i="13"/>
  <c r="H149" i="13"/>
  <c r="H148" i="13"/>
  <c r="H147" i="13"/>
  <c r="H162" i="13"/>
  <c r="H161" i="13"/>
  <c r="H146" i="13"/>
  <c r="H105" i="13"/>
  <c r="H104" i="13"/>
  <c r="H103" i="13"/>
  <c r="H102" i="13"/>
  <c r="H101" i="13"/>
  <c r="H100" i="13"/>
  <c r="H99" i="13"/>
  <c r="H98" i="13"/>
  <c r="H97" i="13"/>
  <c r="H96" i="13"/>
  <c r="H95" i="13"/>
  <c r="H94" i="13"/>
  <c r="H93" i="13"/>
  <c r="H108" i="13"/>
  <c r="H107" i="13"/>
  <c r="G374" i="13"/>
  <c r="AJ105" i="13" s="1"/>
  <c r="G373" i="13"/>
  <c r="G372" i="13"/>
  <c r="J372" i="13" s="1"/>
  <c r="AJ122" i="13" s="1"/>
  <c r="G371" i="13"/>
  <c r="AJ102" i="13" s="1"/>
  <c r="G370" i="13"/>
  <c r="AJ101" i="13" s="1"/>
  <c r="G369" i="13"/>
  <c r="J369" i="13" s="1"/>
  <c r="AJ119" i="13" s="1"/>
  <c r="G368" i="13"/>
  <c r="G367" i="13"/>
  <c r="G366" i="13"/>
  <c r="J366" i="13" s="1"/>
  <c r="AJ116" i="13" s="1"/>
  <c r="G365" i="13"/>
  <c r="G364" i="13"/>
  <c r="J364" i="13" s="1"/>
  <c r="AJ114" i="13" s="1"/>
  <c r="G363" i="13"/>
  <c r="G362" i="13"/>
  <c r="AJ93" i="13" s="1"/>
  <c r="G377" i="13"/>
  <c r="J377" i="13" s="1"/>
  <c r="AJ111" i="13" s="1"/>
  <c r="G376" i="13"/>
  <c r="AJ107" i="13" s="1"/>
  <c r="G361" i="13"/>
  <c r="J361" i="13" s="1"/>
  <c r="AJ125" i="13" s="1"/>
  <c r="G285" i="13"/>
  <c r="G284" i="13"/>
  <c r="G283" i="13"/>
  <c r="G282" i="13"/>
  <c r="J282" i="13" s="1"/>
  <c r="AI121" i="13" s="1"/>
  <c r="G281" i="13"/>
  <c r="AI101" i="13" s="1"/>
  <c r="G280" i="13"/>
  <c r="AI100" i="13" s="1"/>
  <c r="G279" i="13"/>
  <c r="AI99" i="13" s="1"/>
  <c r="G278" i="13"/>
  <c r="J278" i="13" s="1"/>
  <c r="AI117" i="13" s="1"/>
  <c r="G277" i="13"/>
  <c r="G276" i="13"/>
  <c r="AI96" i="13" s="1"/>
  <c r="G275" i="13"/>
  <c r="J275" i="13" s="1"/>
  <c r="AI114" i="13" s="1"/>
  <c r="G274" i="13"/>
  <c r="J274" i="13" s="1"/>
  <c r="AI113" i="13" s="1"/>
  <c r="G273" i="13"/>
  <c r="J273" i="13" s="1"/>
  <c r="AI112" i="13" s="1"/>
  <c r="G288" i="13"/>
  <c r="AI108" i="13" s="1"/>
  <c r="G287" i="13"/>
  <c r="J287" i="13" s="1"/>
  <c r="AI126" i="13" s="1"/>
  <c r="G272" i="13"/>
  <c r="J272" i="13" s="1"/>
  <c r="AI125" i="13" s="1"/>
  <c r="G15" i="13"/>
  <c r="G14" i="13"/>
  <c r="G13" i="13"/>
  <c r="G12" i="13"/>
  <c r="J12" i="13" s="1"/>
  <c r="AH121" i="13" s="1"/>
  <c r="G11" i="13"/>
  <c r="AH101" i="13" s="1"/>
  <c r="G10" i="13"/>
  <c r="J10" i="13" s="1"/>
  <c r="AH119" i="13" s="1"/>
  <c r="G9" i="13"/>
  <c r="AH99" i="13" s="1"/>
  <c r="G8" i="13"/>
  <c r="J8" i="13" s="1"/>
  <c r="AH117" i="13" s="1"/>
  <c r="G7" i="13"/>
  <c r="AH97" i="13" s="1"/>
  <c r="G6" i="13"/>
  <c r="G5" i="13"/>
  <c r="G4" i="13"/>
  <c r="J4" i="13" s="1"/>
  <c r="AH113" i="13" s="1"/>
  <c r="G3" i="13"/>
  <c r="AH93" i="13" s="1"/>
  <c r="G18" i="13"/>
  <c r="J18" i="13" s="1"/>
  <c r="AH111" i="13" s="1"/>
  <c r="G17" i="13"/>
  <c r="G2" i="13"/>
  <c r="J2" i="13" s="1"/>
  <c r="AH125" i="13" s="1"/>
  <c r="G33" i="13"/>
  <c r="J33" i="13" s="1"/>
  <c r="AG127" i="13" s="1"/>
  <c r="G32" i="13"/>
  <c r="AG104" i="13" s="1"/>
  <c r="G31" i="13"/>
  <c r="G30" i="13"/>
  <c r="J30" i="13" s="1"/>
  <c r="AG121" i="13" s="1"/>
  <c r="G29" i="13"/>
  <c r="J29" i="13" s="1"/>
  <c r="AG120" i="13" s="1"/>
  <c r="G28" i="13"/>
  <c r="J28" i="13" s="1"/>
  <c r="AG119" i="13" s="1"/>
  <c r="G27" i="13"/>
  <c r="J27" i="13" s="1"/>
  <c r="AG118" i="13" s="1"/>
  <c r="G26" i="13"/>
  <c r="J26" i="13" s="1"/>
  <c r="AG117" i="13" s="1"/>
  <c r="G25" i="13"/>
  <c r="J25" i="13" s="1"/>
  <c r="AG116" i="13" s="1"/>
  <c r="G24" i="13"/>
  <c r="G23" i="13"/>
  <c r="G22" i="13"/>
  <c r="AG94" i="13" s="1"/>
  <c r="G21" i="13"/>
  <c r="J21" i="13" s="1"/>
  <c r="AG112" i="13" s="1"/>
  <c r="G36" i="13"/>
  <c r="AG108" i="13" s="1"/>
  <c r="G35" i="13"/>
  <c r="G20" i="13"/>
  <c r="J20" i="13" s="1"/>
  <c r="AG125" i="13" s="1"/>
  <c r="G320" i="13"/>
  <c r="J320" i="13" s="1"/>
  <c r="AC127" i="13" s="1"/>
  <c r="G319" i="13"/>
  <c r="J319" i="13" s="1"/>
  <c r="AC123" i="13" s="1"/>
  <c r="G318" i="13"/>
  <c r="G317" i="13"/>
  <c r="AC102" i="13" s="1"/>
  <c r="G316" i="13"/>
  <c r="AC101" i="13" s="1"/>
  <c r="G315" i="13"/>
  <c r="J315" i="13" s="1"/>
  <c r="AC119" i="13" s="1"/>
  <c r="G314" i="13"/>
  <c r="G313" i="13"/>
  <c r="G312" i="13"/>
  <c r="G311" i="13"/>
  <c r="J311" i="13" s="1"/>
  <c r="AC115" i="13" s="1"/>
  <c r="G310" i="13"/>
  <c r="G309" i="13"/>
  <c r="AC94" i="13" s="1"/>
  <c r="G308" i="13"/>
  <c r="AC93" i="13" s="1"/>
  <c r="G323" i="13"/>
  <c r="J323" i="13" s="1"/>
  <c r="AC111" i="13" s="1"/>
  <c r="G322" i="13"/>
  <c r="J322" i="13" s="1"/>
  <c r="AC126" i="13" s="1"/>
  <c r="G307" i="13"/>
  <c r="J307" i="13" s="1"/>
  <c r="AC125" i="13" s="1"/>
  <c r="G392" i="13"/>
  <c r="J392" i="13" s="1"/>
  <c r="AB127" i="13" s="1"/>
  <c r="G391" i="13"/>
  <c r="J391" i="13" s="1"/>
  <c r="AB123" i="13" s="1"/>
  <c r="G390" i="13"/>
  <c r="AB103" i="13" s="1"/>
  <c r="G389" i="13"/>
  <c r="AB102" i="13" s="1"/>
  <c r="G388" i="13"/>
  <c r="AB101" i="13" s="1"/>
  <c r="G387" i="13"/>
  <c r="AB100" i="13" s="1"/>
  <c r="G386" i="13"/>
  <c r="AB99" i="13" s="1"/>
  <c r="G385" i="13"/>
  <c r="J385" i="13" s="1"/>
  <c r="AB117" i="13" s="1"/>
  <c r="G384" i="13"/>
  <c r="G383" i="13"/>
  <c r="G382" i="13"/>
  <c r="G381" i="13"/>
  <c r="AB94" i="13" s="1"/>
  <c r="G380" i="13"/>
  <c r="AB93" i="13" s="1"/>
  <c r="G395" i="13"/>
  <c r="J395" i="13" s="1"/>
  <c r="AB111" i="13" s="1"/>
  <c r="G394" i="13"/>
  <c r="AB107" i="13" s="1"/>
  <c r="G379" i="13"/>
  <c r="J379" i="13" s="1"/>
  <c r="AB125" i="13" s="1"/>
  <c r="G428" i="13"/>
  <c r="G427" i="13"/>
  <c r="J427" i="13" s="1"/>
  <c r="AA123" i="13" s="1"/>
  <c r="G426" i="13"/>
  <c r="G425" i="13"/>
  <c r="G424" i="13"/>
  <c r="AA101" i="13" s="1"/>
  <c r="G423" i="13"/>
  <c r="AA100" i="13" s="1"/>
  <c r="G422" i="13"/>
  <c r="G421" i="13"/>
  <c r="J421" i="13" s="1"/>
  <c r="AA117" i="13" s="1"/>
  <c r="G420" i="13"/>
  <c r="J420" i="13" s="1"/>
  <c r="AA116" i="13" s="1"/>
  <c r="G419" i="13"/>
  <c r="G418" i="13"/>
  <c r="J418" i="13" s="1"/>
  <c r="AA114" i="13" s="1"/>
  <c r="G417" i="13"/>
  <c r="J417" i="13" s="1"/>
  <c r="AA113" i="13" s="1"/>
  <c r="G416" i="13"/>
  <c r="AA93" i="13" s="1"/>
  <c r="G431" i="13"/>
  <c r="AA108" i="13" s="1"/>
  <c r="G430" i="13"/>
  <c r="G415" i="13"/>
  <c r="J415" i="13" s="1"/>
  <c r="AA125" i="13" s="1"/>
  <c r="G267" i="13"/>
  <c r="G266" i="13"/>
  <c r="Z104" i="13" s="1"/>
  <c r="G265" i="13"/>
  <c r="G264" i="13"/>
  <c r="J264" i="13" s="1"/>
  <c r="Z121" i="13" s="1"/>
  <c r="G263" i="13"/>
  <c r="Z101" i="13" s="1"/>
  <c r="G262" i="13"/>
  <c r="Z100" i="13" s="1"/>
  <c r="G261" i="13"/>
  <c r="Z99" i="13" s="1"/>
  <c r="G260" i="13"/>
  <c r="Z98" i="13" s="1"/>
  <c r="G259" i="13"/>
  <c r="J259" i="13" s="1"/>
  <c r="G258" i="13"/>
  <c r="G257" i="13"/>
  <c r="G256" i="13"/>
  <c r="J256" i="13" s="1"/>
  <c r="Z113" i="13" s="1"/>
  <c r="G255" i="13"/>
  <c r="Z93" i="13" s="1"/>
  <c r="G270" i="13"/>
  <c r="J270" i="13" s="1"/>
  <c r="Z111" i="13" s="1"/>
  <c r="G269" i="13"/>
  <c r="Z107" i="13" s="1"/>
  <c r="G254" i="13"/>
  <c r="J254" i="13" s="1"/>
  <c r="Z125" i="13" s="1"/>
  <c r="G249" i="13"/>
  <c r="G248" i="13"/>
  <c r="G247" i="13"/>
  <c r="Y103" i="13" s="1"/>
  <c r="G246" i="13"/>
  <c r="J246" i="13" s="1"/>
  <c r="Y121" i="13" s="1"/>
  <c r="G245" i="13"/>
  <c r="J245" i="13" s="1"/>
  <c r="Y120" i="13" s="1"/>
  <c r="G244" i="13"/>
  <c r="J244" i="13" s="1"/>
  <c r="Y119" i="13" s="1"/>
  <c r="G243" i="13"/>
  <c r="Y99" i="13" s="1"/>
  <c r="G242" i="13"/>
  <c r="G241" i="13"/>
  <c r="J241" i="13" s="1"/>
  <c r="Y116" i="13" s="1"/>
  <c r="G240" i="13"/>
  <c r="G239" i="13"/>
  <c r="G238" i="13"/>
  <c r="Y94" i="13" s="1"/>
  <c r="G237" i="13"/>
  <c r="J237" i="13" s="1"/>
  <c r="Y112" i="13" s="1"/>
  <c r="G252" i="13"/>
  <c r="Y108" i="13" s="1"/>
  <c r="G251" i="13"/>
  <c r="Y107" i="13" s="1"/>
  <c r="G236" i="13"/>
  <c r="J236" i="13" s="1"/>
  <c r="Y125" i="13" s="1"/>
  <c r="G231" i="13"/>
  <c r="G230" i="13"/>
  <c r="X104" i="13" s="1"/>
  <c r="G229" i="13"/>
  <c r="G228" i="13"/>
  <c r="G227" i="13"/>
  <c r="J227" i="13" s="1"/>
  <c r="X120" i="13" s="1"/>
  <c r="G226" i="13"/>
  <c r="G225" i="13"/>
  <c r="G224" i="13"/>
  <c r="J224" i="13" s="1"/>
  <c r="X117" i="13" s="1"/>
  <c r="G223" i="13"/>
  <c r="J223" i="13" s="1"/>
  <c r="X116" i="13" s="1"/>
  <c r="G222" i="13"/>
  <c r="G221" i="13"/>
  <c r="G220" i="13"/>
  <c r="J220" i="13" s="1"/>
  <c r="X113" i="13" s="1"/>
  <c r="G219" i="13"/>
  <c r="X93" i="13" s="1"/>
  <c r="G234" i="13"/>
  <c r="X108" i="13" s="1"/>
  <c r="G233" i="13"/>
  <c r="J233" i="13" s="1"/>
  <c r="X126" i="13" s="1"/>
  <c r="G218" i="13"/>
  <c r="J218" i="13" s="1"/>
  <c r="X125" i="13" s="1"/>
  <c r="G213" i="13"/>
  <c r="J213" i="13" s="1"/>
  <c r="W127" i="13" s="1"/>
  <c r="G212" i="13"/>
  <c r="G211" i="13"/>
  <c r="W103" i="13" s="1"/>
  <c r="G210" i="13"/>
  <c r="G209" i="13"/>
  <c r="G208" i="13"/>
  <c r="W100" i="13" s="1"/>
  <c r="G207" i="13"/>
  <c r="G206" i="13"/>
  <c r="J206" i="13" s="1"/>
  <c r="W117" i="13" s="1"/>
  <c r="G205" i="13"/>
  <c r="J205" i="13" s="1"/>
  <c r="G204" i="13"/>
  <c r="G203" i="13"/>
  <c r="G202" i="13"/>
  <c r="G201" i="13"/>
  <c r="W93" i="13" s="1"/>
  <c r="G216" i="13"/>
  <c r="J216" i="13" s="1"/>
  <c r="W111" i="13" s="1"/>
  <c r="G215" i="13"/>
  <c r="G200" i="13"/>
  <c r="J200" i="13" s="1"/>
  <c r="W125" i="13" s="1"/>
  <c r="G195" i="13"/>
  <c r="J195" i="13" s="1"/>
  <c r="V127" i="13" s="1"/>
  <c r="G194" i="13"/>
  <c r="G193" i="13"/>
  <c r="G192" i="13"/>
  <c r="J192" i="13" s="1"/>
  <c r="V121" i="13" s="1"/>
  <c r="G191" i="13"/>
  <c r="J191" i="13" s="1"/>
  <c r="V120" i="13" s="1"/>
  <c r="G190" i="13"/>
  <c r="V100" i="13" s="1"/>
  <c r="G189" i="13"/>
  <c r="G188" i="13"/>
  <c r="V98" i="13" s="1"/>
  <c r="G187" i="13"/>
  <c r="G186" i="13"/>
  <c r="G185" i="13"/>
  <c r="V95" i="13" s="1"/>
  <c r="G184" i="13"/>
  <c r="V94" i="13" s="1"/>
  <c r="G183" i="13"/>
  <c r="J183" i="13" s="1"/>
  <c r="V112" i="13" s="1"/>
  <c r="G198" i="13"/>
  <c r="J198" i="13" s="1"/>
  <c r="V111" i="13" s="1"/>
  <c r="G197" i="13"/>
  <c r="G182" i="13"/>
  <c r="J182" i="13" s="1"/>
  <c r="V125" i="13" s="1"/>
  <c r="G410" i="13"/>
  <c r="T105" i="13" s="1"/>
  <c r="G409" i="13"/>
  <c r="G408" i="13"/>
  <c r="G407" i="13"/>
  <c r="J407" i="13" s="1"/>
  <c r="T121" i="13" s="1"/>
  <c r="G406" i="13"/>
  <c r="J406" i="13" s="1"/>
  <c r="T120" i="13" s="1"/>
  <c r="G405" i="13"/>
  <c r="J405" i="13" s="1"/>
  <c r="T119" i="13" s="1"/>
  <c r="G404" i="13"/>
  <c r="J404" i="13" s="1"/>
  <c r="T118" i="13" s="1"/>
  <c r="G403" i="13"/>
  <c r="G402" i="13"/>
  <c r="G401" i="13"/>
  <c r="G400" i="13"/>
  <c r="T95" i="13" s="1"/>
  <c r="G399" i="13"/>
  <c r="J399" i="13" s="1"/>
  <c r="T113" i="13" s="1"/>
  <c r="G398" i="13"/>
  <c r="T93" i="13" s="1"/>
  <c r="G413" i="13"/>
  <c r="J413" i="13" s="1"/>
  <c r="T111" i="13" s="1"/>
  <c r="G412" i="13"/>
  <c r="T107" i="13" s="1"/>
  <c r="G397" i="13"/>
  <c r="J397" i="13" s="1"/>
  <c r="T125" i="13" s="1"/>
  <c r="G356" i="13"/>
  <c r="J356" i="13" s="1"/>
  <c r="S127" i="13" s="1"/>
  <c r="G355" i="13"/>
  <c r="J355" i="13" s="1"/>
  <c r="S123" i="13" s="1"/>
  <c r="G354" i="13"/>
  <c r="G353" i="13"/>
  <c r="J353" i="13" s="1"/>
  <c r="S121" i="13" s="1"/>
  <c r="G352" i="13"/>
  <c r="S101" i="13" s="1"/>
  <c r="G351" i="13"/>
  <c r="S100" i="13" s="1"/>
  <c r="G350" i="13"/>
  <c r="J350" i="13" s="1"/>
  <c r="S118" i="13" s="1"/>
  <c r="G349" i="13"/>
  <c r="G348" i="13"/>
  <c r="G347" i="13"/>
  <c r="G346" i="13"/>
  <c r="J346" i="13" s="1"/>
  <c r="S114" i="13" s="1"/>
  <c r="G345" i="13"/>
  <c r="S94" i="13" s="1"/>
  <c r="G344" i="13"/>
  <c r="S93" i="13" s="1"/>
  <c r="G359" i="13"/>
  <c r="S108" i="13" s="1"/>
  <c r="G358" i="13"/>
  <c r="G343" i="13"/>
  <c r="J343" i="13" s="1"/>
  <c r="S125" i="13" s="1"/>
  <c r="G177" i="13"/>
  <c r="R105" i="13" s="1"/>
  <c r="G176" i="13"/>
  <c r="G175" i="13"/>
  <c r="G174" i="13"/>
  <c r="J174" i="13" s="1"/>
  <c r="R121" i="13" s="1"/>
  <c r="G173" i="13"/>
  <c r="R101" i="13" s="1"/>
  <c r="G172" i="13"/>
  <c r="R100" i="13" s="1"/>
  <c r="G171" i="13"/>
  <c r="G170" i="13"/>
  <c r="G169" i="13"/>
  <c r="G168" i="13"/>
  <c r="G167" i="13"/>
  <c r="R95" i="13" s="1"/>
  <c r="G166" i="13"/>
  <c r="G165" i="13"/>
  <c r="R93" i="13" s="1"/>
  <c r="G180" i="13"/>
  <c r="R108" i="13" s="1"/>
  <c r="G179" i="13"/>
  <c r="J179" i="13" s="1"/>
  <c r="R126" i="13" s="1"/>
  <c r="G164" i="13"/>
  <c r="J164" i="13" s="1"/>
  <c r="R125" i="13" s="1"/>
  <c r="G159" i="13"/>
  <c r="G158" i="13"/>
  <c r="G157" i="13"/>
  <c r="G156" i="13"/>
  <c r="Q102" i="13" s="1"/>
  <c r="G155" i="13"/>
  <c r="Q101" i="13" s="1"/>
  <c r="G154" i="13"/>
  <c r="Q100" i="13" s="1"/>
  <c r="G153" i="13"/>
  <c r="Q99" i="13" s="1"/>
  <c r="G152" i="13"/>
  <c r="J152" i="13" s="1"/>
  <c r="Q117" i="13" s="1"/>
  <c r="G151" i="13"/>
  <c r="Q97" i="13" s="1"/>
  <c r="G150" i="13"/>
  <c r="G149" i="13"/>
  <c r="G148" i="13"/>
  <c r="Q94" i="13" s="1"/>
  <c r="G147" i="13"/>
  <c r="J147" i="13" s="1"/>
  <c r="Q112" i="13" s="1"/>
  <c r="G162" i="13"/>
  <c r="Q108" i="13" s="1"/>
  <c r="G161" i="13"/>
  <c r="J161" i="13" s="1"/>
  <c r="Q126" i="13" s="1"/>
  <c r="G146" i="13"/>
  <c r="J146" i="13" s="1"/>
  <c r="Q125" i="13" s="1"/>
  <c r="G105" i="13"/>
  <c r="G104" i="13"/>
  <c r="J104" i="13" s="1"/>
  <c r="N123" i="13" s="1"/>
  <c r="AL123" i="13" s="1"/>
  <c r="G103" i="13"/>
  <c r="J103" i="13" s="1"/>
  <c r="N122" i="13" s="1"/>
  <c r="AL122" i="13" s="1"/>
  <c r="G102" i="13"/>
  <c r="N102" i="13" s="1"/>
  <c r="AL102" i="13" s="1"/>
  <c r="G101" i="13"/>
  <c r="J101" i="13" s="1"/>
  <c r="N120" i="13" s="1"/>
  <c r="AL120" i="13" s="1"/>
  <c r="G100" i="13"/>
  <c r="J100" i="13" s="1"/>
  <c r="N119" i="13" s="1"/>
  <c r="AL119" i="13" s="1"/>
  <c r="G99" i="13"/>
  <c r="J99" i="13" s="1"/>
  <c r="N118" i="13" s="1"/>
  <c r="AL118" i="13" s="1"/>
  <c r="G98" i="13"/>
  <c r="J98" i="13" s="1"/>
  <c r="N117" i="13" s="1"/>
  <c r="AL117" i="13" s="1"/>
  <c r="G97" i="13"/>
  <c r="N97" i="13" s="1"/>
  <c r="AL97" i="13" s="1"/>
  <c r="G96" i="13"/>
  <c r="N96" i="13" s="1"/>
  <c r="AL96" i="13" s="1"/>
  <c r="G95" i="13"/>
  <c r="J95" i="13" s="1"/>
  <c r="N114" i="13" s="1"/>
  <c r="AL114" i="13" s="1"/>
  <c r="G94" i="13"/>
  <c r="G93" i="13"/>
  <c r="J93" i="13" s="1"/>
  <c r="N112" i="13" s="1"/>
  <c r="AL112" i="13" s="1"/>
  <c r="G108" i="13"/>
  <c r="J108" i="13" s="1"/>
  <c r="N111" i="13" s="1"/>
  <c r="AL111" i="13" s="1"/>
  <c r="G107" i="13"/>
  <c r="J107" i="13" s="1"/>
  <c r="N126" i="13" s="1"/>
  <c r="AL126" i="13" s="1"/>
  <c r="F374" i="13"/>
  <c r="F373" i="13"/>
  <c r="F372" i="13"/>
  <c r="F371" i="13"/>
  <c r="F370" i="13"/>
  <c r="F369" i="13"/>
  <c r="F368" i="13"/>
  <c r="F367" i="13"/>
  <c r="F366" i="13"/>
  <c r="F365" i="13"/>
  <c r="F364" i="13"/>
  <c r="F363" i="13"/>
  <c r="F362" i="13"/>
  <c r="F377" i="13"/>
  <c r="F376" i="13"/>
  <c r="F361" i="13"/>
  <c r="F285" i="13"/>
  <c r="F284" i="13"/>
  <c r="F283" i="13"/>
  <c r="F282" i="13"/>
  <c r="F281" i="13"/>
  <c r="F280" i="13"/>
  <c r="F279" i="13"/>
  <c r="F278" i="13"/>
  <c r="F277" i="13"/>
  <c r="F276" i="13"/>
  <c r="F275" i="13"/>
  <c r="F274" i="13"/>
  <c r="F273" i="13"/>
  <c r="F288" i="13"/>
  <c r="F287" i="13"/>
  <c r="F272" i="13"/>
  <c r="F15" i="13"/>
  <c r="F14" i="13"/>
  <c r="F13" i="13"/>
  <c r="F12" i="13"/>
  <c r="F11" i="13"/>
  <c r="F10" i="13"/>
  <c r="F9" i="13"/>
  <c r="F8" i="13"/>
  <c r="F7" i="13"/>
  <c r="F6" i="13"/>
  <c r="F5" i="13"/>
  <c r="F4" i="13"/>
  <c r="F3" i="13"/>
  <c r="F18" i="13"/>
  <c r="F17" i="13"/>
  <c r="F2" i="13"/>
  <c r="F33" i="13"/>
  <c r="F32" i="13"/>
  <c r="F31" i="13"/>
  <c r="F30" i="13"/>
  <c r="F29" i="13"/>
  <c r="F28" i="13"/>
  <c r="F27" i="13"/>
  <c r="F26" i="13"/>
  <c r="F25" i="13"/>
  <c r="F24" i="13"/>
  <c r="F23" i="13"/>
  <c r="F22" i="13"/>
  <c r="F21" i="13"/>
  <c r="F36" i="13"/>
  <c r="F35" i="13"/>
  <c r="F20" i="13"/>
  <c r="F320" i="13"/>
  <c r="F319" i="13"/>
  <c r="F318" i="13"/>
  <c r="F317" i="13"/>
  <c r="F316" i="13"/>
  <c r="F315" i="13"/>
  <c r="F314" i="13"/>
  <c r="F313" i="13"/>
  <c r="F312" i="13"/>
  <c r="F311" i="13"/>
  <c r="F310" i="13"/>
  <c r="F309" i="13"/>
  <c r="F308" i="13"/>
  <c r="F323" i="13"/>
  <c r="F322" i="13"/>
  <c r="F307" i="13"/>
  <c r="F392" i="13"/>
  <c r="F391" i="13"/>
  <c r="F390" i="13"/>
  <c r="F389" i="13"/>
  <c r="F388" i="13"/>
  <c r="F387" i="13"/>
  <c r="F386" i="13"/>
  <c r="F385" i="13"/>
  <c r="F384" i="13"/>
  <c r="F383" i="13"/>
  <c r="F382" i="13"/>
  <c r="F381" i="13"/>
  <c r="F380" i="13"/>
  <c r="F395" i="13"/>
  <c r="F394" i="13"/>
  <c r="F379" i="13"/>
  <c r="F428" i="13"/>
  <c r="F427" i="13"/>
  <c r="F426" i="13"/>
  <c r="F425" i="13"/>
  <c r="F424" i="13"/>
  <c r="F423" i="13"/>
  <c r="F422" i="13"/>
  <c r="F421" i="13"/>
  <c r="F420" i="13"/>
  <c r="F419" i="13"/>
  <c r="F418" i="13"/>
  <c r="F417" i="13"/>
  <c r="F416" i="13"/>
  <c r="F431" i="13"/>
  <c r="F430" i="13"/>
  <c r="F415" i="13"/>
  <c r="F267" i="13"/>
  <c r="F266" i="13"/>
  <c r="F265" i="13"/>
  <c r="F264" i="13"/>
  <c r="F263" i="13"/>
  <c r="F262" i="13"/>
  <c r="F261" i="13"/>
  <c r="F260" i="13"/>
  <c r="F259" i="13"/>
  <c r="F258" i="13"/>
  <c r="F257" i="13"/>
  <c r="F256" i="13"/>
  <c r="F255" i="13"/>
  <c r="F270" i="13"/>
  <c r="F269" i="13"/>
  <c r="F254" i="13"/>
  <c r="F249" i="13"/>
  <c r="F248" i="13"/>
  <c r="F247" i="13"/>
  <c r="F246" i="13"/>
  <c r="F245" i="13"/>
  <c r="F244" i="13"/>
  <c r="F243" i="13"/>
  <c r="F242" i="13"/>
  <c r="F241" i="13"/>
  <c r="F240" i="13"/>
  <c r="F239" i="13"/>
  <c r="F238" i="13"/>
  <c r="F237" i="13"/>
  <c r="F252" i="13"/>
  <c r="F251" i="13"/>
  <c r="F236" i="13"/>
  <c r="F231" i="13"/>
  <c r="F230" i="13"/>
  <c r="F229" i="13"/>
  <c r="F228" i="13"/>
  <c r="F227" i="13"/>
  <c r="F226" i="13"/>
  <c r="F225" i="13"/>
  <c r="F224" i="13"/>
  <c r="F223" i="13"/>
  <c r="F222" i="13"/>
  <c r="F221" i="13"/>
  <c r="F220" i="13"/>
  <c r="F219" i="13"/>
  <c r="F234" i="13"/>
  <c r="F233" i="13"/>
  <c r="F218" i="13"/>
  <c r="F213" i="13"/>
  <c r="F212" i="13"/>
  <c r="F211" i="13"/>
  <c r="F210" i="13"/>
  <c r="F209" i="13"/>
  <c r="F208" i="13"/>
  <c r="F207" i="13"/>
  <c r="F206" i="13"/>
  <c r="F205" i="13"/>
  <c r="F204" i="13"/>
  <c r="F203" i="13"/>
  <c r="F202" i="13"/>
  <c r="F201" i="13"/>
  <c r="F216" i="13"/>
  <c r="F215" i="13"/>
  <c r="F200" i="13"/>
  <c r="F195" i="13"/>
  <c r="F194" i="13"/>
  <c r="F193" i="13"/>
  <c r="F192" i="13"/>
  <c r="F191" i="13"/>
  <c r="F190" i="13"/>
  <c r="F189" i="13"/>
  <c r="F188" i="13"/>
  <c r="F187" i="13"/>
  <c r="F186" i="13"/>
  <c r="F185" i="13"/>
  <c r="F184" i="13"/>
  <c r="F183" i="13"/>
  <c r="F198" i="13"/>
  <c r="F197" i="13"/>
  <c r="F182" i="13"/>
  <c r="F410" i="13"/>
  <c r="F409" i="13"/>
  <c r="F408" i="13"/>
  <c r="F407" i="13"/>
  <c r="F406" i="13"/>
  <c r="F405" i="13"/>
  <c r="F404" i="13"/>
  <c r="F403" i="13"/>
  <c r="F402" i="13"/>
  <c r="F401" i="13"/>
  <c r="F400" i="13"/>
  <c r="F399" i="13"/>
  <c r="F398" i="13"/>
  <c r="F413" i="13"/>
  <c r="F412" i="13"/>
  <c r="F397" i="13"/>
  <c r="F356" i="13"/>
  <c r="F355" i="13"/>
  <c r="F354" i="13"/>
  <c r="F353" i="13"/>
  <c r="F352" i="13"/>
  <c r="F351" i="13"/>
  <c r="F350" i="13"/>
  <c r="F349" i="13"/>
  <c r="F348" i="13"/>
  <c r="F347" i="13"/>
  <c r="F346" i="13"/>
  <c r="F345" i="13"/>
  <c r="F344" i="13"/>
  <c r="F359" i="13"/>
  <c r="F358" i="13"/>
  <c r="F343" i="13"/>
  <c r="F177" i="13"/>
  <c r="F176" i="13"/>
  <c r="F175" i="13"/>
  <c r="F174" i="13"/>
  <c r="F173" i="13"/>
  <c r="F172" i="13"/>
  <c r="F171" i="13"/>
  <c r="F170" i="13"/>
  <c r="F169" i="13"/>
  <c r="F168" i="13"/>
  <c r="F167" i="13"/>
  <c r="F166" i="13"/>
  <c r="F165" i="13"/>
  <c r="F180" i="13"/>
  <c r="F179" i="13"/>
  <c r="F164" i="13"/>
  <c r="F159" i="13"/>
  <c r="F158" i="13"/>
  <c r="F157" i="13"/>
  <c r="F156" i="13"/>
  <c r="F155" i="13"/>
  <c r="F154" i="13"/>
  <c r="F153" i="13"/>
  <c r="F152" i="13"/>
  <c r="F151" i="13"/>
  <c r="F150" i="13"/>
  <c r="F149" i="13"/>
  <c r="F148" i="13"/>
  <c r="F147" i="13"/>
  <c r="F162" i="13"/>
  <c r="F161" i="13"/>
  <c r="F146" i="13"/>
  <c r="F105" i="13"/>
  <c r="F104" i="13"/>
  <c r="F103" i="13"/>
  <c r="F102" i="13"/>
  <c r="F101" i="13"/>
  <c r="F100" i="13"/>
  <c r="F99" i="13"/>
  <c r="F98" i="13"/>
  <c r="F97" i="13"/>
  <c r="F96" i="13"/>
  <c r="F95" i="13"/>
  <c r="F94" i="13"/>
  <c r="F93" i="13"/>
  <c r="F108" i="13"/>
  <c r="F107" i="13"/>
  <c r="E374" i="13"/>
  <c r="E373" i="13"/>
  <c r="E372" i="13"/>
  <c r="E371" i="13"/>
  <c r="E370" i="13"/>
  <c r="E369" i="13"/>
  <c r="E368" i="13"/>
  <c r="E367" i="13"/>
  <c r="E366" i="13"/>
  <c r="E365" i="13"/>
  <c r="E364" i="13"/>
  <c r="E363" i="13"/>
  <c r="E362" i="13"/>
  <c r="E377" i="13"/>
  <c r="E376" i="13"/>
  <c r="E361" i="13"/>
  <c r="E285" i="13"/>
  <c r="E284" i="13"/>
  <c r="E283" i="13"/>
  <c r="E282" i="13"/>
  <c r="E281" i="13"/>
  <c r="E280" i="13"/>
  <c r="E279" i="13"/>
  <c r="E278" i="13"/>
  <c r="E277" i="13"/>
  <c r="E276" i="13"/>
  <c r="E275" i="13"/>
  <c r="E274" i="13"/>
  <c r="E273" i="13"/>
  <c r="E288" i="13"/>
  <c r="E287" i="13"/>
  <c r="E272" i="13"/>
  <c r="E15" i="13"/>
  <c r="E14" i="13"/>
  <c r="E13" i="13"/>
  <c r="E12" i="13"/>
  <c r="E11" i="13"/>
  <c r="E10" i="13"/>
  <c r="E9" i="13"/>
  <c r="E8" i="13"/>
  <c r="E7" i="13"/>
  <c r="E6" i="13"/>
  <c r="E5" i="13"/>
  <c r="E4" i="13"/>
  <c r="E3" i="13"/>
  <c r="E18" i="13"/>
  <c r="E17" i="13"/>
  <c r="E2" i="13"/>
  <c r="E33" i="13"/>
  <c r="E32" i="13"/>
  <c r="E31" i="13"/>
  <c r="E30" i="13"/>
  <c r="E29" i="13"/>
  <c r="E28" i="13"/>
  <c r="E27" i="13"/>
  <c r="E26" i="13"/>
  <c r="E25" i="13"/>
  <c r="E24" i="13"/>
  <c r="E23" i="13"/>
  <c r="E22" i="13"/>
  <c r="E21" i="13"/>
  <c r="E36" i="13"/>
  <c r="E35" i="13"/>
  <c r="E20" i="13"/>
  <c r="E320" i="13"/>
  <c r="E319" i="13"/>
  <c r="E318" i="13"/>
  <c r="E317" i="13"/>
  <c r="E316" i="13"/>
  <c r="E315" i="13"/>
  <c r="E314" i="13"/>
  <c r="E313" i="13"/>
  <c r="E312" i="13"/>
  <c r="E311" i="13"/>
  <c r="E310" i="13"/>
  <c r="E309" i="13"/>
  <c r="E308" i="13"/>
  <c r="E323" i="13"/>
  <c r="E322" i="13"/>
  <c r="E307" i="13"/>
  <c r="E392" i="13"/>
  <c r="E391" i="13"/>
  <c r="E390" i="13"/>
  <c r="E389" i="13"/>
  <c r="E388" i="13"/>
  <c r="E387" i="13"/>
  <c r="E386" i="13"/>
  <c r="E385" i="13"/>
  <c r="E384" i="13"/>
  <c r="E383" i="13"/>
  <c r="E382" i="13"/>
  <c r="E381" i="13"/>
  <c r="E380" i="13"/>
  <c r="E395" i="13"/>
  <c r="E394" i="13"/>
  <c r="E379" i="13"/>
  <c r="E428" i="13"/>
  <c r="E427" i="13"/>
  <c r="E426" i="13"/>
  <c r="E425" i="13"/>
  <c r="E424" i="13"/>
  <c r="E423" i="13"/>
  <c r="E422" i="13"/>
  <c r="E421" i="13"/>
  <c r="E420" i="13"/>
  <c r="E419" i="13"/>
  <c r="E418" i="13"/>
  <c r="E417" i="13"/>
  <c r="E416" i="13"/>
  <c r="E431" i="13"/>
  <c r="E430" i="13"/>
  <c r="E415" i="13"/>
  <c r="E267" i="13"/>
  <c r="E266" i="13"/>
  <c r="E265" i="13"/>
  <c r="E264" i="13"/>
  <c r="E263" i="13"/>
  <c r="E262" i="13"/>
  <c r="E261" i="13"/>
  <c r="E260" i="13"/>
  <c r="E259" i="13"/>
  <c r="E258" i="13"/>
  <c r="E257" i="13"/>
  <c r="E256" i="13"/>
  <c r="E255" i="13"/>
  <c r="E270" i="13"/>
  <c r="E269" i="13"/>
  <c r="E254" i="13"/>
  <c r="E249" i="13"/>
  <c r="E248" i="13"/>
  <c r="E247" i="13"/>
  <c r="E246" i="13"/>
  <c r="E245" i="13"/>
  <c r="E244" i="13"/>
  <c r="E243" i="13"/>
  <c r="E242" i="13"/>
  <c r="E241" i="13"/>
  <c r="E240" i="13"/>
  <c r="E239" i="13"/>
  <c r="E238" i="13"/>
  <c r="E237" i="13"/>
  <c r="E252" i="13"/>
  <c r="E251" i="13"/>
  <c r="E236" i="13"/>
  <c r="E231" i="13"/>
  <c r="E230" i="13"/>
  <c r="E229" i="13"/>
  <c r="E228" i="13"/>
  <c r="E227" i="13"/>
  <c r="E226" i="13"/>
  <c r="E225" i="13"/>
  <c r="E224" i="13"/>
  <c r="E223" i="13"/>
  <c r="E222" i="13"/>
  <c r="E221" i="13"/>
  <c r="E220" i="13"/>
  <c r="E219" i="13"/>
  <c r="E234" i="13"/>
  <c r="E233" i="13"/>
  <c r="E218" i="13"/>
  <c r="E213" i="13"/>
  <c r="E212" i="13"/>
  <c r="E211" i="13"/>
  <c r="E210" i="13"/>
  <c r="E209" i="13"/>
  <c r="E208" i="13"/>
  <c r="E207" i="13"/>
  <c r="E206" i="13"/>
  <c r="E205" i="13"/>
  <c r="E204" i="13"/>
  <c r="E203" i="13"/>
  <c r="E202" i="13"/>
  <c r="E201" i="13"/>
  <c r="E216" i="13"/>
  <c r="E215" i="13"/>
  <c r="E200" i="13"/>
  <c r="E195" i="13"/>
  <c r="E194" i="13"/>
  <c r="E193" i="13"/>
  <c r="E192" i="13"/>
  <c r="E191" i="13"/>
  <c r="E190" i="13"/>
  <c r="E189" i="13"/>
  <c r="E188" i="13"/>
  <c r="E187" i="13"/>
  <c r="E186" i="13"/>
  <c r="E185" i="13"/>
  <c r="E184" i="13"/>
  <c r="E183" i="13"/>
  <c r="E198" i="13"/>
  <c r="E197" i="13"/>
  <c r="E182" i="13"/>
  <c r="E410" i="13"/>
  <c r="E409" i="13"/>
  <c r="E408" i="13"/>
  <c r="E407" i="13"/>
  <c r="E406" i="13"/>
  <c r="E405" i="13"/>
  <c r="E404" i="13"/>
  <c r="E403" i="13"/>
  <c r="E402" i="13"/>
  <c r="E401" i="13"/>
  <c r="E400" i="13"/>
  <c r="E399" i="13"/>
  <c r="E398" i="13"/>
  <c r="E413" i="13"/>
  <c r="E412" i="13"/>
  <c r="E397" i="13"/>
  <c r="E356" i="13"/>
  <c r="E355" i="13"/>
  <c r="E354" i="13"/>
  <c r="E353" i="13"/>
  <c r="E352" i="13"/>
  <c r="E351" i="13"/>
  <c r="E350" i="13"/>
  <c r="E349" i="13"/>
  <c r="E348" i="13"/>
  <c r="E347" i="13"/>
  <c r="E346" i="13"/>
  <c r="E345" i="13"/>
  <c r="E344" i="13"/>
  <c r="E359" i="13"/>
  <c r="E358" i="13"/>
  <c r="E343" i="13"/>
  <c r="E177" i="13"/>
  <c r="E176" i="13"/>
  <c r="E175" i="13"/>
  <c r="E174" i="13"/>
  <c r="E173" i="13"/>
  <c r="E172" i="13"/>
  <c r="E171" i="13"/>
  <c r="E170" i="13"/>
  <c r="E169" i="13"/>
  <c r="E168" i="13"/>
  <c r="E167" i="13"/>
  <c r="E166" i="13"/>
  <c r="E165" i="13"/>
  <c r="E180" i="13"/>
  <c r="E179" i="13"/>
  <c r="E164" i="13"/>
  <c r="E159" i="13"/>
  <c r="E158" i="13"/>
  <c r="E157" i="13"/>
  <c r="E156" i="13"/>
  <c r="E155" i="13"/>
  <c r="E154" i="13"/>
  <c r="E153" i="13"/>
  <c r="E152" i="13"/>
  <c r="E151" i="13"/>
  <c r="E150" i="13"/>
  <c r="E149" i="13"/>
  <c r="E148" i="13"/>
  <c r="E147" i="13"/>
  <c r="E162" i="13"/>
  <c r="E161" i="13"/>
  <c r="E146" i="13"/>
  <c r="E105" i="13"/>
  <c r="E104" i="13"/>
  <c r="E103" i="13"/>
  <c r="E102" i="13"/>
  <c r="E101" i="13"/>
  <c r="E100" i="13"/>
  <c r="E99" i="13"/>
  <c r="E98" i="13"/>
  <c r="E97" i="13"/>
  <c r="E96" i="13"/>
  <c r="E95" i="13"/>
  <c r="E94" i="13"/>
  <c r="E93" i="13"/>
  <c r="E108" i="13"/>
  <c r="E107" i="13"/>
  <c r="K92" i="13"/>
  <c r="I92" i="13"/>
  <c r="H92" i="13"/>
  <c r="G92" i="13"/>
  <c r="J92" i="13" s="1"/>
  <c r="N125" i="13" s="1"/>
  <c r="AL125" i="13" s="1"/>
  <c r="F92" i="13"/>
  <c r="E92" i="13"/>
  <c r="J301" i="13"/>
  <c r="AK122" i="13" s="1"/>
  <c r="J297" i="13"/>
  <c r="AK118" i="13" s="1"/>
  <c r="J293" i="13"/>
  <c r="AK114" i="13" s="1"/>
  <c r="J305" i="13"/>
  <c r="AK111" i="13" s="1"/>
  <c r="J368" i="13"/>
  <c r="AJ118" i="13" s="1"/>
  <c r="J362" i="13"/>
  <c r="AJ112" i="13" s="1"/>
  <c r="J279" i="13"/>
  <c r="AI118" i="13" s="1"/>
  <c r="J277" i="13"/>
  <c r="AI116" i="13" s="1"/>
  <c r="J9" i="13"/>
  <c r="AH118" i="13" s="1"/>
  <c r="J7" i="13"/>
  <c r="AH116" i="13" s="1"/>
  <c r="J17" i="13"/>
  <c r="AH126" i="13" s="1"/>
  <c r="J35" i="13"/>
  <c r="J67" i="13"/>
  <c r="AE122" i="13" s="1"/>
  <c r="J65" i="13"/>
  <c r="AE120" i="13" s="1"/>
  <c r="J64" i="13"/>
  <c r="AE119" i="13" s="1"/>
  <c r="J72" i="13"/>
  <c r="AE111" i="13" s="1"/>
  <c r="J84" i="13"/>
  <c r="J76" i="13"/>
  <c r="AD113" i="13" s="1"/>
  <c r="J314" i="13"/>
  <c r="AC118" i="13" s="1"/>
  <c r="J387" i="13"/>
  <c r="AB119" i="13" s="1"/>
  <c r="J386" i="13"/>
  <c r="AB118" i="13" s="1"/>
  <c r="J424" i="13"/>
  <c r="AA120" i="13" s="1"/>
  <c r="J422" i="13"/>
  <c r="AA118" i="13" s="1"/>
  <c r="J430" i="13"/>
  <c r="AA126" i="13" s="1"/>
  <c r="J262" i="13"/>
  <c r="Z119" i="13" s="1"/>
  <c r="J261" i="13"/>
  <c r="Z118" i="13" s="1"/>
  <c r="J243" i="13"/>
  <c r="Y118" i="13" s="1"/>
  <c r="J251" i="13"/>
  <c r="Y126" i="13" s="1"/>
  <c r="J226" i="13"/>
  <c r="X119" i="13" s="1"/>
  <c r="J225" i="13"/>
  <c r="X118" i="13" s="1"/>
  <c r="J209" i="13"/>
  <c r="W120" i="13" s="1"/>
  <c r="J207" i="13"/>
  <c r="W118" i="13" s="1"/>
  <c r="J201" i="13"/>
  <c r="W112" i="13" s="1"/>
  <c r="J215" i="13"/>
  <c r="W126" i="13" s="1"/>
  <c r="J190" i="13"/>
  <c r="V119" i="13" s="1"/>
  <c r="J189" i="13"/>
  <c r="V118" i="13" s="1"/>
  <c r="J197" i="13"/>
  <c r="V126" i="13" s="1"/>
  <c r="J410" i="13"/>
  <c r="T127" i="13" s="1"/>
  <c r="J359" i="13"/>
  <c r="S111" i="13" s="1"/>
  <c r="J358" i="13"/>
  <c r="S126" i="13" s="1"/>
  <c r="J171" i="13"/>
  <c r="R118" i="13" s="1"/>
  <c r="J165" i="13"/>
  <c r="J180" i="13"/>
  <c r="R111" i="13" s="1"/>
  <c r="J155" i="13"/>
  <c r="Q120" i="13" s="1"/>
  <c r="J153" i="13"/>
  <c r="Q118" i="13" s="1"/>
  <c r="J151" i="13"/>
  <c r="Q116" i="13" s="1"/>
  <c r="J120" i="13"/>
  <c r="O121" i="13" s="1"/>
  <c r="J113" i="13"/>
  <c r="O114" i="13" s="1"/>
  <c r="J112" i="13"/>
  <c r="O113" i="13" s="1"/>
  <c r="AD122" i="13"/>
  <c r="AD121" i="13"/>
  <c r="AE118" i="13"/>
  <c r="W116" i="13"/>
  <c r="Z116" i="13"/>
  <c r="AK115" i="13"/>
  <c r="AD114" i="13"/>
  <c r="R112" i="13"/>
  <c r="AG126" i="13"/>
  <c r="Q107" i="13"/>
  <c r="S107" i="13"/>
  <c r="V107" i="13"/>
  <c r="W107" i="13"/>
  <c r="X107" i="13"/>
  <c r="AA107" i="13"/>
  <c r="AG107" i="13"/>
  <c r="AH107" i="13"/>
  <c r="AI107" i="13"/>
  <c r="N108" i="13"/>
  <c r="AL108" i="13" s="1"/>
  <c r="W108" i="13"/>
  <c r="AE108" i="13"/>
  <c r="AJ108" i="13"/>
  <c r="P93" i="13"/>
  <c r="V93" i="13"/>
  <c r="AE93" i="13"/>
  <c r="AF93" i="13"/>
  <c r="O94" i="13"/>
  <c r="AD94" i="13"/>
  <c r="AF94" i="13"/>
  <c r="AD95" i="13"/>
  <c r="AK95" i="13"/>
  <c r="AE96" i="13"/>
  <c r="AK96" i="13"/>
  <c r="O97" i="13"/>
  <c r="AI97" i="13"/>
  <c r="AJ97" i="13"/>
  <c r="AD98" i="13"/>
  <c r="R99" i="13"/>
  <c r="T99" i="13"/>
  <c r="V99" i="13"/>
  <c r="W99" i="13"/>
  <c r="X99" i="13"/>
  <c r="AA99" i="13"/>
  <c r="AC99" i="13"/>
  <c r="AE99" i="13"/>
  <c r="AG99" i="13"/>
  <c r="AJ99" i="13"/>
  <c r="X100" i="13"/>
  <c r="AE100" i="13"/>
  <c r="AJ100" i="13"/>
  <c r="N101" i="13"/>
  <c r="AL101" i="13" s="1"/>
  <c r="P101" i="13"/>
  <c r="U101" i="13"/>
  <c r="V101" i="13"/>
  <c r="W101" i="13"/>
  <c r="AF101" i="13"/>
  <c r="O102" i="13"/>
  <c r="AD102" i="13"/>
  <c r="AF102" i="13"/>
  <c r="AK103" i="13"/>
  <c r="AK104" i="13"/>
  <c r="S105" i="13"/>
  <c r="AD105" i="13"/>
  <c r="AG105" i="13"/>
  <c r="J198" i="3" l="1"/>
  <c r="K198" i="3" s="1"/>
  <c r="J131" i="13"/>
  <c r="P114" i="13" s="1"/>
  <c r="J66" i="13"/>
  <c r="AE121" i="13" s="1"/>
  <c r="AG100" i="13"/>
  <c r="O96" i="13"/>
  <c r="U108" i="13"/>
  <c r="J208" i="13"/>
  <c r="W119" i="13" s="1"/>
  <c r="J266" i="13"/>
  <c r="Z123" i="13" s="1"/>
  <c r="J423" i="13"/>
  <c r="AA119" i="13" s="1"/>
  <c r="P103" i="13"/>
  <c r="U100" i="13"/>
  <c r="AC108" i="13"/>
  <c r="T108" i="13"/>
  <c r="J154" i="13"/>
  <c r="Q119" i="13" s="1"/>
  <c r="J280" i="13"/>
  <c r="AI119" i="13" s="1"/>
  <c r="J50" i="13"/>
  <c r="AF123" i="13" s="1"/>
  <c r="AC100" i="13"/>
  <c r="T100" i="13"/>
  <c r="AF96" i="13"/>
  <c r="AB108" i="13"/>
  <c r="J162" i="13"/>
  <c r="Q111" i="13" s="1"/>
  <c r="J431" i="13"/>
  <c r="AA111" i="13" s="1"/>
  <c r="J82" i="13"/>
  <c r="AD119" i="13" s="1"/>
  <c r="J36" i="13"/>
  <c r="AG111" i="13" s="1"/>
  <c r="J288" i="13"/>
  <c r="AI111" i="13" s="1"/>
  <c r="J45" i="13"/>
  <c r="AF118" i="13" s="1"/>
  <c r="J318" i="13"/>
  <c r="AC122" i="13" s="1"/>
  <c r="AC103" i="13"/>
  <c r="J185" i="13"/>
  <c r="V114" i="13" s="1"/>
  <c r="J390" i="13"/>
  <c r="AB122" i="13" s="1"/>
  <c r="J194" i="13"/>
  <c r="V123" i="13" s="1"/>
  <c r="V104" i="13"/>
  <c r="AG96" i="13"/>
  <c r="J24" i="13"/>
  <c r="AG115" i="13" s="1"/>
  <c r="AH104" i="13"/>
  <c r="J14" i="13"/>
  <c r="AH123" i="13" s="1"/>
  <c r="J373" i="13"/>
  <c r="AJ123" i="13" s="1"/>
  <c r="AJ104" i="13"/>
  <c r="AC104" i="13"/>
  <c r="AB104" i="13"/>
  <c r="J167" i="13"/>
  <c r="R114" i="13" s="1"/>
  <c r="J89" i="13"/>
  <c r="AD126" i="13" s="1"/>
  <c r="J401" i="13"/>
  <c r="T115" i="13" s="1"/>
  <c r="T96" i="13"/>
  <c r="J230" i="13"/>
  <c r="X123" i="13" s="1"/>
  <c r="AK100" i="13"/>
  <c r="J298" i="13"/>
  <c r="AK119" i="13" s="1"/>
  <c r="J59" i="13"/>
  <c r="AE114" i="13" s="1"/>
  <c r="AE95" i="13"/>
  <c r="J68" i="13"/>
  <c r="AE123" i="13" s="1"/>
  <c r="AE104" i="13"/>
  <c r="J140" i="13"/>
  <c r="P123" i="13" s="1"/>
  <c r="P104" i="13"/>
  <c r="J81" i="13"/>
  <c r="AD118" i="13" s="1"/>
  <c r="J337" i="13"/>
  <c r="U123" i="13" s="1"/>
  <c r="U104" i="13"/>
  <c r="AK97" i="13"/>
  <c r="J295" i="13"/>
  <c r="AK116" i="13" s="1"/>
  <c r="J126" i="13"/>
  <c r="O111" i="13" s="1"/>
  <c r="O108" i="13"/>
  <c r="J408" i="13"/>
  <c r="T122" i="13" s="1"/>
  <c r="T103" i="13"/>
  <c r="X103" i="13"/>
  <c r="J229" i="13"/>
  <c r="X122" i="13" s="1"/>
  <c r="Z103" i="13"/>
  <c r="J265" i="13"/>
  <c r="Z122" i="13" s="1"/>
  <c r="J382" i="13"/>
  <c r="AB114" i="13" s="1"/>
  <c r="AB95" i="13"/>
  <c r="N95" i="13"/>
  <c r="AL95" i="13" s="1"/>
  <c r="J347" i="13"/>
  <c r="S115" i="13" s="1"/>
  <c r="S96" i="13"/>
  <c r="Y104" i="13"/>
  <c r="J248" i="13"/>
  <c r="Y123" i="13" s="1"/>
  <c r="J284" i="13"/>
  <c r="AI123" i="13" s="1"/>
  <c r="AI104" i="13"/>
  <c r="AA104" i="13"/>
  <c r="J51" i="13"/>
  <c r="AF127" i="13" s="1"/>
  <c r="AF105" i="13"/>
  <c r="J43" i="13"/>
  <c r="AF116" i="13" s="1"/>
  <c r="AF97" i="13"/>
  <c r="J354" i="13"/>
  <c r="S122" i="13" s="1"/>
  <c r="S103" i="13"/>
  <c r="J193" i="13"/>
  <c r="V122" i="13" s="1"/>
  <c r="V103" i="13"/>
  <c r="J310" i="13"/>
  <c r="AC114" i="13" s="1"/>
  <c r="AC95" i="13"/>
  <c r="AG103" i="13"/>
  <c r="J31" i="13"/>
  <c r="AG122" i="13" s="1"/>
  <c r="AH103" i="13"/>
  <c r="J13" i="13"/>
  <c r="AH122" i="13" s="1"/>
  <c r="J328" i="13"/>
  <c r="U114" i="13" s="1"/>
  <c r="U95" i="13"/>
  <c r="J409" i="13"/>
  <c r="T123" i="13" s="1"/>
  <c r="T104" i="13"/>
  <c r="J222" i="13"/>
  <c r="X115" i="13" s="1"/>
  <c r="X96" i="13"/>
  <c r="J276" i="13"/>
  <c r="AI115" i="13" s="1"/>
  <c r="J132" i="13"/>
  <c r="P115" i="13" s="1"/>
  <c r="P96" i="13"/>
  <c r="N104" i="13"/>
  <c r="AL104" i="13" s="1"/>
  <c r="AJ95" i="13"/>
  <c r="O105" i="13"/>
  <c r="AJ103" i="13"/>
  <c r="J32" i="13"/>
  <c r="AG123" i="13" s="1"/>
  <c r="J94" i="13"/>
  <c r="N113" i="13" s="1"/>
  <c r="AL113" i="13" s="1"/>
  <c r="N94" i="13"/>
  <c r="AL94" i="13" s="1"/>
  <c r="R94" i="13"/>
  <c r="J166" i="13"/>
  <c r="R113" i="13" s="1"/>
  <c r="J202" i="13"/>
  <c r="W113" i="13" s="1"/>
  <c r="W94" i="13"/>
  <c r="W102" i="13"/>
  <c r="J210" i="13"/>
  <c r="W121" i="13" s="1"/>
  <c r="J228" i="13"/>
  <c r="X121" i="13" s="1"/>
  <c r="X102" i="13"/>
  <c r="AA102" i="13"/>
  <c r="J425" i="13"/>
  <c r="AA121" i="13" s="1"/>
  <c r="AJ94" i="13"/>
  <c r="J363" i="13"/>
  <c r="AJ113" i="13" s="1"/>
  <c r="S99" i="13"/>
  <c r="AA97" i="13"/>
  <c r="AC107" i="13"/>
  <c r="R107" i="13"/>
  <c r="J122" i="13"/>
  <c r="O123" i="13" s="1"/>
  <c r="J269" i="13"/>
  <c r="Z126" i="13" s="1"/>
  <c r="J376" i="13"/>
  <c r="AJ126" i="13" s="1"/>
  <c r="AC105" i="13"/>
  <c r="W105" i="13"/>
  <c r="Y97" i="13"/>
  <c r="AD108" i="13"/>
  <c r="N107" i="13"/>
  <c r="AL107" i="13" s="1"/>
  <c r="J97" i="13"/>
  <c r="N116" i="13" s="1"/>
  <c r="AL116" i="13" s="1"/>
  <c r="J412" i="13"/>
  <c r="T126" i="13" s="1"/>
  <c r="Z97" i="13"/>
  <c r="V105" i="13"/>
  <c r="N99" i="13"/>
  <c r="AL99" i="13" s="1"/>
  <c r="J394" i="13"/>
  <c r="AB126" i="13" s="1"/>
  <c r="J299" i="13"/>
  <c r="AK120" i="13" s="1"/>
  <c r="D18" i="8"/>
  <c r="D26" i="8" s="1"/>
  <c r="D17" i="8"/>
  <c r="D25" i="8" s="1"/>
  <c r="H18" i="8"/>
  <c r="H26" i="8" s="1"/>
  <c r="G18" i="8"/>
  <c r="G26" i="8" s="1"/>
  <c r="D14" i="8"/>
  <c r="D22" i="8" s="1"/>
  <c r="C18" i="8"/>
  <c r="C26" i="8" s="1"/>
  <c r="J403" i="13"/>
  <c r="T117" i="13" s="1"/>
  <c r="T98" i="13"/>
  <c r="J46" i="13"/>
  <c r="AF119" i="13" s="1"/>
  <c r="AF100" i="13"/>
  <c r="J118" i="13"/>
  <c r="O119" i="13" s="1"/>
  <c r="O100" i="13"/>
  <c r="AB98" i="13"/>
  <c r="AA98" i="13"/>
  <c r="J44" i="13"/>
  <c r="AF117" i="13" s="1"/>
  <c r="AF98" i="13"/>
  <c r="O98" i="13"/>
  <c r="J116" i="13"/>
  <c r="O117" i="13" s="1"/>
  <c r="W98" i="13"/>
  <c r="AD96" i="13"/>
  <c r="AA95" i="13"/>
  <c r="J400" i="13"/>
  <c r="T114" i="13" s="1"/>
  <c r="J335" i="13"/>
  <c r="U121" i="13" s="1"/>
  <c r="U102" i="13"/>
  <c r="J119" i="13"/>
  <c r="O120" i="13" s="1"/>
  <c r="O101" i="13"/>
  <c r="P100" i="13"/>
  <c r="J136" i="13"/>
  <c r="P119" i="13" s="1"/>
  <c r="U105" i="13"/>
  <c r="S104" i="13"/>
  <c r="AD103" i="13"/>
  <c r="N103" i="13"/>
  <c r="AL103" i="13" s="1"/>
  <c r="AD101" i="13"/>
  <c r="N98" i="13"/>
  <c r="AL98" i="13" s="1"/>
  <c r="W97" i="13"/>
  <c r="AC96" i="13"/>
  <c r="J96" i="13"/>
  <c r="N115" i="13" s="1"/>
  <c r="AL115" i="13" s="1"/>
  <c r="J121" i="13"/>
  <c r="O122" i="13" s="1"/>
  <c r="J177" i="13"/>
  <c r="R127" i="13" s="1"/>
  <c r="J211" i="13"/>
  <c r="W122" i="13" s="1"/>
  <c r="J247" i="13"/>
  <c r="Y122" i="13" s="1"/>
  <c r="J71" i="13"/>
  <c r="AE126" i="13" s="1"/>
  <c r="J374" i="13"/>
  <c r="AJ127" i="13" s="1"/>
  <c r="J329" i="13"/>
  <c r="U115" i="13" s="1"/>
  <c r="J332" i="13"/>
  <c r="U118" i="13" s="1"/>
  <c r="U99" i="13"/>
  <c r="J54" i="13"/>
  <c r="AF111" i="13" s="1"/>
  <c r="J170" i="13"/>
  <c r="R117" i="13" s="1"/>
  <c r="R98" i="13"/>
  <c r="J349" i="13"/>
  <c r="S117" i="13" s="1"/>
  <c r="S98" i="13"/>
  <c r="J303" i="13"/>
  <c r="AK127" i="13" s="1"/>
  <c r="AK105" i="13"/>
  <c r="AF95" i="13"/>
  <c r="J41" i="13"/>
  <c r="AF114" i="13" s="1"/>
  <c r="J138" i="13"/>
  <c r="P121" i="13" s="1"/>
  <c r="P102" i="13"/>
  <c r="AK94" i="13"/>
  <c r="J330" i="13"/>
  <c r="U116" i="13" s="1"/>
  <c r="U97" i="13"/>
  <c r="J304" i="13"/>
  <c r="AK126" i="13" s="1"/>
  <c r="W95" i="13"/>
  <c r="J203" i="13"/>
  <c r="W114" i="13" s="1"/>
  <c r="X95" i="13"/>
  <c r="J221" i="13"/>
  <c r="X114" i="13" s="1"/>
  <c r="J257" i="13"/>
  <c r="Z114" i="13" s="1"/>
  <c r="Z95" i="13"/>
  <c r="J426" i="13"/>
  <c r="AA122" i="13" s="1"/>
  <c r="AA103" i="13"/>
  <c r="J23" i="13"/>
  <c r="AG114" i="13" s="1"/>
  <c r="AG95" i="13"/>
  <c r="J5" i="13"/>
  <c r="AH114" i="13" s="1"/>
  <c r="AH95" i="13"/>
  <c r="J283" i="13"/>
  <c r="AI122" i="13" s="1"/>
  <c r="AI103" i="13"/>
  <c r="J326" i="13"/>
  <c r="U112" i="13" s="1"/>
  <c r="U93" i="13"/>
  <c r="P99" i="13"/>
  <c r="AI95" i="13"/>
  <c r="J150" i="13"/>
  <c r="Q115" i="13" s="1"/>
  <c r="Q96" i="13"/>
  <c r="J158" i="13"/>
  <c r="Q123" i="13" s="1"/>
  <c r="Q104" i="13"/>
  <c r="J168" i="13"/>
  <c r="R115" i="13" s="1"/>
  <c r="R96" i="13"/>
  <c r="J176" i="13"/>
  <c r="R123" i="13" s="1"/>
  <c r="R104" i="13"/>
  <c r="V96" i="13"/>
  <c r="J186" i="13"/>
  <c r="V115" i="13" s="1"/>
  <c r="W96" i="13"/>
  <c r="J204" i="13"/>
  <c r="W115" i="13" s="1"/>
  <c r="W104" i="13"/>
  <c r="J212" i="13"/>
  <c r="W123" i="13" s="1"/>
  <c r="Y96" i="13"/>
  <c r="J240" i="13"/>
  <c r="Y115" i="13" s="1"/>
  <c r="Z96" i="13"/>
  <c r="J258" i="13"/>
  <c r="Z115" i="13" s="1"/>
  <c r="J419" i="13"/>
  <c r="AA115" i="13" s="1"/>
  <c r="AA96" i="13"/>
  <c r="J383" i="13"/>
  <c r="AB115" i="13" s="1"/>
  <c r="AB96" i="13"/>
  <c r="J6" i="13"/>
  <c r="AH115" i="13" s="1"/>
  <c r="AH96" i="13"/>
  <c r="J365" i="13"/>
  <c r="AJ115" i="13" s="1"/>
  <c r="AJ96" i="13"/>
  <c r="J130" i="13"/>
  <c r="P113" i="13" s="1"/>
  <c r="Y98" i="13"/>
  <c r="J242" i="13"/>
  <c r="Y117" i="13" s="1"/>
  <c r="AC98" i="13"/>
  <c r="J313" i="13"/>
  <c r="AC117" i="13" s="1"/>
  <c r="J367" i="13"/>
  <c r="AJ117" i="13" s="1"/>
  <c r="AJ98" i="13"/>
  <c r="AE98" i="13"/>
  <c r="J62" i="13"/>
  <c r="AE117" i="13" s="1"/>
  <c r="J143" i="13"/>
  <c r="P126" i="13" s="1"/>
  <c r="P107" i="13"/>
  <c r="AD93" i="13"/>
  <c r="AD104" i="13"/>
  <c r="AK102" i="13"/>
  <c r="J149" i="13"/>
  <c r="Q114" i="13" s="1"/>
  <c r="Q95" i="13"/>
  <c r="Q103" i="13"/>
  <c r="J157" i="13"/>
  <c r="Q122" i="13" s="1"/>
  <c r="J175" i="13"/>
  <c r="R122" i="13" s="1"/>
  <c r="R103" i="13"/>
  <c r="Y95" i="13"/>
  <c r="J239" i="13"/>
  <c r="Y114" i="13" s="1"/>
  <c r="F12" i="8"/>
  <c r="F20" i="8" s="1"/>
  <c r="S95" i="13"/>
  <c r="U107" i="13"/>
  <c r="N105" i="13"/>
  <c r="AL105" i="13" s="1"/>
  <c r="J105" i="13"/>
  <c r="N127" i="13" s="1"/>
  <c r="AL127" i="13" s="1"/>
  <c r="J159" i="13"/>
  <c r="Q127" i="13" s="1"/>
  <c r="Q105" i="13"/>
  <c r="R97" i="13"/>
  <c r="J169" i="13"/>
  <c r="R116" i="13" s="1"/>
  <c r="J348" i="13"/>
  <c r="S116" i="13" s="1"/>
  <c r="S97" i="13"/>
  <c r="T97" i="13"/>
  <c r="J402" i="13"/>
  <c r="T116" i="13" s="1"/>
  <c r="J231" i="13"/>
  <c r="X127" i="13" s="1"/>
  <c r="X105" i="13"/>
  <c r="J249" i="13"/>
  <c r="Y127" i="13" s="1"/>
  <c r="Y105" i="13"/>
  <c r="J267" i="13"/>
  <c r="Z127" i="13" s="1"/>
  <c r="Z105" i="13"/>
  <c r="J428" i="13"/>
  <c r="AA127" i="13" s="1"/>
  <c r="AA105" i="13"/>
  <c r="J384" i="13"/>
  <c r="AB116" i="13" s="1"/>
  <c r="AB97" i="13"/>
  <c r="J312" i="13"/>
  <c r="AC116" i="13" s="1"/>
  <c r="AC97" i="13"/>
  <c r="AH105" i="13"/>
  <c r="J15" i="13"/>
  <c r="AH127" i="13" s="1"/>
  <c r="J285" i="13"/>
  <c r="AI127" i="13" s="1"/>
  <c r="AI105" i="13"/>
  <c r="J416" i="13"/>
  <c r="AA112" i="13" s="1"/>
  <c r="J281" i="13"/>
  <c r="AI120" i="13" s="1"/>
  <c r="F18" i="8"/>
  <c r="F26" i="8" s="1"/>
  <c r="F15" i="8"/>
  <c r="F23" i="8" s="1"/>
  <c r="H14" i="8"/>
  <c r="H22" i="8" s="1"/>
  <c r="F16" i="8"/>
  <c r="F24" i="8" s="1"/>
  <c r="J79" i="13"/>
  <c r="AD116" i="13" s="1"/>
  <c r="AD97" i="13"/>
  <c r="AG102" i="13"/>
  <c r="AH94" i="13"/>
  <c r="X94" i="13"/>
  <c r="J371" i="13"/>
  <c r="AJ121" i="13" s="1"/>
  <c r="AE105" i="13"/>
  <c r="AH102" i="13"/>
  <c r="Z102" i="13"/>
  <c r="R102" i="13"/>
  <c r="AG101" i="13"/>
  <c r="X101" i="13"/>
  <c r="AI94" i="13"/>
  <c r="Z94" i="13"/>
  <c r="N93" i="13"/>
  <c r="AL93" i="13" s="1"/>
  <c r="J173" i="13"/>
  <c r="R120" i="13" s="1"/>
  <c r="J345" i="13"/>
  <c r="S113" i="13" s="1"/>
  <c r="J188" i="13"/>
  <c r="V117" i="13" s="1"/>
  <c r="J219" i="13"/>
  <c r="X112" i="13" s="1"/>
  <c r="J260" i="13"/>
  <c r="Z117" i="13" s="1"/>
  <c r="J380" i="13"/>
  <c r="AB112" i="13" s="1"/>
  <c r="J389" i="13"/>
  <c r="AB121" i="13" s="1"/>
  <c r="J22" i="13"/>
  <c r="AG113" i="13" s="1"/>
  <c r="J370" i="13"/>
  <c r="AJ120" i="13" s="1"/>
  <c r="J134" i="13"/>
  <c r="P117" i="13" s="1"/>
  <c r="P105" i="13"/>
  <c r="AI102" i="13"/>
  <c r="S102" i="13"/>
  <c r="Y101" i="13"/>
  <c r="N100" i="13"/>
  <c r="AL100" i="13" s="1"/>
  <c r="O99" i="13"/>
  <c r="AA94" i="13"/>
  <c r="AG93" i="13"/>
  <c r="O93" i="13"/>
  <c r="V108" i="13"/>
  <c r="J172" i="13"/>
  <c r="R119" i="13" s="1"/>
  <c r="J344" i="13"/>
  <c r="S112" i="13" s="1"/>
  <c r="J234" i="13"/>
  <c r="X111" i="13" s="1"/>
  <c r="J238" i="13"/>
  <c r="Y113" i="13" s="1"/>
  <c r="J388" i="13"/>
  <c r="AB120" i="13" s="1"/>
  <c r="J309" i="13"/>
  <c r="AC113" i="13" s="1"/>
  <c r="J291" i="13"/>
  <c r="AK112" i="13" s="1"/>
  <c r="J327" i="13"/>
  <c r="U113" i="13" s="1"/>
  <c r="J187" i="13"/>
  <c r="V116" i="13" s="1"/>
  <c r="V97" i="13"/>
  <c r="J381" i="13"/>
  <c r="AB113" i="13" s="1"/>
  <c r="T102" i="13"/>
  <c r="AI93" i="13"/>
  <c r="J352" i="13"/>
  <c r="S120" i="13" s="1"/>
  <c r="J317" i="13"/>
  <c r="AC121" i="13" s="1"/>
  <c r="AH100" i="13"/>
  <c r="Y100" i="13"/>
  <c r="AG98" i="13"/>
  <c r="X98" i="13"/>
  <c r="AE97" i="13"/>
  <c r="T94" i="13"/>
  <c r="Q93" i="13"/>
  <c r="AF107" i="13"/>
  <c r="J351" i="13"/>
  <c r="S119" i="13" s="1"/>
  <c r="J398" i="13"/>
  <c r="T112" i="13" s="1"/>
  <c r="J184" i="13"/>
  <c r="V113" i="13" s="1"/>
  <c r="J252" i="13"/>
  <c r="Y111" i="13" s="1"/>
  <c r="J316" i="13"/>
  <c r="AC120" i="13" s="1"/>
  <c r="J3" i="13"/>
  <c r="AH112" i="13" s="1"/>
  <c r="J331" i="13"/>
  <c r="U117" i="13" s="1"/>
  <c r="Y93" i="13"/>
  <c r="J102" i="13"/>
  <c r="N121" i="13" s="1"/>
  <c r="AL121" i="13" s="1"/>
  <c r="U103" i="13"/>
  <c r="V102" i="13"/>
  <c r="T101" i="13"/>
  <c r="AH98" i="13"/>
  <c r="AH108" i="13"/>
  <c r="P108" i="13"/>
  <c r="O107" i="13"/>
  <c r="J148" i="13"/>
  <c r="Q113" i="13" s="1"/>
  <c r="J255" i="13"/>
  <c r="Z112" i="13" s="1"/>
  <c r="J11" i="13"/>
  <c r="AH120" i="13" s="1"/>
  <c r="J296" i="13"/>
  <c r="AK117" i="13" s="1"/>
  <c r="AK98" i="13"/>
  <c r="Y102" i="13"/>
  <c r="J308" i="13"/>
  <c r="AC112" i="13" s="1"/>
  <c r="AB105" i="13"/>
  <c r="AI98" i="13"/>
  <c r="Q98" i="13"/>
  <c r="AG97" i="13"/>
  <c r="X97" i="13"/>
  <c r="AE94" i="13"/>
  <c r="Z108" i="13"/>
  <c r="J156" i="13"/>
  <c r="Q121" i="13" s="1"/>
  <c r="J263" i="13"/>
  <c r="Z120" i="13" s="1"/>
  <c r="E18" i="8" l="1"/>
  <c r="E26" i="8" s="1"/>
  <c r="F14" i="8"/>
  <c r="F22" i="8" s="1"/>
  <c r="C13" i="8"/>
  <c r="C21" i="8" s="1"/>
  <c r="E13" i="8"/>
  <c r="E21" i="8" s="1"/>
  <c r="H13" i="8"/>
  <c r="H21" i="8" s="1"/>
  <c r="G13" i="8"/>
  <c r="G21" i="8" s="1"/>
  <c r="D15" i="8"/>
  <c r="D23" i="8" s="1"/>
  <c r="E15" i="8"/>
  <c r="E23" i="8" s="1"/>
  <c r="D16" i="8"/>
  <c r="D24" i="8" s="1"/>
  <c r="E16" i="8"/>
  <c r="E24" i="8" s="1"/>
  <c r="H16" i="8"/>
  <c r="H24" i="8" s="1"/>
  <c r="C16" i="8"/>
  <c r="C24" i="8" s="1"/>
  <c r="C14" i="8"/>
  <c r="C22" i="8" s="1"/>
  <c r="G14" i="8"/>
  <c r="G22" i="8" s="1"/>
  <c r="H15" i="8"/>
  <c r="H23" i="8" s="1"/>
  <c r="C15" i="8"/>
  <c r="C23" i="8" s="1"/>
  <c r="G12" i="8"/>
  <c r="G20" i="8" s="1"/>
  <c r="E12" i="8"/>
  <c r="E20" i="8" s="1"/>
  <c r="G17" i="8"/>
  <c r="G25" i="8" s="1"/>
  <c r="D13" i="8"/>
  <c r="D21" i="8" s="1"/>
  <c r="E17" i="8"/>
  <c r="E25" i="8" s="1"/>
  <c r="F17" i="8"/>
  <c r="F25" i="8" s="1"/>
  <c r="H17" i="8"/>
  <c r="H25" i="8" s="1"/>
  <c r="C12" i="8"/>
  <c r="C20" i="8" s="1"/>
  <c r="G16" i="8"/>
  <c r="G24" i="8" s="1"/>
  <c r="E14" i="8"/>
  <c r="E22" i="8" s="1"/>
  <c r="H12" i="8"/>
  <c r="H20" i="8" s="1"/>
  <c r="D12" i="8"/>
  <c r="D20" i="8" s="1"/>
  <c r="C17" i="8"/>
  <c r="C25" i="8" s="1"/>
  <c r="F13" i="8"/>
  <c r="F21" i="8" s="1"/>
  <c r="G15" i="8"/>
  <c r="G23" i="8" s="1"/>
</calcChain>
</file>

<file path=xl/sharedStrings.xml><?xml version="1.0" encoding="utf-8"?>
<sst xmlns="http://schemas.openxmlformats.org/spreadsheetml/2006/main" count="1209" uniqueCount="123">
  <si>
    <t>月</t>
  </si>
  <si>
    <t>ST NO</t>
  </si>
  <si>
    <t>年</t>
  </si>
  <si>
    <t>データ数</t>
  </si>
  <si>
    <t>平年値</t>
  </si>
  <si>
    <t>最大値</t>
  </si>
  <si>
    <t>最小値</t>
  </si>
  <si>
    <t>平年差</t>
  </si>
  <si>
    <t>標準偏差</t>
  </si>
  <si>
    <t>全測点平均</t>
  </si>
  <si>
    <t xml:space="preserve">    月</t>
  </si>
  <si>
    <t xml:space="preserve">  ST NO</t>
  </si>
  <si>
    <t xml:space="preserve">      年</t>
  </si>
  <si>
    <t xml:space="preserve">    日</t>
  </si>
  <si>
    <t>　　流向</t>
  </si>
  <si>
    <t>　　流速</t>
  </si>
  <si>
    <t>流向</t>
  </si>
  <si>
    <t>流速</t>
  </si>
  <si>
    <t>年</t>
    <rPh sb="0" eb="1">
      <t>ネン</t>
    </rPh>
    <phoneticPr fontId="3"/>
  </si>
  <si>
    <t>月</t>
    <rPh sb="0" eb="1">
      <t>ツキ</t>
    </rPh>
    <phoneticPr fontId="3"/>
  </si>
  <si>
    <t>日</t>
    <rPh sb="0" eb="1">
      <t>ヒ</t>
    </rPh>
    <phoneticPr fontId="3"/>
  </si>
  <si>
    <t>観測時刻</t>
    <rPh sb="0" eb="2">
      <t>カンソク</t>
    </rPh>
    <rPh sb="2" eb="4">
      <t>ジコク</t>
    </rPh>
    <phoneticPr fontId="3"/>
  </si>
  <si>
    <t>水温</t>
    <rPh sb="0" eb="2">
      <t>スイオン</t>
    </rPh>
    <phoneticPr fontId="3"/>
  </si>
  <si>
    <t>流向</t>
    <rPh sb="0" eb="1">
      <t>リュウ</t>
    </rPh>
    <rPh sb="1" eb="2">
      <t>コウ</t>
    </rPh>
    <phoneticPr fontId="3"/>
  </si>
  <si>
    <t>流速</t>
    <rPh sb="0" eb="2">
      <t>リュウソク</t>
    </rPh>
    <phoneticPr fontId="3"/>
  </si>
  <si>
    <t>潮流</t>
    <rPh sb="0" eb="2">
      <t>チョウリュウ</t>
    </rPh>
    <phoneticPr fontId="3"/>
  </si>
  <si>
    <t>最新ﾃﾞｰﾀ</t>
    <rPh sb="0" eb="2">
      <t>サイシン</t>
    </rPh>
    <phoneticPr fontId="3"/>
  </si>
  <si>
    <t>西側観測</t>
    <rPh sb="0" eb="2">
      <t>ニシガワ</t>
    </rPh>
    <rPh sb="2" eb="4">
      <t>カンソク</t>
    </rPh>
    <phoneticPr fontId="3"/>
  </si>
  <si>
    <t>東側観測</t>
    <rPh sb="0" eb="2">
      <t>ヒガシガワ</t>
    </rPh>
    <rPh sb="2" eb="4">
      <t>カンソク</t>
    </rPh>
    <phoneticPr fontId="3"/>
  </si>
  <si>
    <t>南側観測</t>
    <rPh sb="0" eb="2">
      <t>ミナミガワ</t>
    </rPh>
    <rPh sb="2" eb="4">
      <t>カンソク</t>
    </rPh>
    <phoneticPr fontId="3"/>
  </si>
  <si>
    <t>その他</t>
    <rPh sb="2" eb="3">
      <t>タ</t>
    </rPh>
    <phoneticPr fontId="3"/>
  </si>
  <si>
    <t>Sｔ.32</t>
  </si>
  <si>
    <t>Sｔ.33</t>
  </si>
  <si>
    <t>Sｔ.34</t>
  </si>
  <si>
    <t>Sｔ.35</t>
  </si>
  <si>
    <t>Sｔ.36</t>
  </si>
  <si>
    <t>Sｔ.37</t>
  </si>
  <si>
    <t>Sｔ.38</t>
  </si>
  <si>
    <t>Sｔ.39</t>
  </si>
  <si>
    <t>Sｔ.40</t>
  </si>
  <si>
    <t>観測月日</t>
    <rPh sb="0" eb="2">
      <t>カンソク</t>
    </rPh>
    <rPh sb="2" eb="4">
      <t>ガッピ</t>
    </rPh>
    <phoneticPr fontId="3"/>
  </si>
  <si>
    <t>水温　　℃</t>
    <rPh sb="0" eb="2">
      <t>スイオン</t>
    </rPh>
    <phoneticPr fontId="3"/>
  </si>
  <si>
    <t>北  緯</t>
    <rPh sb="0" eb="1">
      <t>キタ</t>
    </rPh>
    <rPh sb="3" eb="4">
      <t>イ</t>
    </rPh>
    <phoneticPr fontId="3"/>
  </si>
  <si>
    <t>東  経</t>
    <rPh sb="0" eb="1">
      <t>ヒガシ</t>
    </rPh>
    <rPh sb="3" eb="4">
      <t>キョウ</t>
    </rPh>
    <phoneticPr fontId="3"/>
  </si>
  <si>
    <t>観 測 点</t>
    <rPh sb="0" eb="1">
      <t>カン</t>
    </rPh>
    <rPh sb="2" eb="3">
      <t>ハカリ</t>
    </rPh>
    <rPh sb="4" eb="5">
      <t>テン</t>
    </rPh>
    <phoneticPr fontId="3"/>
  </si>
  <si>
    <t>年月日</t>
    <rPh sb="0" eb="3">
      <t>ネンガッピ</t>
    </rPh>
    <phoneticPr fontId="3"/>
  </si>
  <si>
    <t xml:space="preserve">   流向　°</t>
    <rPh sb="3" eb="4">
      <t>リュウ</t>
    </rPh>
    <rPh sb="4" eb="5">
      <t>コウ</t>
    </rPh>
    <phoneticPr fontId="3"/>
  </si>
  <si>
    <t xml:space="preserve">   流速　kt</t>
    <rPh sb="3" eb="5">
      <t>リュウソク</t>
    </rPh>
    <phoneticPr fontId="3"/>
  </si>
  <si>
    <t>Sｔ.31</t>
    <phoneticPr fontId="3"/>
  </si>
  <si>
    <t>0ｍ</t>
    <phoneticPr fontId="3"/>
  </si>
  <si>
    <t>100ｍ</t>
    <phoneticPr fontId="3"/>
  </si>
  <si>
    <t>200ｍ</t>
    <phoneticPr fontId="3"/>
  </si>
  <si>
    <t>300ｍ</t>
    <phoneticPr fontId="3"/>
  </si>
  <si>
    <t>400ｍ</t>
    <phoneticPr fontId="3"/>
  </si>
  <si>
    <t>500ｍ</t>
    <phoneticPr fontId="3"/>
  </si>
  <si>
    <t>33゜10’</t>
  </si>
  <si>
    <t>138゜55’</t>
  </si>
  <si>
    <t>139゜07’</t>
  </si>
  <si>
    <t>139゜19’</t>
  </si>
  <si>
    <t>139゜31’</t>
  </si>
  <si>
    <t>139゜43’</t>
  </si>
  <si>
    <t>139゜55’</t>
  </si>
  <si>
    <t>140゜07’</t>
  </si>
  <si>
    <t>140゜19’</t>
  </si>
  <si>
    <t>33゜10’</t>
    <phoneticPr fontId="3"/>
  </si>
  <si>
    <t>表1　八丈島沿岸定点観測結果</t>
    <phoneticPr fontId="3"/>
  </si>
  <si>
    <t>平年/ＳＤ</t>
    <rPh sb="0" eb="2">
      <t>ヘイネン</t>
    </rPh>
    <phoneticPr fontId="2"/>
  </si>
  <si>
    <t>ST No</t>
    <phoneticPr fontId="3"/>
  </si>
  <si>
    <t>八丈島</t>
    <rPh sb="0" eb="3">
      <t>ハチジョウジマ</t>
    </rPh>
    <phoneticPr fontId="3"/>
  </si>
  <si>
    <t>青ヶ島</t>
    <rPh sb="0" eb="3">
      <t>アオガシマ</t>
    </rPh>
    <phoneticPr fontId="3"/>
  </si>
  <si>
    <t>平年値（八丈島）</t>
    <rPh sb="0" eb="3">
      <t>ヘイネンチ</t>
    </rPh>
    <rPh sb="4" eb="7">
      <t>ハチジョウジマ</t>
    </rPh>
    <phoneticPr fontId="3"/>
  </si>
  <si>
    <t>平均値</t>
    <rPh sb="0" eb="3">
      <t>ヘイキンチ</t>
    </rPh>
    <phoneticPr fontId="3"/>
  </si>
  <si>
    <t>　</t>
    <phoneticPr fontId="3"/>
  </si>
  <si>
    <t>図1　八丈島沿岸観測定点位置</t>
  </si>
  <si>
    <t xml:space="preserve">　　図2　沿岸観測当時の黒潮流路 </t>
    <phoneticPr fontId="3"/>
  </si>
  <si>
    <t>海域</t>
    <rPh sb="0" eb="2">
      <t>カイイキ</t>
    </rPh>
    <phoneticPr fontId="2"/>
  </si>
  <si>
    <t>水深</t>
    <rPh sb="0" eb="2">
      <t>スイシン</t>
    </rPh>
    <phoneticPr fontId="2"/>
  </si>
  <si>
    <t>伊豆諸島</t>
    <rPh sb="0" eb="2">
      <t>イズ</t>
    </rPh>
    <rPh sb="2" eb="4">
      <t>ショトウ</t>
    </rPh>
    <phoneticPr fontId="2"/>
  </si>
  <si>
    <t>観測日</t>
    <rPh sb="0" eb="3">
      <t>カンソクビ</t>
    </rPh>
    <phoneticPr fontId="2"/>
  </si>
  <si>
    <t>（南部）</t>
    <rPh sb="1" eb="3">
      <t>ナンブ</t>
    </rPh>
    <phoneticPr fontId="2"/>
  </si>
  <si>
    <t>0ｍ</t>
    <phoneticPr fontId="2"/>
  </si>
  <si>
    <t>50ｍ</t>
    <phoneticPr fontId="2"/>
  </si>
  <si>
    <t>100ｍ</t>
    <phoneticPr fontId="2"/>
  </si>
  <si>
    <t>200ｍ</t>
    <phoneticPr fontId="2"/>
  </si>
  <si>
    <t>上旬平均</t>
    <rPh sb="0" eb="2">
      <t>ジョウジュン</t>
    </rPh>
    <rPh sb="2" eb="4">
      <t>ヘイキン</t>
    </rPh>
    <phoneticPr fontId="3"/>
  </si>
  <si>
    <t>中旬平均</t>
    <rPh sb="0" eb="2">
      <t>チュウジュン</t>
    </rPh>
    <rPh sb="2" eb="4">
      <t>ヘイキン</t>
    </rPh>
    <phoneticPr fontId="3"/>
  </si>
  <si>
    <t>下旬平均</t>
    <rPh sb="0" eb="2">
      <t>ゲジュン</t>
    </rPh>
    <rPh sb="2" eb="4">
      <t>ヘイキン</t>
    </rPh>
    <phoneticPr fontId="3"/>
  </si>
  <si>
    <t>全合計</t>
  </si>
  <si>
    <t>当年値</t>
  </si>
  <si>
    <t>ST No</t>
    <phoneticPr fontId="3"/>
  </si>
  <si>
    <t>５月全測点</t>
  </si>
  <si>
    <t>10,17,21</t>
    <phoneticPr fontId="3"/>
  </si>
  <si>
    <t>300ｍ</t>
    <phoneticPr fontId="3"/>
  </si>
  <si>
    <t>400ｍ</t>
  </si>
  <si>
    <t>500ｍ</t>
  </si>
  <si>
    <t>---～+-</t>
    <phoneticPr fontId="2"/>
  </si>
  <si>
    <t>---～-</t>
    <phoneticPr fontId="2"/>
  </si>
  <si>
    <t>---～--</t>
    <phoneticPr fontId="2"/>
  </si>
  <si>
    <t>---</t>
    <phoneticPr fontId="2"/>
  </si>
  <si>
    <t>-</t>
    <phoneticPr fontId="3"/>
  </si>
  <si>
    <t>-</t>
    <phoneticPr fontId="3"/>
  </si>
  <si>
    <t>140゜31’</t>
    <phoneticPr fontId="3"/>
  </si>
  <si>
    <t>140゜43’</t>
    <phoneticPr fontId="3"/>
  </si>
  <si>
    <t>調査指導船「たくなん」による八丈島沿岸定点観測結果と八丈島神湊港における定地水温観測結果についてお知らせします。</t>
    <rPh sb="0" eb="2">
      <t>チョウサ</t>
    </rPh>
    <rPh sb="2" eb="4">
      <t>シドウ</t>
    </rPh>
    <rPh sb="4" eb="5">
      <t>セン</t>
    </rPh>
    <rPh sb="14" eb="17">
      <t>ハチジョウジマ</t>
    </rPh>
    <rPh sb="17" eb="19">
      <t>エンガン</t>
    </rPh>
    <rPh sb="19" eb="21">
      <t>テイテン</t>
    </rPh>
    <rPh sb="21" eb="23">
      <t>カンソク</t>
    </rPh>
    <rPh sb="23" eb="25">
      <t>ケッカ</t>
    </rPh>
    <rPh sb="26" eb="29">
      <t>ハチジョウジマ</t>
    </rPh>
    <rPh sb="29" eb="30">
      <t>カミ</t>
    </rPh>
    <rPh sb="30" eb="31">
      <t>ミナト</t>
    </rPh>
    <rPh sb="31" eb="32">
      <t>コウ</t>
    </rPh>
    <rPh sb="36" eb="37">
      <t>テイ</t>
    </rPh>
    <rPh sb="37" eb="38">
      <t>チ</t>
    </rPh>
    <rPh sb="38" eb="40">
      <t>スイオン</t>
    </rPh>
    <rPh sb="40" eb="42">
      <t>カンソク</t>
    </rPh>
    <rPh sb="42" eb="44">
      <t>ケッカ</t>
    </rPh>
    <rPh sb="49" eb="50">
      <t>シ</t>
    </rPh>
    <phoneticPr fontId="3"/>
  </si>
  <si>
    <t>・ 黒潮概況</t>
    <rPh sb="2" eb="4">
      <t>クロシオ</t>
    </rPh>
    <rPh sb="4" eb="6">
      <t>ガイキョウ</t>
    </rPh>
    <phoneticPr fontId="3"/>
  </si>
  <si>
    <t>　　　やや低め-0.5～-1.5　低め-1.5～-2.5　きわめて低め-2.5～</t>
    <rPh sb="5" eb="6">
      <t>ヒク</t>
    </rPh>
    <rPh sb="17" eb="18">
      <t>ヒク</t>
    </rPh>
    <rPh sb="33" eb="34">
      <t>ヒク</t>
    </rPh>
    <phoneticPr fontId="3"/>
  </si>
  <si>
    <r>
      <t>※</t>
    </r>
    <r>
      <rPr>
        <sz val="12"/>
        <color indexed="10"/>
        <rFont val="System"/>
        <family val="3"/>
        <charset val="128"/>
      </rPr>
      <t>赤字</t>
    </r>
    <r>
      <rPr>
        <sz val="12"/>
        <rFont val="System"/>
        <family val="3"/>
        <charset val="128"/>
      </rPr>
      <t>は平年より高め(+1.5℃～)、</t>
    </r>
    <r>
      <rPr>
        <sz val="12"/>
        <color indexed="48"/>
        <rFont val="System"/>
        <family val="3"/>
        <charset val="128"/>
      </rPr>
      <t>青字</t>
    </r>
    <r>
      <rPr>
        <sz val="12"/>
        <rFont val="System"/>
        <family val="3"/>
        <charset val="128"/>
      </rPr>
      <t>は平年より低め(～-1.5℃)</t>
    </r>
    <phoneticPr fontId="3"/>
  </si>
  <si>
    <r>
      <t>　　※平年並み-0.5～+0.5</t>
    </r>
    <r>
      <rPr>
        <sz val="10"/>
        <color indexed="10"/>
        <rFont val="System"/>
        <family val="1"/>
        <charset val="128"/>
      </rPr>
      <t>　</t>
    </r>
    <r>
      <rPr>
        <sz val="10"/>
        <color indexed="10"/>
        <rFont val="ＭＳ 明朝"/>
        <family val="1"/>
        <charset val="128"/>
      </rPr>
      <t>やや高め+0.5～+1.5　高め+1.5～+2.5　きわめて高め+2.5～</t>
    </r>
    <rPh sb="3" eb="5">
      <t>ヘイネン</t>
    </rPh>
    <rPh sb="5" eb="6">
      <t>ナ</t>
    </rPh>
    <rPh sb="19" eb="20">
      <t>タカ</t>
    </rPh>
    <rPh sb="31" eb="32">
      <t>タカ</t>
    </rPh>
    <rPh sb="47" eb="48">
      <t>タカ</t>
    </rPh>
    <phoneticPr fontId="3"/>
  </si>
  <si>
    <t>-</t>
  </si>
  <si>
    <t>No.2019-5</t>
    <phoneticPr fontId="3"/>
  </si>
  <si>
    <t>:上旬：大王崎沖29°40′N付近から北上し、三宅島・御蔵島付近を通過して北東に流去した。</t>
    <rPh sb="4" eb="6">
      <t>ダイオウ</t>
    </rPh>
    <rPh sb="6" eb="7">
      <t>ザキ</t>
    </rPh>
    <rPh sb="7" eb="8">
      <t>オキ</t>
    </rPh>
    <rPh sb="15" eb="17">
      <t>フキン</t>
    </rPh>
    <rPh sb="19" eb="21">
      <t>ホクジョウ</t>
    </rPh>
    <rPh sb="23" eb="26">
      <t>ミヤケジマ</t>
    </rPh>
    <rPh sb="27" eb="32">
      <t>ミクラジマフキン</t>
    </rPh>
    <rPh sb="33" eb="35">
      <t>ツウカ</t>
    </rPh>
    <rPh sb="37" eb="39">
      <t>ホクトウ</t>
    </rPh>
    <rPh sb="40" eb="42">
      <t>リュウキョ</t>
    </rPh>
    <phoneticPr fontId="3"/>
  </si>
  <si>
    <r>
      <rPr>
        <sz val="10"/>
        <color theme="0"/>
        <rFont val="ＭＳ 明朝"/>
        <family val="1"/>
        <charset val="128"/>
      </rPr>
      <t>:</t>
    </r>
    <r>
      <rPr>
        <sz val="10"/>
        <rFont val="ＭＳ 明朝"/>
        <family val="1"/>
        <charset val="128"/>
      </rPr>
      <t>中旬：御前崎沖30°N付近から北上し、三宅島・御蔵島付近を通過して北東に流去した。</t>
    </r>
    <rPh sb="1" eb="2">
      <t>チュウ</t>
    </rPh>
    <rPh sb="4" eb="7">
      <t>オマエザキ</t>
    </rPh>
    <rPh sb="7" eb="8">
      <t>オキ</t>
    </rPh>
    <phoneticPr fontId="3"/>
  </si>
  <si>
    <r>
      <rPr>
        <sz val="10"/>
        <color theme="0"/>
        <rFont val="ＭＳ 明朝"/>
        <family val="1"/>
        <charset val="128"/>
      </rPr>
      <t>:</t>
    </r>
    <r>
      <rPr>
        <sz val="10"/>
        <rFont val="ＭＳ 明朝"/>
        <family val="1"/>
        <charset val="128"/>
      </rPr>
      <t>下旬：御前崎沖30°10′N付近から北上し、御蔵島付近を通過して北東に流去した。</t>
    </r>
    <rPh sb="4" eb="7">
      <t>オマエザキ</t>
    </rPh>
    <rPh sb="7" eb="8">
      <t>オキ</t>
    </rPh>
    <rPh sb="15" eb="17">
      <t>フキン</t>
    </rPh>
    <rPh sb="19" eb="21">
      <t>ホクジョウ</t>
    </rPh>
    <rPh sb="23" eb="26">
      <t>ミクラジマ</t>
    </rPh>
    <rPh sb="26" eb="28">
      <t>フキン</t>
    </rPh>
    <rPh sb="29" eb="31">
      <t>ツウカ</t>
    </rPh>
    <rPh sb="33" eb="35">
      <t>ホクトウ</t>
    </rPh>
    <rPh sb="36" eb="37">
      <t>リュウ</t>
    </rPh>
    <rPh sb="37" eb="38">
      <t>キョ</t>
    </rPh>
    <phoneticPr fontId="3"/>
  </si>
  <si>
    <t>・ 沿岸定点観測：2019年5月7日、8日に八丈島の東西9点で観測</t>
    <rPh sb="2" eb="4">
      <t>エンガン</t>
    </rPh>
    <rPh sb="4" eb="6">
      <t>テイテン</t>
    </rPh>
    <rPh sb="6" eb="8">
      <t>カンソク</t>
    </rPh>
    <rPh sb="13" eb="14">
      <t>ネン</t>
    </rPh>
    <rPh sb="15" eb="16">
      <t>ガツ</t>
    </rPh>
    <rPh sb="17" eb="18">
      <t>ニチ</t>
    </rPh>
    <rPh sb="20" eb="21">
      <t>ニチ</t>
    </rPh>
    <rPh sb="22" eb="25">
      <t>ハチジョウジマ</t>
    </rPh>
    <rPh sb="26" eb="27">
      <t>ヒガシ</t>
    </rPh>
    <rPh sb="27" eb="28">
      <t>ニシ</t>
    </rPh>
    <rPh sb="29" eb="30">
      <t>テン</t>
    </rPh>
    <rPh sb="31" eb="33">
      <t>カンソク</t>
    </rPh>
    <phoneticPr fontId="3"/>
  </si>
  <si>
    <t xml:space="preserve"> 　　　　　　　　表層はSt.33以西で「やや高め」～「高め」、St.34以東で「やや低め」～「低め」、</t>
    <rPh sb="9" eb="11">
      <t>ヒョウソウ</t>
    </rPh>
    <rPh sb="17" eb="19">
      <t>イセイ</t>
    </rPh>
    <rPh sb="23" eb="24">
      <t>タカ</t>
    </rPh>
    <rPh sb="28" eb="29">
      <t>タカ</t>
    </rPh>
    <rPh sb="37" eb="39">
      <t>イトウ</t>
    </rPh>
    <rPh sb="43" eb="44">
      <t>ヒク</t>
    </rPh>
    <rPh sb="48" eb="49">
      <t>ヒク</t>
    </rPh>
    <phoneticPr fontId="3"/>
  </si>
  <si>
    <t xml:space="preserve">・ 神湊港定地水温観測：2019年5月1～31日、午前9時に神湊港内にて観測 </t>
    <rPh sb="7" eb="9">
      <t>スイオン</t>
    </rPh>
    <phoneticPr fontId="3"/>
  </si>
  <si>
    <t>平年差</t>
    <rPh sb="0" eb="2">
      <t>ヘイネン</t>
    </rPh>
    <rPh sb="2" eb="3">
      <t>サ</t>
    </rPh>
    <phoneticPr fontId="3"/>
  </si>
  <si>
    <t>-</t>
    <phoneticPr fontId="3"/>
  </si>
  <si>
    <t>　　八丈海洋ニュース№31-79(5/7号)およびNo.31-80(5/8号）より</t>
    <rPh sb="37" eb="38">
      <t>ゴウ</t>
    </rPh>
    <phoneticPr fontId="3"/>
  </si>
  <si>
    <t>　　　　　　　　 100ｍ層はSt.31・32で「きわめて高め」、St.33・34で「高め」、St.35以東で「やや低め」</t>
    <rPh sb="29" eb="30">
      <t>タカ</t>
    </rPh>
    <rPh sb="43" eb="44">
      <t>タカ</t>
    </rPh>
    <rPh sb="58" eb="59">
      <t>ヒク</t>
    </rPh>
    <phoneticPr fontId="3"/>
  </si>
  <si>
    <t>　　　　　　　　 ～「やや高め」、300ｍ層以深は全ての観測点で「高め」～「きわめて高め」であった。</t>
    <rPh sb="21" eb="22">
      <t>ソウ</t>
    </rPh>
    <rPh sb="22" eb="24">
      <t>イシン</t>
    </rPh>
    <rPh sb="25" eb="26">
      <t>スベ</t>
    </rPh>
    <rPh sb="28" eb="31">
      <t>カンソクテン</t>
    </rPh>
    <rPh sb="33" eb="34">
      <t>タカ</t>
    </rPh>
    <rPh sb="42" eb="43">
      <t>タカ</t>
    </rPh>
    <phoneticPr fontId="3"/>
  </si>
  <si>
    <t>　　　　　　　　　　　　　上旬～中旬「平年並み」、下旬「やや高め」で推移</t>
    <rPh sb="13" eb="15">
      <t>ジョウジュン</t>
    </rPh>
    <rPh sb="16" eb="18">
      <t>チュウジュン</t>
    </rPh>
    <rPh sb="19" eb="21">
      <t>ヘイネン</t>
    </rPh>
    <rPh sb="21" eb="22">
      <t>ナ</t>
    </rPh>
    <rPh sb="25" eb="27">
      <t>ゲジュン</t>
    </rPh>
    <rPh sb="30" eb="31">
      <t>タカ</t>
    </rPh>
    <phoneticPr fontId="3"/>
  </si>
  <si>
    <t>令和元年 6月 14日</t>
    <rPh sb="0" eb="1">
      <t>レイワ</t>
    </rPh>
    <rPh sb="1" eb="2">
      <t>ゲン</t>
    </rPh>
    <rPh sb="2" eb="3">
      <t>ネン</t>
    </rPh>
    <rPh sb="3" eb="4">
      <t>ヘイネン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</si>
</sst>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0_ "/>
    <numFmt numFmtId="177" formatCode="yyyy/m/d;@"/>
    <numFmt numFmtId="178" formatCode="h:mm;@"/>
    <numFmt numFmtId="179" formatCode="yyyy"/>
    <numFmt numFmtId="180" formatCode="m"/>
    <numFmt numFmtId="181" formatCode="d"/>
    <numFmt numFmtId="182" formatCode="m/d;@"/>
    <numFmt numFmtId="183" formatCode="0.0_ "/>
    <numFmt numFmtId="184" formatCode="0.0000_ "/>
    <numFmt numFmtId="185" formatCode="0.0;_ࠀ"/>
    <numFmt numFmtId="186" formatCode="0.000"/>
    <numFmt numFmtId="187" formatCode="[$-411]ggge&quot;年&quot;m&quot;月&quot;d&quot;日&quot;;@"/>
    <numFmt numFmtId="188" formatCode="0.00_ ;[Red]\-0.00\ "/>
    <numFmt numFmtId="189" formatCode="0.00_);[Red]\(0.00\)"/>
  </numFmts>
  <fonts count="40">
    <font>
      <sz val="12"/>
      <name val="System"/>
      <charset val="128"/>
    </font>
    <font>
      <sz val="12"/>
      <name val="標準ゴシック"/>
      <family val="3"/>
      <charset val="128"/>
    </font>
    <font>
      <sz val="6"/>
      <name val="ＭＳ Ｐゴシック"/>
      <family val="3"/>
      <charset val="128"/>
    </font>
    <font>
      <sz val="6"/>
      <name val="System"/>
      <charset val="128"/>
    </font>
    <font>
      <b/>
      <sz val="28"/>
      <name val="HGPｺﾞｼｯｸE"/>
      <family val="3"/>
      <charset val="128"/>
    </font>
    <font>
      <b/>
      <sz val="10"/>
      <name val="HGS創英角ﾎﾟｯﾌﾟ体"/>
      <family val="3"/>
      <charset val="128"/>
    </font>
    <font>
      <b/>
      <sz val="10"/>
      <name val="ＤＦ平成ゴシック体W5"/>
      <family val="3"/>
      <charset val="128"/>
    </font>
    <font>
      <b/>
      <sz val="12"/>
      <name val="ＤＦ平成ゴシック体W5"/>
      <family val="3"/>
      <charset val="128"/>
    </font>
    <font>
      <b/>
      <sz val="9"/>
      <name val="ＤＦ平成ゴシック体W5"/>
      <family val="3"/>
      <charset val="128"/>
    </font>
    <font>
      <sz val="14"/>
      <name val="HGPｺﾞｼｯｸE"/>
      <family val="3"/>
      <charset val="128"/>
    </font>
    <font>
      <sz val="14"/>
      <name val="System"/>
      <charset val="128"/>
    </font>
    <font>
      <sz val="5"/>
      <color indexed="8"/>
      <name val="HG丸ｺﾞｼｯｸM-PRO"/>
      <family val="3"/>
      <charset val="128"/>
    </font>
    <font>
      <sz val="3.95"/>
      <color indexed="8"/>
      <name val="HG丸ｺﾞｼｯｸM-PRO"/>
      <family val="3"/>
      <charset val="128"/>
    </font>
    <font>
      <b/>
      <sz val="20"/>
      <name val="標準ゴシック"/>
      <family val="3"/>
      <charset val="128"/>
    </font>
    <font>
      <sz val="12"/>
      <color indexed="12"/>
      <name val="標準ゴシック"/>
      <family val="3"/>
      <charset val="128"/>
    </font>
    <font>
      <b/>
      <sz val="12"/>
      <color indexed="12"/>
      <name val="標準ゴシック"/>
      <family val="3"/>
      <charset val="128"/>
    </font>
    <font>
      <sz val="11"/>
      <name val="ＭＳ Ｐゴシック"/>
      <family val="3"/>
      <charset val="128"/>
    </font>
    <font>
      <sz val="12"/>
      <name val="System"/>
      <charset val="128"/>
    </font>
    <font>
      <sz val="10"/>
      <name val="ＭＳ Ｐゴシック"/>
      <family val="3"/>
      <charset val="128"/>
      <scheme val="minor"/>
    </font>
    <font>
      <sz val="10"/>
      <name val="ＭＳ 明朝"/>
      <family val="1"/>
      <charset val="128"/>
    </font>
    <font>
      <sz val="12"/>
      <name val="ＭＳ 明朝"/>
      <family val="1"/>
      <charset val="128"/>
    </font>
    <font>
      <sz val="11"/>
      <name val="ＭＳ Ｐゴシック"/>
      <family val="3"/>
      <charset val="128"/>
      <scheme val="minor"/>
    </font>
    <font>
      <sz val="10"/>
      <color rgb="FF000000"/>
      <name val="ＭＳ 明朝"/>
      <family val="1"/>
      <charset val="128"/>
    </font>
    <font>
      <sz val="9"/>
      <name val="ＭＳ 明朝"/>
      <family val="1"/>
      <charset val="128"/>
    </font>
    <font>
      <sz val="10"/>
      <color indexed="30"/>
      <name val="ＭＳ 明朝"/>
      <family val="1"/>
      <charset val="128"/>
    </font>
    <font>
      <sz val="5"/>
      <color indexed="8"/>
      <name val="HG丸ｺﾞｼｯｸM-PRO"/>
      <family val="3"/>
      <charset val="128"/>
    </font>
    <font>
      <sz val="8"/>
      <name val="System"/>
      <charset val="128"/>
    </font>
    <font>
      <b/>
      <sz val="10"/>
      <name val="ＤＦ平成ゴシック体W5"/>
      <family val="3"/>
      <charset val="128"/>
    </font>
    <font>
      <b/>
      <sz val="10"/>
      <name val="HGS創英角ﾎﾟｯﾌﾟ体"/>
      <family val="3"/>
      <charset val="128"/>
    </font>
    <font>
      <b/>
      <sz val="12"/>
      <name val="ＤＦ平成ゴシック体W5"/>
      <family val="3"/>
      <charset val="128"/>
    </font>
    <font>
      <b/>
      <sz val="9"/>
      <name val="ＤＦ平成ゴシック体W5"/>
      <family val="3"/>
      <charset val="128"/>
    </font>
    <font>
      <b/>
      <sz val="10"/>
      <color rgb="FF0070C0"/>
      <name val="ＤＦ平成ゴシック体W5"/>
      <family val="3"/>
      <charset val="128"/>
    </font>
    <font>
      <sz val="12"/>
      <color indexed="10"/>
      <name val="System"/>
      <family val="3"/>
      <charset val="128"/>
    </font>
    <font>
      <sz val="12"/>
      <name val="System"/>
      <family val="3"/>
      <charset val="128"/>
    </font>
    <font>
      <sz val="12"/>
      <color indexed="48"/>
      <name val="System"/>
      <family val="3"/>
      <charset val="128"/>
    </font>
    <font>
      <sz val="10"/>
      <color theme="0"/>
      <name val="ＭＳ 明朝"/>
      <family val="1"/>
      <charset val="128"/>
    </font>
    <font>
      <sz val="10"/>
      <color indexed="10"/>
      <name val="System"/>
      <family val="1"/>
      <charset val="128"/>
    </font>
    <font>
      <sz val="10"/>
      <color indexed="10"/>
      <name val="ＭＳ 明朝"/>
      <family val="1"/>
      <charset val="128"/>
    </font>
    <font>
      <b/>
      <sz val="10"/>
      <color rgb="FFFF0000"/>
      <name val="ＤＦ平成ゴシック体W5"/>
      <family val="3"/>
      <charset val="128"/>
    </font>
    <font>
      <b/>
      <sz val="10"/>
      <color theme="1"/>
      <name val="ＤＦ平成ゴシック体W5"/>
      <family val="3"/>
      <charset val="128"/>
    </font>
  </fonts>
  <fills count="11">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indexed="40"/>
        <bgColor indexed="64"/>
      </patternFill>
    </fill>
    <fill>
      <patternFill patternType="solid">
        <fgColor indexed="42"/>
        <bgColor indexed="64"/>
      </patternFill>
    </fill>
    <fill>
      <patternFill patternType="solid">
        <fgColor indexed="14"/>
        <bgColor indexed="64"/>
      </patternFill>
    </fill>
    <fill>
      <patternFill patternType="solid">
        <fgColor theme="0" tint="-0.249977111117893"/>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bottom/>
      <diagonal/>
    </border>
    <border>
      <left style="dotted">
        <color indexed="64"/>
      </left>
      <right/>
      <top/>
      <bottom style="dashed">
        <color indexed="64"/>
      </bottom>
      <diagonal/>
    </border>
    <border>
      <left style="dotted">
        <color indexed="64"/>
      </left>
      <right/>
      <top style="dashed">
        <color indexed="64"/>
      </top>
      <bottom/>
      <diagonal/>
    </border>
    <border>
      <left style="dotted">
        <color indexed="64"/>
      </left>
      <right/>
      <top/>
      <bottom style="dotted">
        <color indexed="64"/>
      </bottom>
      <diagonal/>
    </border>
    <border>
      <left style="dotted">
        <color indexed="64"/>
      </left>
      <right/>
      <top/>
      <bottom style="medium">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top style="thin">
        <color indexed="64"/>
      </top>
      <bottom/>
      <diagonal/>
    </border>
    <border>
      <left style="dashed">
        <color indexed="64"/>
      </left>
      <right/>
      <top/>
      <bottom/>
      <diagonal/>
    </border>
    <border>
      <left style="dashed">
        <color indexed="64"/>
      </left>
      <right/>
      <top style="hair">
        <color indexed="64"/>
      </top>
      <bottom/>
      <diagonal/>
    </border>
    <border>
      <left style="dashed">
        <color indexed="64"/>
      </left>
      <right/>
      <top/>
      <bottom style="hair">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style="medium">
        <color indexed="64"/>
      </left>
      <right/>
      <top style="dashed">
        <color indexed="64"/>
      </top>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ashed">
        <color indexed="64"/>
      </bottom>
      <diagonal/>
    </border>
  </borders>
  <cellStyleXfs count="3">
    <xf numFmtId="0" fontId="0" fillId="0" borderId="0"/>
    <xf numFmtId="0" fontId="16" fillId="0" borderId="0"/>
    <xf numFmtId="38" fontId="16" fillId="0" borderId="0" applyFont="0" applyFill="0" applyBorder="0" applyAlignment="0" applyProtection="0"/>
  </cellStyleXfs>
  <cellXfs count="336">
    <xf numFmtId="0" fontId="0" fillId="0" borderId="0" xfId="0"/>
    <xf numFmtId="0" fontId="0" fillId="0" borderId="0" xfId="0" applyProtection="1">
      <protection locked="0"/>
    </xf>
    <xf numFmtId="0" fontId="0" fillId="0" borderId="0" xfId="0" applyBorder="1" applyProtection="1">
      <protection locked="0"/>
    </xf>
    <xf numFmtId="0" fontId="1" fillId="0" borderId="0" xfId="0" applyFont="1" applyProtection="1">
      <protection locked="0"/>
    </xf>
    <xf numFmtId="0" fontId="1" fillId="0" borderId="0" xfId="0" applyFont="1"/>
    <xf numFmtId="176" fontId="0" fillId="0" borderId="0" xfId="0" applyNumberFormat="1" applyProtection="1">
      <protection locked="0"/>
    </xf>
    <xf numFmtId="176" fontId="0" fillId="0" borderId="0" xfId="0" applyNumberFormat="1"/>
    <xf numFmtId="0" fontId="0" fillId="0" borderId="1" xfId="0" applyBorder="1" applyProtection="1">
      <protection locked="0"/>
    </xf>
    <xf numFmtId="0" fontId="0" fillId="0" borderId="0" xfId="0" applyAlignment="1">
      <alignment horizontal="center"/>
    </xf>
    <xf numFmtId="0" fontId="0" fillId="0" borderId="2" xfId="0" applyBorder="1"/>
    <xf numFmtId="0" fontId="0" fillId="0" borderId="2" xfId="0" applyBorder="1" applyAlignment="1">
      <alignment horizontal="right"/>
    </xf>
    <xf numFmtId="0" fontId="0" fillId="2" borderId="0" xfId="0" applyFill="1" applyAlignment="1">
      <alignment horizontal="center"/>
    </xf>
    <xf numFmtId="0" fontId="0" fillId="0" borderId="2" xfId="0" applyBorder="1" applyAlignment="1">
      <alignment horizontal="center"/>
    </xf>
    <xf numFmtId="0" fontId="0" fillId="0" borderId="3" xfId="0" applyBorder="1" applyAlignment="1">
      <alignment horizontal="right"/>
    </xf>
    <xf numFmtId="0" fontId="0" fillId="0" borderId="3" xfId="0" applyBorder="1" applyAlignment="1">
      <alignment horizontal="center"/>
    </xf>
    <xf numFmtId="0" fontId="0" fillId="2" borderId="0" xfId="0" applyFill="1" applyBorder="1"/>
    <xf numFmtId="0" fontId="0" fillId="2" borderId="0" xfId="0" applyFill="1" applyBorder="1" applyAlignment="1">
      <alignment horizontal="center"/>
    </xf>
    <xf numFmtId="0" fontId="0" fillId="2" borderId="4" xfId="0" applyFill="1" applyBorder="1" applyAlignment="1">
      <alignment horizontal="center"/>
    </xf>
    <xf numFmtId="0" fontId="0" fillId="3" borderId="0" xfId="0" applyFill="1"/>
    <xf numFmtId="0" fontId="0" fillId="0" borderId="0" xfId="0" applyFill="1"/>
    <xf numFmtId="0" fontId="0" fillId="2" borderId="0" xfId="0" applyFill="1"/>
    <xf numFmtId="0" fontId="0" fillId="2" borderId="5" xfId="0" applyFill="1" applyBorder="1"/>
    <xf numFmtId="0" fontId="0" fillId="2" borderId="6" xfId="0" applyFill="1" applyBorder="1"/>
    <xf numFmtId="0" fontId="0" fillId="2" borderId="7" xfId="0" applyFill="1" applyBorder="1"/>
    <xf numFmtId="177" fontId="0" fillId="0" borderId="2" xfId="0" applyNumberFormat="1" applyBorder="1" applyAlignment="1">
      <alignment horizontal="center"/>
    </xf>
    <xf numFmtId="177" fontId="0" fillId="2" borderId="0" xfId="0" applyNumberFormat="1" applyFill="1" applyAlignment="1">
      <alignment horizontal="center"/>
    </xf>
    <xf numFmtId="177" fontId="0" fillId="2" borderId="4" xfId="0" applyNumberFormat="1" applyFill="1" applyBorder="1" applyAlignment="1">
      <alignment horizontal="center"/>
    </xf>
    <xf numFmtId="178" fontId="0" fillId="0" borderId="2" xfId="0" applyNumberFormat="1" applyBorder="1" applyAlignment="1">
      <alignment horizontal="center"/>
    </xf>
    <xf numFmtId="178" fontId="0" fillId="2" borderId="0" xfId="0" applyNumberFormat="1" applyFill="1" applyAlignment="1">
      <alignment horizontal="center"/>
    </xf>
    <xf numFmtId="178" fontId="0" fillId="2" borderId="4" xfId="0" applyNumberFormat="1" applyFill="1" applyBorder="1" applyAlignment="1">
      <alignment horizontal="center"/>
    </xf>
    <xf numFmtId="0" fontId="0" fillId="0" borderId="0" xfId="0" applyAlignment="1">
      <alignment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0" fillId="0" borderId="0" xfId="0" applyBorder="1"/>
    <xf numFmtId="176" fontId="0" fillId="2" borderId="10" xfId="0" applyNumberFormat="1" applyFill="1" applyBorder="1"/>
    <xf numFmtId="176" fontId="0" fillId="2" borderId="11" xfId="0" applyNumberFormat="1" applyFill="1" applyBorder="1"/>
    <xf numFmtId="176" fontId="0" fillId="2" borderId="0" xfId="0" applyNumberFormat="1" applyFill="1" applyBorder="1"/>
    <xf numFmtId="176" fontId="0" fillId="2" borderId="12" xfId="0" applyNumberFormat="1" applyFill="1" applyBorder="1"/>
    <xf numFmtId="176" fontId="0" fillId="2" borderId="13" xfId="0" applyNumberFormat="1" applyFill="1" applyBorder="1"/>
    <xf numFmtId="176" fontId="0" fillId="2" borderId="14" xfId="0" applyNumberFormat="1" applyFill="1" applyBorder="1"/>
    <xf numFmtId="176" fontId="0" fillId="2" borderId="0" xfId="0" applyNumberFormat="1" applyFill="1"/>
    <xf numFmtId="176" fontId="0" fillId="3" borderId="0" xfId="0" applyNumberFormat="1" applyFill="1"/>
    <xf numFmtId="56" fontId="0" fillId="0" borderId="0" xfId="0" applyNumberFormat="1"/>
    <xf numFmtId="0" fontId="0" fillId="0" borderId="6" xfId="0" applyBorder="1"/>
    <xf numFmtId="0" fontId="0" fillId="0" borderId="12" xfId="0" applyBorder="1"/>
    <xf numFmtId="0" fontId="0" fillId="0" borderId="7" xfId="0" applyBorder="1"/>
    <xf numFmtId="0" fontId="0" fillId="0" borderId="13" xfId="0" applyBorder="1"/>
    <xf numFmtId="0" fontId="0" fillId="0" borderId="14" xfId="0" applyBorder="1"/>
    <xf numFmtId="0" fontId="8" fillId="0" borderId="0" xfId="0" applyFont="1" applyBorder="1" applyAlignment="1">
      <alignment horizontal="center"/>
    </xf>
    <xf numFmtId="0" fontId="8" fillId="5" borderId="0" xfId="0" applyFont="1" applyFill="1" applyBorder="1" applyAlignment="1">
      <alignment horizontal="center"/>
    </xf>
    <xf numFmtId="0" fontId="8" fillId="5" borderId="12" xfId="0" applyFont="1" applyFill="1" applyBorder="1" applyAlignment="1">
      <alignment horizontal="center"/>
    </xf>
    <xf numFmtId="0" fontId="8" fillId="0" borderId="15" xfId="0" applyFont="1" applyBorder="1" applyAlignment="1">
      <alignment horizontal="center"/>
    </xf>
    <xf numFmtId="0" fontId="8" fillId="5" borderId="15" xfId="0" applyFont="1" applyFill="1" applyBorder="1" applyAlignment="1">
      <alignment horizontal="center"/>
    </xf>
    <xf numFmtId="0" fontId="8" fillId="5" borderId="16" xfId="0" applyFont="1" applyFill="1" applyBorder="1" applyAlignment="1">
      <alignment horizontal="center"/>
    </xf>
    <xf numFmtId="0" fontId="6" fillId="6" borderId="17" xfId="0" applyFont="1" applyFill="1" applyBorder="1" applyAlignment="1">
      <alignment horizontal="right"/>
    </xf>
    <xf numFmtId="183" fontId="6" fillId="0" borderId="17" xfId="0" applyNumberFormat="1" applyFont="1" applyBorder="1" applyAlignment="1">
      <alignment horizontal="center"/>
    </xf>
    <xf numFmtId="183" fontId="6" fillId="5" borderId="17" xfId="0" applyNumberFormat="1" applyFont="1" applyFill="1" applyBorder="1" applyAlignment="1">
      <alignment horizontal="center"/>
    </xf>
    <xf numFmtId="183" fontId="6" fillId="5" borderId="18" xfId="0" applyNumberFormat="1" applyFont="1" applyFill="1" applyBorder="1" applyAlignment="1">
      <alignment horizontal="center"/>
    </xf>
    <xf numFmtId="0" fontId="6" fillId="6" borderId="0" xfId="0" applyFont="1" applyFill="1" applyBorder="1" applyAlignment="1">
      <alignment horizontal="right"/>
    </xf>
    <xf numFmtId="183" fontId="6" fillId="0" borderId="0" xfId="0" applyNumberFormat="1" applyFont="1" applyBorder="1" applyAlignment="1">
      <alignment horizontal="center"/>
    </xf>
    <xf numFmtId="183" fontId="6" fillId="5" borderId="0" xfId="0" applyNumberFormat="1" applyFont="1" applyFill="1" applyBorder="1" applyAlignment="1">
      <alignment horizontal="center"/>
    </xf>
    <xf numFmtId="183" fontId="6" fillId="5" borderId="12" xfId="0" applyNumberFormat="1" applyFont="1" applyFill="1" applyBorder="1" applyAlignment="1">
      <alignment horizontal="center"/>
    </xf>
    <xf numFmtId="0" fontId="6" fillId="0" borderId="0" xfId="0" applyFont="1" applyBorder="1" applyAlignment="1">
      <alignment horizontal="center"/>
    </xf>
    <xf numFmtId="0" fontId="6" fillId="5" borderId="0" xfId="0" applyFont="1" applyFill="1" applyBorder="1" applyAlignment="1">
      <alignment horizontal="center"/>
    </xf>
    <xf numFmtId="0" fontId="6" fillId="5" borderId="12" xfId="0" applyFont="1" applyFill="1" applyBorder="1" applyAlignment="1">
      <alignment horizontal="center"/>
    </xf>
    <xf numFmtId="183" fontId="6" fillId="0" borderId="13" xfId="0" applyNumberFormat="1" applyFont="1" applyBorder="1" applyAlignment="1">
      <alignment horizontal="center"/>
    </xf>
    <xf numFmtId="183" fontId="6" fillId="5" borderId="13" xfId="0" applyNumberFormat="1" applyFont="1" applyFill="1" applyBorder="1" applyAlignment="1">
      <alignment horizontal="center"/>
    </xf>
    <xf numFmtId="183" fontId="6" fillId="5" borderId="14" xfId="0" applyNumberFormat="1" applyFont="1" applyFill="1" applyBorder="1" applyAlignment="1">
      <alignment horizontal="center"/>
    </xf>
    <xf numFmtId="0" fontId="0" fillId="7" borderId="5" xfId="0" applyFill="1" applyBorder="1"/>
    <xf numFmtId="0" fontId="0" fillId="7" borderId="10" xfId="0" applyFill="1" applyBorder="1"/>
    <xf numFmtId="0" fontId="0" fillId="7" borderId="11" xfId="0" applyFill="1" applyBorder="1"/>
    <xf numFmtId="0" fontId="0" fillId="7" borderId="6" xfId="0" applyFill="1" applyBorder="1"/>
    <xf numFmtId="0" fontId="9" fillId="7" borderId="0" xfId="0" applyFont="1" applyFill="1" applyBorder="1"/>
    <xf numFmtId="0" fontId="10" fillId="7" borderId="0" xfId="0" applyFont="1" applyFill="1" applyBorder="1"/>
    <xf numFmtId="0" fontId="0" fillId="7" borderId="0" xfId="0" applyFill="1" applyBorder="1"/>
    <xf numFmtId="0" fontId="10" fillId="7" borderId="12" xfId="0" applyFont="1" applyFill="1" applyBorder="1"/>
    <xf numFmtId="0" fontId="0" fillId="7" borderId="12" xfId="0" applyFill="1" applyBorder="1"/>
    <xf numFmtId="0" fontId="11" fillId="0" borderId="0" xfId="0" applyFont="1" applyAlignment="1">
      <alignment horizontal="justify"/>
    </xf>
    <xf numFmtId="0" fontId="6" fillId="0" borderId="6" xfId="0" applyFont="1" applyFill="1" applyBorder="1" applyAlignment="1">
      <alignment horizontal="left"/>
    </xf>
    <xf numFmtId="0" fontId="6" fillId="0" borderId="0" xfId="0" applyFont="1" applyFill="1" applyBorder="1" applyAlignment="1">
      <alignment horizontal="left"/>
    </xf>
    <xf numFmtId="183" fontId="6" fillId="0" borderId="0" xfId="0" applyNumberFormat="1" applyFont="1" applyFill="1" applyBorder="1" applyAlignment="1">
      <alignment horizontal="center"/>
    </xf>
    <xf numFmtId="183" fontId="6" fillId="0" borderId="12" xfId="0" applyNumberFormat="1" applyFont="1" applyFill="1" applyBorder="1" applyAlignment="1">
      <alignment horizontal="center"/>
    </xf>
    <xf numFmtId="0" fontId="12" fillId="0" borderId="0" xfId="0" applyFont="1" applyAlignment="1">
      <alignment horizontal="justify"/>
    </xf>
    <xf numFmtId="0" fontId="0" fillId="0" borderId="19" xfId="0" applyBorder="1"/>
    <xf numFmtId="0" fontId="0" fillId="0" borderId="20" xfId="0" applyBorder="1"/>
    <xf numFmtId="0" fontId="0" fillId="0" borderId="4" xfId="0" applyBorder="1"/>
    <xf numFmtId="0" fontId="0" fillId="0" borderId="21" xfId="0" applyBorder="1"/>
    <xf numFmtId="0" fontId="0" fillId="0" borderId="22" xfId="0" applyBorder="1" applyAlignment="1">
      <alignment horizontal="right"/>
    </xf>
    <xf numFmtId="0" fontId="0" fillId="0" borderId="3" xfId="0" applyBorder="1"/>
    <xf numFmtId="49" fontId="0" fillId="0" borderId="4" xfId="0" applyNumberFormat="1" applyBorder="1" applyAlignment="1">
      <alignment horizontal="center"/>
    </xf>
    <xf numFmtId="49" fontId="0" fillId="0" borderId="23" xfId="0" applyNumberFormat="1" applyBorder="1" applyAlignment="1">
      <alignment horizontal="center"/>
    </xf>
    <xf numFmtId="0" fontId="0" fillId="5" borderId="0" xfId="0" applyFill="1"/>
    <xf numFmtId="179" fontId="0" fillId="0" borderId="0" xfId="0" applyNumberFormat="1"/>
    <xf numFmtId="180" fontId="0" fillId="0" borderId="0" xfId="0" applyNumberFormat="1"/>
    <xf numFmtId="181" fontId="0" fillId="0" borderId="0" xfId="0" applyNumberFormat="1"/>
    <xf numFmtId="0" fontId="13" fillId="0" borderId="2" xfId="0" applyFont="1" applyBorder="1" applyAlignment="1">
      <alignment horizontal="center"/>
    </xf>
    <xf numFmtId="0" fontId="14" fillId="0" borderId="2" xfId="0" applyFont="1" applyBorder="1" applyAlignment="1" applyProtection="1">
      <alignment horizontal="center"/>
      <protection locked="0"/>
    </xf>
    <xf numFmtId="0" fontId="14" fillId="0" borderId="2" xfId="0" applyFont="1" applyBorder="1" applyAlignment="1">
      <alignment horizontal="center"/>
    </xf>
    <xf numFmtId="0" fontId="15" fillId="0" borderId="2" xfId="0" applyFont="1" applyBorder="1" applyAlignment="1">
      <alignment horizontal="center"/>
    </xf>
    <xf numFmtId="178" fontId="0" fillId="0" borderId="0" xfId="0" applyNumberFormat="1"/>
    <xf numFmtId="0" fontId="6" fillId="6" borderId="24" xfId="0" applyFont="1" applyFill="1" applyBorder="1" applyAlignment="1">
      <alignment horizontal="right"/>
    </xf>
    <xf numFmtId="183" fontId="6" fillId="0" borderId="24" xfId="0" applyNumberFormat="1" applyFont="1" applyBorder="1" applyAlignment="1">
      <alignment horizontal="center"/>
    </xf>
    <xf numFmtId="183" fontId="6" fillId="5" borderId="24" xfId="0" applyNumberFormat="1" applyFont="1" applyFill="1" applyBorder="1" applyAlignment="1">
      <alignment horizontal="center"/>
    </xf>
    <xf numFmtId="183" fontId="6" fillId="5" borderId="25" xfId="0" applyNumberFormat="1" applyFont="1" applyFill="1" applyBorder="1" applyAlignment="1">
      <alignment horizontal="center"/>
    </xf>
    <xf numFmtId="182" fontId="7" fillId="0" borderId="26" xfId="0" applyNumberFormat="1" applyFont="1" applyBorder="1" applyAlignment="1">
      <alignment horizontal="center" vertical="center"/>
    </xf>
    <xf numFmtId="182" fontId="7" fillId="5" borderId="26" xfId="0" applyNumberFormat="1" applyFont="1" applyFill="1" applyBorder="1" applyAlignment="1">
      <alignment horizontal="center" vertical="center"/>
    </xf>
    <xf numFmtId="182" fontId="7" fillId="5" borderId="27" xfId="0" applyNumberFormat="1" applyFont="1" applyFill="1" applyBorder="1" applyAlignment="1">
      <alignment horizontal="center" vertical="center"/>
    </xf>
    <xf numFmtId="0" fontId="5" fillId="4" borderId="28" xfId="0" applyFont="1" applyFill="1" applyBorder="1" applyAlignment="1">
      <alignment horizontal="center" vertical="center"/>
    </xf>
    <xf numFmtId="182" fontId="7" fillId="0" borderId="29" xfId="0" applyNumberFormat="1" applyFont="1" applyBorder="1" applyAlignment="1">
      <alignment horizontal="center" vertical="center"/>
    </xf>
    <xf numFmtId="0" fontId="8" fillId="0" borderId="30" xfId="0" applyFont="1" applyBorder="1" applyAlignment="1">
      <alignment horizontal="center"/>
    </xf>
    <xf numFmtId="0" fontId="8" fillId="0" borderId="31" xfId="0" applyFont="1" applyBorder="1" applyAlignment="1">
      <alignment horizontal="center"/>
    </xf>
    <xf numFmtId="183" fontId="6" fillId="0" borderId="32" xfId="0" applyNumberFormat="1" applyFont="1" applyBorder="1" applyAlignment="1">
      <alignment horizontal="center"/>
    </xf>
    <xf numFmtId="183" fontId="6" fillId="0" borderId="30" xfId="0" applyNumberFormat="1" applyFont="1" applyBorder="1" applyAlignment="1">
      <alignment horizontal="center"/>
    </xf>
    <xf numFmtId="183" fontId="6" fillId="0" borderId="33" xfId="0" applyNumberFormat="1" applyFont="1" applyBorder="1" applyAlignment="1">
      <alignment horizontal="center"/>
    </xf>
    <xf numFmtId="0" fontId="6" fillId="0" borderId="30" xfId="0" applyFont="1" applyBorder="1" applyAlignment="1">
      <alignment horizontal="center"/>
    </xf>
    <xf numFmtId="183" fontId="6" fillId="0" borderId="34" xfId="0" applyNumberFormat="1" applyFont="1" applyBorder="1" applyAlignment="1">
      <alignment horizontal="center"/>
    </xf>
    <xf numFmtId="185" fontId="0" fillId="0" borderId="0" xfId="0" applyNumberFormat="1"/>
    <xf numFmtId="183" fontId="0" fillId="0" borderId="0" xfId="0" applyNumberFormat="1"/>
    <xf numFmtId="0" fontId="0" fillId="0" borderId="0" xfId="0" applyNumberFormat="1" applyProtection="1">
      <protection locked="0"/>
    </xf>
    <xf numFmtId="0" fontId="0" fillId="0" borderId="0" xfId="0" applyNumberFormat="1" applyBorder="1" applyProtection="1">
      <protection locked="0"/>
    </xf>
    <xf numFmtId="0" fontId="0" fillId="0" borderId="35" xfId="0" applyNumberFormat="1" applyBorder="1" applyProtection="1">
      <protection locked="0"/>
    </xf>
    <xf numFmtId="0" fontId="0" fillId="0" borderId="36" xfId="0" applyNumberFormat="1" applyBorder="1" applyProtection="1">
      <protection locked="0"/>
    </xf>
    <xf numFmtId="0" fontId="0" fillId="0" borderId="37" xfId="0" applyNumberFormat="1" applyBorder="1" applyProtection="1">
      <protection locked="0"/>
    </xf>
    <xf numFmtId="0" fontId="0" fillId="0" borderId="1" xfId="0" applyNumberFormat="1" applyBorder="1" applyProtection="1">
      <protection locked="0"/>
    </xf>
    <xf numFmtId="0" fontId="0" fillId="0" borderId="1" xfId="0" applyBorder="1"/>
    <xf numFmtId="0" fontId="0" fillId="0" borderId="38" xfId="0" applyNumberFormat="1" applyBorder="1" applyProtection="1">
      <protection locked="0"/>
    </xf>
    <xf numFmtId="0" fontId="0" fillId="0" borderId="39" xfId="0" applyNumberFormat="1" applyBorder="1" applyProtection="1">
      <protection locked="0"/>
    </xf>
    <xf numFmtId="0" fontId="0" fillId="0" borderId="38" xfId="0" applyBorder="1" applyProtection="1">
      <protection locked="0"/>
    </xf>
    <xf numFmtId="2" fontId="0" fillId="0" borderId="38" xfId="0" applyNumberFormat="1" applyBorder="1" applyProtection="1">
      <protection locked="0"/>
    </xf>
    <xf numFmtId="0" fontId="0" fillId="0" borderId="38" xfId="0" applyBorder="1"/>
    <xf numFmtId="2" fontId="0" fillId="0" borderId="0" xfId="0" applyNumberFormat="1"/>
    <xf numFmtId="2" fontId="0" fillId="0" borderId="0" xfId="0" applyNumberFormat="1" applyProtection="1">
      <protection locked="0"/>
    </xf>
    <xf numFmtId="0" fontId="0" fillId="0" borderId="0" xfId="0" applyFill="1" applyBorder="1"/>
    <xf numFmtId="0" fontId="0" fillId="0" borderId="40" xfId="0" applyNumberFormat="1" applyBorder="1" applyProtection="1">
      <protection locked="0"/>
    </xf>
    <xf numFmtId="0" fontId="0" fillId="0" borderId="41" xfId="0" applyNumberFormat="1" applyBorder="1" applyProtection="1">
      <protection locked="0"/>
    </xf>
    <xf numFmtId="0" fontId="0" fillId="0" borderId="41" xfId="0" applyBorder="1"/>
    <xf numFmtId="2" fontId="0" fillId="0" borderId="42" xfId="0" applyNumberFormat="1" applyBorder="1"/>
    <xf numFmtId="0" fontId="0" fillId="0" borderId="43" xfId="0" applyNumberFormat="1" applyBorder="1" applyProtection="1">
      <protection locked="0"/>
    </xf>
    <xf numFmtId="0" fontId="0" fillId="0" borderId="44" xfId="0" applyNumberFormat="1" applyBorder="1" applyProtection="1">
      <protection locked="0"/>
    </xf>
    <xf numFmtId="0" fontId="0" fillId="0" borderId="44" xfId="0" applyBorder="1"/>
    <xf numFmtId="2" fontId="0" fillId="0" borderId="45" xfId="0" applyNumberFormat="1" applyBorder="1"/>
    <xf numFmtId="0" fontId="0" fillId="0" borderId="46" xfId="0" applyNumberFormat="1" applyBorder="1" applyProtection="1">
      <protection locked="0"/>
    </xf>
    <xf numFmtId="0" fontId="0" fillId="0" borderId="47" xfId="0" applyNumberFormat="1" applyBorder="1" applyProtection="1">
      <protection locked="0"/>
    </xf>
    <xf numFmtId="0" fontId="0" fillId="0" borderId="47" xfId="0" applyBorder="1"/>
    <xf numFmtId="2" fontId="0" fillId="0" borderId="48" xfId="0" applyNumberFormat="1" applyBorder="1"/>
    <xf numFmtId="0" fontId="0" fillId="0" borderId="47" xfId="0" applyBorder="1" applyProtection="1">
      <protection locked="0"/>
    </xf>
    <xf numFmtId="1" fontId="0" fillId="0" borderId="0" xfId="0" applyNumberFormat="1" applyProtection="1">
      <protection locked="0"/>
    </xf>
    <xf numFmtId="2" fontId="0" fillId="0" borderId="38" xfId="0" applyNumberFormat="1" applyBorder="1"/>
    <xf numFmtId="1" fontId="0" fillId="0" borderId="0" xfId="0" applyNumberFormat="1"/>
    <xf numFmtId="0" fontId="0" fillId="0" borderId="49" xfId="0" applyNumberFormat="1" applyBorder="1" applyProtection="1">
      <protection locked="0"/>
    </xf>
    <xf numFmtId="0" fontId="0" fillId="0" borderId="49" xfId="0" applyBorder="1" applyProtection="1">
      <protection locked="0"/>
    </xf>
    <xf numFmtId="0" fontId="0" fillId="0" borderId="44" xfId="0" applyBorder="1" applyProtection="1">
      <protection locked="0"/>
    </xf>
    <xf numFmtId="186" fontId="0" fillId="0" borderId="38" xfId="0" applyNumberFormat="1" applyBorder="1" applyProtection="1">
      <protection locked="0"/>
    </xf>
    <xf numFmtId="186" fontId="0" fillId="0" borderId="0" xfId="0" applyNumberFormat="1"/>
    <xf numFmtId="0" fontId="0" fillId="0" borderId="0" xfId="0" applyNumberFormat="1" applyFill="1" applyBorder="1" applyProtection="1">
      <protection locked="0"/>
    </xf>
    <xf numFmtId="0" fontId="0" fillId="0" borderId="50" xfId="0" applyNumberFormat="1" applyBorder="1" applyProtection="1">
      <protection locked="0"/>
    </xf>
    <xf numFmtId="186" fontId="0" fillId="0" borderId="41" xfId="0" applyNumberFormat="1" applyBorder="1" applyProtection="1">
      <protection locked="0"/>
    </xf>
    <xf numFmtId="2" fontId="0" fillId="0" borderId="42" xfId="0" applyNumberFormat="1" applyBorder="1" applyProtection="1">
      <protection locked="0"/>
    </xf>
    <xf numFmtId="186" fontId="0" fillId="0" borderId="44" xfId="0" applyNumberFormat="1" applyBorder="1"/>
    <xf numFmtId="0" fontId="0" fillId="0" borderId="35" xfId="0" applyBorder="1"/>
    <xf numFmtId="1" fontId="0" fillId="0" borderId="35" xfId="0" applyNumberFormat="1" applyBorder="1"/>
    <xf numFmtId="0" fontId="0" fillId="0" borderId="51" xfId="0" applyBorder="1"/>
    <xf numFmtId="1" fontId="0" fillId="0" borderId="51" xfId="0" applyNumberFormat="1" applyBorder="1"/>
    <xf numFmtId="0" fontId="0" fillId="0" borderId="51" xfId="0" applyNumberFormat="1" applyBorder="1" applyProtection="1">
      <protection locked="0"/>
    </xf>
    <xf numFmtId="0" fontId="0" fillId="0" borderId="52" xfId="0" applyNumberFormat="1" applyBorder="1" applyProtection="1">
      <protection locked="0"/>
    </xf>
    <xf numFmtId="0" fontId="0" fillId="0" borderId="53" xfId="0" applyNumberFormat="1" applyBorder="1" applyProtection="1">
      <protection locked="0"/>
    </xf>
    <xf numFmtId="0" fontId="0" fillId="0" borderId="54" xfId="0" applyNumberFormat="1" applyBorder="1" applyProtection="1">
      <protection locked="0"/>
    </xf>
    <xf numFmtId="0" fontId="0" fillId="0" borderId="54" xfId="0" applyBorder="1" applyProtection="1">
      <protection locked="0"/>
    </xf>
    <xf numFmtId="0" fontId="0" fillId="0" borderId="55" xfId="0" applyBorder="1"/>
    <xf numFmtId="186" fontId="0" fillId="0" borderId="55" xfId="0" applyNumberFormat="1" applyBorder="1"/>
    <xf numFmtId="2" fontId="0" fillId="0" borderId="37" xfId="0" applyNumberFormat="1" applyBorder="1"/>
    <xf numFmtId="0" fontId="0" fillId="0" borderId="44" xfId="0" applyNumberFormat="1" applyFill="1" applyBorder="1" applyProtection="1">
      <protection locked="0"/>
    </xf>
    <xf numFmtId="186" fontId="0" fillId="0" borderId="47" xfId="0" applyNumberFormat="1" applyBorder="1"/>
    <xf numFmtId="186" fontId="0" fillId="0" borderId="1" xfId="0" applyNumberFormat="1" applyBorder="1"/>
    <xf numFmtId="2" fontId="0" fillId="0" borderId="1" xfId="0" applyNumberFormat="1" applyBorder="1"/>
    <xf numFmtId="186" fontId="0" fillId="0" borderId="41" xfId="0" applyNumberFormat="1" applyBorder="1"/>
    <xf numFmtId="2" fontId="0" fillId="0" borderId="35" xfId="0" applyNumberFormat="1" applyBorder="1"/>
    <xf numFmtId="2" fontId="0" fillId="0" borderId="51" xfId="0" applyNumberFormat="1" applyBorder="1"/>
    <xf numFmtId="2" fontId="0" fillId="0" borderId="52" xfId="0" applyNumberFormat="1" applyBorder="1"/>
    <xf numFmtId="0" fontId="0" fillId="0" borderId="56" xfId="0" applyNumberFormat="1" applyBorder="1" applyProtection="1">
      <protection locked="0"/>
    </xf>
    <xf numFmtId="0" fontId="0" fillId="0" borderId="49" xfId="0" applyBorder="1"/>
    <xf numFmtId="186" fontId="0" fillId="0" borderId="49" xfId="0" applyNumberFormat="1" applyBorder="1"/>
    <xf numFmtId="2" fontId="0" fillId="0" borderId="36" xfId="0" applyNumberFormat="1" applyBorder="1"/>
    <xf numFmtId="0" fontId="0" fillId="0" borderId="57" xfId="0" applyNumberFormat="1" applyBorder="1" applyProtection="1">
      <protection locked="0"/>
    </xf>
    <xf numFmtId="0" fontId="0" fillId="8" borderId="38" xfId="0" applyNumberFormat="1" applyFill="1" applyBorder="1" applyProtection="1">
      <protection locked="0"/>
    </xf>
    <xf numFmtId="0" fontId="0" fillId="8" borderId="58" xfId="0" applyNumberFormat="1" applyFill="1" applyBorder="1" applyProtection="1">
      <protection locked="0"/>
    </xf>
    <xf numFmtId="0" fontId="0" fillId="8" borderId="59" xfId="0" applyNumberFormat="1" applyFill="1" applyBorder="1" applyProtection="1">
      <protection locked="0"/>
    </xf>
    <xf numFmtId="0" fontId="0" fillId="8" borderId="0" xfId="0" applyNumberFormat="1" applyFill="1" applyBorder="1" applyProtection="1">
      <protection locked="0"/>
    </xf>
    <xf numFmtId="0" fontId="0" fillId="8" borderId="60" xfId="0" applyNumberFormat="1" applyFill="1" applyBorder="1" applyProtection="1">
      <protection locked="0"/>
    </xf>
    <xf numFmtId="0" fontId="0" fillId="8" borderId="57" xfId="0" applyNumberFormat="1" applyFill="1" applyBorder="1" applyProtection="1">
      <protection locked="0"/>
    </xf>
    <xf numFmtId="0" fontId="0" fillId="8" borderId="0" xfId="0" applyFill="1"/>
    <xf numFmtId="0" fontId="0" fillId="0" borderId="0" xfId="0" applyFill="1" applyProtection="1">
      <protection locked="0"/>
    </xf>
    <xf numFmtId="20" fontId="0" fillId="0" borderId="0" xfId="0" applyNumberFormat="1" applyFill="1"/>
    <xf numFmtId="0" fontId="0" fillId="0" borderId="0" xfId="0" applyNumberFormat="1" applyFill="1"/>
    <xf numFmtId="176" fontId="1" fillId="0" borderId="0" xfId="0" applyNumberFormat="1" applyFont="1"/>
    <xf numFmtId="49" fontId="0" fillId="0" borderId="22" xfId="0" applyNumberFormat="1" applyBorder="1" applyAlignment="1">
      <alignment horizontal="center"/>
    </xf>
    <xf numFmtId="0" fontId="0" fillId="0" borderId="4" xfId="0" applyBorder="1" applyAlignment="1">
      <alignment horizontal="right"/>
    </xf>
    <xf numFmtId="184" fontId="0" fillId="0" borderId="2" xfId="0" applyNumberFormat="1" applyFill="1" applyBorder="1" applyAlignment="1">
      <alignment horizontal="center"/>
    </xf>
    <xf numFmtId="0" fontId="1" fillId="9" borderId="0" xfId="0" applyFont="1" applyFill="1" applyProtection="1">
      <protection locked="0"/>
    </xf>
    <xf numFmtId="176" fontId="1" fillId="9" borderId="0" xfId="0" applyNumberFormat="1" applyFont="1" applyFill="1"/>
    <xf numFmtId="176" fontId="0" fillId="9" borderId="0" xfId="0" applyNumberFormat="1" applyFill="1"/>
    <xf numFmtId="0" fontId="14" fillId="9" borderId="2" xfId="0" applyFont="1" applyFill="1" applyBorder="1" applyAlignment="1" applyProtection="1">
      <alignment horizontal="center"/>
      <protection locked="0"/>
    </xf>
    <xf numFmtId="0" fontId="13" fillId="9" borderId="2" xfId="0" applyFont="1" applyFill="1" applyBorder="1" applyAlignment="1">
      <alignment horizontal="center"/>
    </xf>
    <xf numFmtId="55" fontId="0" fillId="0" borderId="20" xfId="0" applyNumberFormat="1" applyBorder="1" applyAlignment="1">
      <alignment horizontal="center"/>
    </xf>
    <xf numFmtId="49" fontId="0" fillId="0" borderId="61" xfId="0" applyNumberFormat="1" applyBorder="1" applyAlignment="1">
      <alignment horizontal="center"/>
    </xf>
    <xf numFmtId="0" fontId="17" fillId="7" borderId="5" xfId="0" applyFont="1" applyFill="1" applyBorder="1"/>
    <xf numFmtId="0" fontId="17" fillId="7" borderId="10" xfId="0" applyFont="1" applyFill="1" applyBorder="1"/>
    <xf numFmtId="0" fontId="17" fillId="7" borderId="11" xfId="0" applyFont="1" applyFill="1" applyBorder="1"/>
    <xf numFmtId="0" fontId="17" fillId="0" borderId="0" xfId="0" applyFont="1"/>
    <xf numFmtId="0" fontId="17" fillId="7" borderId="6" xfId="0" applyFont="1" applyFill="1" applyBorder="1"/>
    <xf numFmtId="0" fontId="17" fillId="7" borderId="0" xfId="0" applyFont="1" applyFill="1" applyBorder="1"/>
    <xf numFmtId="0" fontId="17" fillId="7" borderId="12" xfId="0" applyFont="1" applyFill="1" applyBorder="1"/>
    <xf numFmtId="0" fontId="17" fillId="0" borderId="6" xfId="0" applyFont="1" applyBorder="1"/>
    <xf numFmtId="0" fontId="17" fillId="0" borderId="0" xfId="0" applyFont="1" applyBorder="1"/>
    <xf numFmtId="0" fontId="17" fillId="0" borderId="12" xfId="0" applyFont="1" applyBorder="1"/>
    <xf numFmtId="0" fontId="17" fillId="0" borderId="0" xfId="0" applyFont="1" applyFill="1"/>
    <xf numFmtId="0" fontId="17" fillId="0" borderId="7" xfId="0" applyFont="1" applyBorder="1"/>
    <xf numFmtId="0" fontId="17" fillId="0" borderId="13" xfId="0" applyFont="1" applyBorder="1"/>
    <xf numFmtId="0" fontId="17" fillId="0" borderId="14" xfId="0" applyFont="1" applyBorder="1"/>
    <xf numFmtId="0" fontId="19" fillId="0" borderId="6" xfId="0" applyFont="1" applyBorder="1" applyAlignment="1">
      <alignment vertical="center"/>
    </xf>
    <xf numFmtId="0" fontId="19" fillId="0" borderId="0" xfId="0" applyFont="1" applyBorder="1" applyAlignment="1">
      <alignment vertical="center"/>
    </xf>
    <xf numFmtId="0" fontId="19" fillId="0" borderId="12" xfId="0" applyFont="1" applyBorder="1" applyAlignment="1">
      <alignment vertical="center"/>
    </xf>
    <xf numFmtId="0" fontId="19" fillId="0" borderId="0" xfId="0" applyFont="1" applyBorder="1"/>
    <xf numFmtId="0" fontId="20" fillId="0" borderId="0" xfId="0" applyFont="1" applyBorder="1"/>
    <xf numFmtId="0" fontId="20" fillId="0" borderId="12" xfId="0" applyFont="1" applyBorder="1"/>
    <xf numFmtId="0" fontId="19" fillId="0" borderId="6" xfId="0" applyFont="1" applyBorder="1"/>
    <xf numFmtId="0" fontId="21" fillId="0" borderId="0" xfId="0" applyFont="1" applyBorder="1"/>
    <xf numFmtId="0" fontId="20" fillId="0" borderId="0" xfId="0" applyFont="1" applyBorder="1" applyAlignment="1">
      <alignment vertical="center"/>
    </xf>
    <xf numFmtId="0" fontId="24" fillId="0" borderId="6" xfId="0" applyFont="1" applyBorder="1" applyAlignment="1">
      <alignment vertical="center"/>
    </xf>
    <xf numFmtId="0" fontId="25" fillId="0" borderId="0" xfId="0" applyFont="1" applyAlignment="1">
      <alignment horizontal="justify"/>
    </xf>
    <xf numFmtId="0" fontId="26" fillId="0" borderId="0" xfId="0" applyFont="1" applyBorder="1"/>
    <xf numFmtId="0" fontId="17" fillId="0" borderId="12" xfId="0" applyFont="1" applyBorder="1" applyAlignment="1">
      <alignment vertical="center"/>
    </xf>
    <xf numFmtId="0" fontId="17" fillId="0" borderId="0" xfId="0" applyFont="1" applyAlignment="1">
      <alignment vertical="center"/>
    </xf>
    <xf numFmtId="0" fontId="17" fillId="0" borderId="0" xfId="0" applyFont="1" applyAlignment="1">
      <alignment horizontal="center"/>
    </xf>
    <xf numFmtId="0" fontId="28" fillId="4" borderId="28" xfId="0" applyFont="1" applyFill="1" applyBorder="1" applyAlignment="1">
      <alignment horizontal="center" vertical="center"/>
    </xf>
    <xf numFmtId="0" fontId="28" fillId="4" borderId="8" xfId="0" applyFont="1" applyFill="1" applyBorder="1" applyAlignment="1">
      <alignment horizontal="center" vertical="center"/>
    </xf>
    <xf numFmtId="0" fontId="28" fillId="4" borderId="9" xfId="0" applyFont="1" applyFill="1" applyBorder="1" applyAlignment="1">
      <alignment horizontal="center" vertical="center"/>
    </xf>
    <xf numFmtId="182" fontId="29" fillId="0" borderId="29" xfId="0" applyNumberFormat="1" applyFont="1" applyBorder="1" applyAlignment="1">
      <alignment horizontal="center" vertical="center"/>
    </xf>
    <xf numFmtId="182" fontId="29" fillId="5" borderId="26" xfId="0" applyNumberFormat="1" applyFont="1" applyFill="1" applyBorder="1" applyAlignment="1">
      <alignment horizontal="center" vertical="center"/>
    </xf>
    <xf numFmtId="182" fontId="29" fillId="0" borderId="26" xfId="0" applyNumberFormat="1" applyFont="1" applyBorder="1" applyAlignment="1">
      <alignment horizontal="center" vertical="center"/>
    </xf>
    <xf numFmtId="182" fontId="29" fillId="5" borderId="27" xfId="0" applyNumberFormat="1" applyFont="1" applyFill="1" applyBorder="1" applyAlignment="1">
      <alignment horizontal="center" vertical="center"/>
    </xf>
    <xf numFmtId="0" fontId="30" fillId="0" borderId="30" xfId="0" applyFont="1" applyBorder="1" applyAlignment="1">
      <alignment horizontal="center"/>
    </xf>
    <xf numFmtId="0" fontId="30" fillId="5" borderId="0" xfId="0" applyFont="1" applyFill="1" applyBorder="1" applyAlignment="1">
      <alignment horizontal="center"/>
    </xf>
    <xf numFmtId="0" fontId="30" fillId="0" borderId="0" xfId="0" applyFont="1" applyBorder="1" applyAlignment="1">
      <alignment horizontal="center"/>
    </xf>
    <xf numFmtId="0" fontId="30" fillId="5" borderId="12" xfId="0" applyFont="1" applyFill="1" applyBorder="1" applyAlignment="1">
      <alignment horizontal="center"/>
    </xf>
    <xf numFmtId="0" fontId="30" fillId="0" borderId="31" xfId="0" applyFont="1" applyBorder="1" applyAlignment="1">
      <alignment horizontal="center"/>
    </xf>
    <xf numFmtId="0" fontId="30" fillId="5" borderId="15" xfId="0" applyFont="1" applyFill="1" applyBorder="1" applyAlignment="1">
      <alignment horizontal="center"/>
    </xf>
    <xf numFmtId="0" fontId="30" fillId="0" borderId="15" xfId="0" applyFont="1" applyBorder="1" applyAlignment="1">
      <alignment horizontal="center"/>
    </xf>
    <xf numFmtId="0" fontId="30" fillId="5" borderId="16" xfId="0" applyFont="1" applyFill="1" applyBorder="1" applyAlignment="1">
      <alignment horizontal="center"/>
    </xf>
    <xf numFmtId="0" fontId="27" fillId="6" borderId="17" xfId="0" applyFont="1" applyFill="1" applyBorder="1" applyAlignment="1">
      <alignment horizontal="right"/>
    </xf>
    <xf numFmtId="0" fontId="27" fillId="6" borderId="0" xfId="0" applyFont="1" applyFill="1" applyBorder="1" applyAlignment="1">
      <alignment horizontal="right"/>
    </xf>
    <xf numFmtId="0" fontId="27" fillId="6" borderId="24" xfId="0" applyFont="1" applyFill="1" applyBorder="1" applyAlignment="1">
      <alignment horizontal="right"/>
    </xf>
    <xf numFmtId="0" fontId="27" fillId="0" borderId="30" xfId="0" applyFont="1" applyBorder="1" applyAlignment="1">
      <alignment horizontal="center"/>
    </xf>
    <xf numFmtId="0" fontId="27" fillId="5" borderId="0" xfId="0" applyFont="1" applyFill="1" applyBorder="1" applyAlignment="1">
      <alignment horizontal="center"/>
    </xf>
    <xf numFmtId="0" fontId="27" fillId="0" borderId="0" xfId="0" applyFont="1" applyBorder="1" applyAlignment="1">
      <alignment horizontal="center"/>
    </xf>
    <xf numFmtId="0" fontId="27" fillId="5" borderId="12" xfId="0" applyFont="1" applyFill="1" applyBorder="1" applyAlignment="1">
      <alignment horizontal="center"/>
    </xf>
    <xf numFmtId="183" fontId="27" fillId="0" borderId="34" xfId="0" applyNumberFormat="1" applyFont="1" applyBorder="1" applyAlignment="1">
      <alignment horizontal="center"/>
    </xf>
    <xf numFmtId="183" fontId="27" fillId="5" borderId="13" xfId="0" applyNumberFormat="1" applyFont="1" applyFill="1" applyBorder="1" applyAlignment="1">
      <alignment horizontal="center"/>
    </xf>
    <xf numFmtId="183" fontId="27" fillId="0" borderId="13" xfId="0" applyNumberFormat="1" applyFont="1" applyBorder="1" applyAlignment="1">
      <alignment horizontal="center"/>
    </xf>
    <xf numFmtId="183" fontId="27" fillId="5" borderId="14" xfId="0" applyNumberFormat="1" applyFont="1" applyFill="1" applyBorder="1" applyAlignment="1">
      <alignment horizontal="center"/>
    </xf>
    <xf numFmtId="0" fontId="27" fillId="0" borderId="0" xfId="0" applyFont="1" applyFill="1" applyBorder="1" applyAlignment="1">
      <alignment horizontal="left"/>
    </xf>
    <xf numFmtId="183" fontId="27" fillId="0" borderId="0" xfId="0" applyNumberFormat="1" applyFont="1" applyFill="1" applyBorder="1" applyAlignment="1">
      <alignment horizontal="center"/>
    </xf>
    <xf numFmtId="183" fontId="27" fillId="0" borderId="0" xfId="0" applyNumberFormat="1" applyFont="1" applyFill="1" applyBorder="1" applyAlignment="1">
      <alignment horizontal="right"/>
    </xf>
    <xf numFmtId="183" fontId="27" fillId="0" borderId="11" xfId="0" applyNumberFormat="1" applyFont="1" applyFill="1" applyBorder="1" applyAlignment="1">
      <alignment horizontal="center"/>
    </xf>
    <xf numFmtId="183" fontId="38" fillId="5" borderId="0" xfId="0" applyNumberFormat="1" applyFont="1" applyFill="1" applyBorder="1" applyAlignment="1">
      <alignment horizontal="center"/>
    </xf>
    <xf numFmtId="183" fontId="38" fillId="0" borderId="0" xfId="0" applyNumberFormat="1" applyFont="1" applyBorder="1" applyAlignment="1">
      <alignment horizontal="center"/>
    </xf>
    <xf numFmtId="183" fontId="38" fillId="5" borderId="24" xfId="0" applyNumberFormat="1" applyFont="1" applyFill="1" applyBorder="1" applyAlignment="1">
      <alignment horizontal="center"/>
    </xf>
    <xf numFmtId="183" fontId="39" fillId="5" borderId="18" xfId="0" applyNumberFormat="1" applyFont="1" applyFill="1" applyBorder="1" applyAlignment="1">
      <alignment horizontal="center"/>
    </xf>
    <xf numFmtId="183" fontId="39" fillId="5" borderId="12" xfId="0" applyNumberFormat="1" applyFont="1" applyFill="1" applyBorder="1" applyAlignment="1">
      <alignment horizontal="center"/>
    </xf>
    <xf numFmtId="183" fontId="39" fillId="5" borderId="25" xfId="0" applyNumberFormat="1" applyFont="1" applyFill="1" applyBorder="1" applyAlignment="1">
      <alignment horizontal="center"/>
    </xf>
    <xf numFmtId="177" fontId="0" fillId="10" borderId="2" xfId="0" applyNumberFormat="1" applyFill="1" applyBorder="1" applyAlignment="1">
      <alignment horizontal="center"/>
    </xf>
    <xf numFmtId="183" fontId="38" fillId="0" borderId="32" xfId="0" applyNumberFormat="1" applyFont="1" applyBorder="1" applyAlignment="1">
      <alignment horizontal="center"/>
    </xf>
    <xf numFmtId="183" fontId="38" fillId="5" borderId="17" xfId="0" applyNumberFormat="1" applyFont="1" applyFill="1" applyBorder="1" applyAlignment="1">
      <alignment horizontal="center"/>
    </xf>
    <xf numFmtId="183" fontId="38" fillId="0" borderId="30" xfId="0" applyNumberFormat="1" applyFont="1" applyBorder="1" applyAlignment="1">
      <alignment horizontal="center"/>
    </xf>
    <xf numFmtId="183" fontId="38" fillId="0" borderId="33" xfId="0" applyNumberFormat="1" applyFont="1" applyBorder="1" applyAlignment="1">
      <alignment horizontal="center"/>
    </xf>
    <xf numFmtId="183" fontId="38" fillId="0" borderId="24" xfId="0" applyNumberFormat="1" applyFont="1" applyBorder="1" applyAlignment="1">
      <alignment horizontal="center"/>
    </xf>
    <xf numFmtId="183" fontId="31" fillId="0" borderId="17" xfId="0" applyNumberFormat="1" applyFont="1" applyBorder="1" applyAlignment="1">
      <alignment horizontal="center"/>
    </xf>
    <xf numFmtId="188" fontId="0" fillId="0" borderId="0" xfId="0" applyNumberFormat="1"/>
    <xf numFmtId="189" fontId="0" fillId="0" borderId="2" xfId="0" applyNumberFormat="1" applyBorder="1" applyAlignment="1">
      <alignment horizontal="center"/>
    </xf>
    <xf numFmtId="189" fontId="0" fillId="2" borderId="0" xfId="0" applyNumberFormat="1" applyFill="1" applyAlignment="1">
      <alignment horizontal="center"/>
    </xf>
    <xf numFmtId="189" fontId="0" fillId="0" borderId="2" xfId="0" applyNumberFormat="1" applyFill="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3" xfId="0" applyBorder="1" applyAlignment="1">
      <alignment horizontal="center" vertical="center" textRotation="255"/>
    </xf>
    <xf numFmtId="0" fontId="0" fillId="0" borderId="39" xfId="0" applyBorder="1" applyAlignment="1">
      <alignment horizontal="center"/>
    </xf>
    <xf numFmtId="0" fontId="0" fillId="0" borderId="62" xfId="0" applyBorder="1" applyAlignment="1">
      <alignment horizontal="center"/>
    </xf>
    <xf numFmtId="0" fontId="19" fillId="0" borderId="6" xfId="0" applyFont="1" applyBorder="1" applyAlignment="1">
      <alignment horizontal="left"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0" fontId="27" fillId="6" borderId="0" xfId="0" applyFont="1" applyFill="1" applyBorder="1" applyAlignment="1">
      <alignment horizontal="left"/>
    </xf>
    <xf numFmtId="0" fontId="27" fillId="6" borderId="13" xfId="0" applyFont="1" applyFill="1" applyBorder="1" applyAlignment="1">
      <alignment horizontal="left"/>
    </xf>
    <xf numFmtId="0" fontId="17" fillId="0" borderId="0" xfId="0" applyFont="1" applyBorder="1" applyAlignment="1">
      <alignment horizontal="center"/>
    </xf>
    <xf numFmtId="0" fontId="17" fillId="0" borderId="12" xfId="0" applyFont="1" applyBorder="1" applyAlignment="1">
      <alignment horizontal="center"/>
    </xf>
    <xf numFmtId="0" fontId="27" fillId="6" borderId="17" xfId="0" applyFont="1" applyFill="1" applyBorder="1" applyAlignment="1">
      <alignment horizontal="center" vertical="center" textRotation="255"/>
    </xf>
    <xf numFmtId="0" fontId="27" fillId="6" borderId="0" xfId="0" applyFont="1" applyFill="1" applyBorder="1" applyAlignment="1">
      <alignment horizontal="center" vertical="center" textRotation="255"/>
    </xf>
    <xf numFmtId="0" fontId="27" fillId="6" borderId="24" xfId="0" applyFont="1" applyFill="1" applyBorder="1" applyAlignment="1">
      <alignment horizontal="center" vertical="center" textRotation="255"/>
    </xf>
    <xf numFmtId="0" fontId="27" fillId="4" borderId="8" xfId="0" applyFont="1" applyFill="1" applyBorder="1" applyAlignment="1">
      <alignment horizontal="center" vertical="center"/>
    </xf>
    <xf numFmtId="0" fontId="27" fillId="6" borderId="26" xfId="0" applyFont="1" applyFill="1" applyBorder="1" applyAlignment="1">
      <alignment horizontal="center" vertical="center"/>
    </xf>
    <xf numFmtId="0" fontId="27" fillId="6" borderId="0" xfId="0" applyFont="1" applyFill="1" applyBorder="1" applyAlignment="1">
      <alignment horizontal="center"/>
    </xf>
    <xf numFmtId="0" fontId="27" fillId="6" borderId="15" xfId="0" applyFont="1" applyFill="1" applyBorder="1" applyAlignment="1">
      <alignment horizont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12"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12" xfId="0" applyFont="1" applyBorder="1" applyAlignment="1">
      <alignment horizontal="left" vertical="center"/>
    </xf>
    <xf numFmtId="187" fontId="9" fillId="7" borderId="0" xfId="0" quotePrefix="1" applyNumberFormat="1" applyFont="1" applyFill="1" applyBorder="1" applyAlignment="1">
      <alignment horizontal="center"/>
    </xf>
    <xf numFmtId="187" fontId="9" fillId="7" borderId="12" xfId="0" quotePrefix="1" applyNumberFormat="1" applyFont="1" applyFill="1" applyBorder="1" applyAlignment="1">
      <alignment horizontal="center"/>
    </xf>
    <xf numFmtId="0" fontId="9" fillId="7" borderId="0" xfId="0" applyFont="1" applyFill="1" applyBorder="1" applyAlignment="1">
      <alignment horizontal="left"/>
    </xf>
    <xf numFmtId="0" fontId="18" fillId="0" borderId="5"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6" fillId="6" borderId="6" xfId="0" applyFont="1" applyFill="1" applyBorder="1" applyAlignment="1">
      <alignment horizontal="left"/>
    </xf>
    <xf numFmtId="0" fontId="6" fillId="6" borderId="0" xfId="0" applyFont="1" applyFill="1" applyBorder="1" applyAlignment="1">
      <alignment horizontal="left"/>
    </xf>
    <xf numFmtId="0" fontId="6" fillId="6" borderId="7" xfId="0" applyFont="1" applyFill="1" applyBorder="1" applyAlignment="1">
      <alignment horizontal="left"/>
    </xf>
    <xf numFmtId="0" fontId="6" fillId="6" borderId="13" xfId="0" applyFont="1" applyFill="1" applyBorder="1" applyAlignment="1">
      <alignment horizontal="left"/>
    </xf>
    <xf numFmtId="0" fontId="0" fillId="0" borderId="6"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6" fillId="6" borderId="63" xfId="0" applyFont="1" applyFill="1" applyBorder="1" applyAlignment="1">
      <alignment horizontal="center" vertical="center" textRotation="255"/>
    </xf>
    <xf numFmtId="0" fontId="6" fillId="6" borderId="6" xfId="0" applyFont="1" applyFill="1" applyBorder="1" applyAlignment="1">
      <alignment horizontal="center" vertical="center" textRotation="255"/>
    </xf>
    <xf numFmtId="0" fontId="6" fillId="6" borderId="64" xfId="0" applyFont="1" applyFill="1" applyBorder="1" applyAlignment="1">
      <alignment horizontal="center" vertical="center" textRotation="255"/>
    </xf>
    <xf numFmtId="0" fontId="6" fillId="4" borderId="65" xfId="0" applyFont="1" applyFill="1" applyBorder="1" applyAlignment="1">
      <alignment horizontal="center" vertical="center"/>
    </xf>
    <xf numFmtId="0" fontId="6" fillId="4" borderId="8" xfId="0" applyFont="1" applyFill="1" applyBorder="1" applyAlignment="1">
      <alignment horizontal="center" vertical="center"/>
    </xf>
    <xf numFmtId="0" fontId="6" fillId="6" borderId="66"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6" xfId="0" applyFont="1" applyFill="1" applyBorder="1" applyAlignment="1">
      <alignment horizontal="center"/>
    </xf>
    <xf numFmtId="0" fontId="6" fillId="6" borderId="0" xfId="0" applyFont="1" applyFill="1" applyBorder="1" applyAlignment="1">
      <alignment horizontal="center"/>
    </xf>
    <xf numFmtId="0" fontId="6" fillId="6" borderId="67" xfId="0" applyFont="1" applyFill="1" applyBorder="1" applyAlignment="1">
      <alignment horizontal="center"/>
    </xf>
    <xf numFmtId="0" fontId="6" fillId="6" borderId="15" xfId="0" applyFont="1" applyFill="1" applyBorder="1" applyAlignment="1">
      <alignment horizontal="center"/>
    </xf>
    <xf numFmtId="0" fontId="4" fillId="0" borderId="0" xfId="0" applyFont="1" applyAlignment="1">
      <alignment horizontal="center" vertical="center"/>
    </xf>
  </cellXfs>
  <cellStyles count="3">
    <cellStyle name="桁区切り 2" xfId="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1196325651362"/>
          <c:y val="4.2571061596023897E-2"/>
          <c:w val="0.84874407768730653"/>
          <c:h val="0.67811158798283266"/>
        </c:manualLayout>
      </c:layout>
      <c:lineChart>
        <c:grouping val="standard"/>
        <c:varyColors val="0"/>
        <c:ser>
          <c:idx val="0"/>
          <c:order val="0"/>
          <c:tx>
            <c:strRef>
              <c:f>定地水温!$B$1</c:f>
              <c:strCache>
                <c:ptCount val="1"/>
                <c:pt idx="0">
                  <c:v>八丈島</c:v>
                </c:pt>
              </c:strCache>
            </c:strRef>
          </c:tx>
          <c:spPr>
            <a:ln w="25400">
              <a:solidFill>
                <a:srgbClr val="3366FF"/>
              </a:solidFill>
              <a:prstDash val="solid"/>
            </a:ln>
          </c:spPr>
          <c:marker>
            <c:symbol val="circle"/>
            <c:size val="7"/>
            <c:spPr>
              <a:solidFill>
                <a:srgbClr val="FF0000"/>
              </a:solidFill>
              <a:ln>
                <a:solidFill>
                  <a:srgbClr val="3366FF"/>
                </a:solidFill>
                <a:prstDash val="solid"/>
              </a:ln>
            </c:spPr>
          </c:marker>
          <c:cat>
            <c:numRef>
              <c:f>定地水温!$A$2:$A$32</c:f>
              <c:numCache>
                <c:formatCode>m"月"d"日"</c:formatCode>
                <c:ptCount val="31"/>
                <c:pt idx="0">
                  <c:v>39569</c:v>
                </c:pt>
                <c:pt idx="1">
                  <c:v>39570</c:v>
                </c:pt>
                <c:pt idx="2">
                  <c:v>39571</c:v>
                </c:pt>
                <c:pt idx="3">
                  <c:v>39572</c:v>
                </c:pt>
                <c:pt idx="4">
                  <c:v>39573</c:v>
                </c:pt>
                <c:pt idx="5">
                  <c:v>39574</c:v>
                </c:pt>
                <c:pt idx="6">
                  <c:v>39575</c:v>
                </c:pt>
                <c:pt idx="7">
                  <c:v>39576</c:v>
                </c:pt>
                <c:pt idx="8">
                  <c:v>39577</c:v>
                </c:pt>
                <c:pt idx="9">
                  <c:v>39578</c:v>
                </c:pt>
                <c:pt idx="10">
                  <c:v>39579</c:v>
                </c:pt>
                <c:pt idx="11">
                  <c:v>39580</c:v>
                </c:pt>
                <c:pt idx="12">
                  <c:v>39581</c:v>
                </c:pt>
                <c:pt idx="13">
                  <c:v>39582</c:v>
                </c:pt>
                <c:pt idx="14">
                  <c:v>39583</c:v>
                </c:pt>
                <c:pt idx="15">
                  <c:v>39584</c:v>
                </c:pt>
                <c:pt idx="16">
                  <c:v>39585</c:v>
                </c:pt>
                <c:pt idx="17">
                  <c:v>39586</c:v>
                </c:pt>
                <c:pt idx="18">
                  <c:v>39587</c:v>
                </c:pt>
                <c:pt idx="19">
                  <c:v>39588</c:v>
                </c:pt>
                <c:pt idx="20">
                  <c:v>39589</c:v>
                </c:pt>
                <c:pt idx="21">
                  <c:v>39590</c:v>
                </c:pt>
                <c:pt idx="22">
                  <c:v>39591</c:v>
                </c:pt>
                <c:pt idx="23">
                  <c:v>39592</c:v>
                </c:pt>
                <c:pt idx="24">
                  <c:v>39593</c:v>
                </c:pt>
                <c:pt idx="25">
                  <c:v>39594</c:v>
                </c:pt>
                <c:pt idx="26">
                  <c:v>39595</c:v>
                </c:pt>
                <c:pt idx="27">
                  <c:v>39596</c:v>
                </c:pt>
                <c:pt idx="28">
                  <c:v>39597</c:v>
                </c:pt>
                <c:pt idx="29">
                  <c:v>39598</c:v>
                </c:pt>
                <c:pt idx="30">
                  <c:v>39599</c:v>
                </c:pt>
              </c:numCache>
            </c:numRef>
          </c:cat>
          <c:val>
            <c:numRef>
              <c:f>定地水温!$B$2:$B$32</c:f>
              <c:numCache>
                <c:formatCode>General</c:formatCode>
                <c:ptCount val="31"/>
                <c:pt idx="0">
                  <c:v>20.100000000000001</c:v>
                </c:pt>
                <c:pt idx="1">
                  <c:v>19.399999999999999</c:v>
                </c:pt>
                <c:pt idx="2">
                  <c:v>19.399999999999999</c:v>
                </c:pt>
                <c:pt idx="3">
                  <c:v>19.8</c:v>
                </c:pt>
                <c:pt idx="4">
                  <c:v>20.8</c:v>
                </c:pt>
                <c:pt idx="5">
                  <c:v>19.5</c:v>
                </c:pt>
                <c:pt idx="6">
                  <c:v>19.7</c:v>
                </c:pt>
                <c:pt idx="7">
                  <c:v>19.600000000000001</c:v>
                </c:pt>
                <c:pt idx="8">
                  <c:v>19.899999999999999</c:v>
                </c:pt>
                <c:pt idx="9">
                  <c:v>20</c:v>
                </c:pt>
                <c:pt idx="10">
                  <c:v>19.8</c:v>
                </c:pt>
                <c:pt idx="11">
                  <c:v>20.8</c:v>
                </c:pt>
                <c:pt idx="12">
                  <c:v>21.3</c:v>
                </c:pt>
                <c:pt idx="13">
                  <c:v>20.9</c:v>
                </c:pt>
                <c:pt idx="14">
                  <c:v>19.7</c:v>
                </c:pt>
                <c:pt idx="15">
                  <c:v>20.6</c:v>
                </c:pt>
                <c:pt idx="16">
                  <c:v>21</c:v>
                </c:pt>
                <c:pt idx="17">
                  <c:v>21.1</c:v>
                </c:pt>
                <c:pt idx="18">
                  <c:v>21.3</c:v>
                </c:pt>
                <c:pt idx="19">
                  <c:v>21</c:v>
                </c:pt>
                <c:pt idx="20">
                  <c:v>20.8</c:v>
                </c:pt>
                <c:pt idx="21">
                  <c:v>21.5</c:v>
                </c:pt>
                <c:pt idx="22">
                  <c:v>21.5</c:v>
                </c:pt>
                <c:pt idx="23">
                  <c:v>22.5</c:v>
                </c:pt>
                <c:pt idx="24">
                  <c:v>23.2</c:v>
                </c:pt>
                <c:pt idx="25">
                  <c:v>23.6</c:v>
                </c:pt>
                <c:pt idx="26">
                  <c:v>23.4</c:v>
                </c:pt>
                <c:pt idx="27">
                  <c:v>23.1</c:v>
                </c:pt>
                <c:pt idx="28">
                  <c:v>22.1</c:v>
                </c:pt>
                <c:pt idx="29">
                  <c:v>21.9</c:v>
                </c:pt>
                <c:pt idx="30">
                  <c:v>21.8</c:v>
                </c:pt>
              </c:numCache>
            </c:numRef>
          </c:val>
          <c:smooth val="0"/>
          <c:extLst xmlns:c16r2="http://schemas.microsoft.com/office/drawing/2015/06/chart">
            <c:ext xmlns:c16="http://schemas.microsoft.com/office/drawing/2014/chart" uri="{C3380CC4-5D6E-409C-BE32-E72D297353CC}">
              <c16:uniqueId val="{00000000-5D1C-4272-AA7D-7FAB3E29C86D}"/>
            </c:ext>
          </c:extLst>
        </c:ser>
        <c:ser>
          <c:idx val="2"/>
          <c:order val="1"/>
          <c:tx>
            <c:strRef>
              <c:f>定地水温!$D$1</c:f>
              <c:strCache>
                <c:ptCount val="1"/>
                <c:pt idx="0">
                  <c:v>平年値（八丈島）</c:v>
                </c:pt>
              </c:strCache>
            </c:strRef>
          </c:tx>
          <c:spPr>
            <a:ln w="25400">
              <a:solidFill>
                <a:srgbClr val="FF0000"/>
              </a:solidFill>
              <a:prstDash val="solid"/>
            </a:ln>
          </c:spPr>
          <c:marker>
            <c:symbol val="none"/>
          </c:marker>
          <c:cat>
            <c:numRef>
              <c:f>定地水温!$A$2:$A$32</c:f>
              <c:numCache>
                <c:formatCode>m"月"d"日"</c:formatCode>
                <c:ptCount val="31"/>
                <c:pt idx="0">
                  <c:v>39569</c:v>
                </c:pt>
                <c:pt idx="1">
                  <c:v>39570</c:v>
                </c:pt>
                <c:pt idx="2">
                  <c:v>39571</c:v>
                </c:pt>
                <c:pt idx="3">
                  <c:v>39572</c:v>
                </c:pt>
                <c:pt idx="4">
                  <c:v>39573</c:v>
                </c:pt>
                <c:pt idx="5">
                  <c:v>39574</c:v>
                </c:pt>
                <c:pt idx="6">
                  <c:v>39575</c:v>
                </c:pt>
                <c:pt idx="7">
                  <c:v>39576</c:v>
                </c:pt>
                <c:pt idx="8">
                  <c:v>39577</c:v>
                </c:pt>
                <c:pt idx="9">
                  <c:v>39578</c:v>
                </c:pt>
                <c:pt idx="10">
                  <c:v>39579</c:v>
                </c:pt>
                <c:pt idx="11">
                  <c:v>39580</c:v>
                </c:pt>
                <c:pt idx="12">
                  <c:v>39581</c:v>
                </c:pt>
                <c:pt idx="13">
                  <c:v>39582</c:v>
                </c:pt>
                <c:pt idx="14">
                  <c:v>39583</c:v>
                </c:pt>
                <c:pt idx="15">
                  <c:v>39584</c:v>
                </c:pt>
                <c:pt idx="16">
                  <c:v>39585</c:v>
                </c:pt>
                <c:pt idx="17">
                  <c:v>39586</c:v>
                </c:pt>
                <c:pt idx="18">
                  <c:v>39587</c:v>
                </c:pt>
                <c:pt idx="19">
                  <c:v>39588</c:v>
                </c:pt>
                <c:pt idx="20">
                  <c:v>39589</c:v>
                </c:pt>
                <c:pt idx="21">
                  <c:v>39590</c:v>
                </c:pt>
                <c:pt idx="22">
                  <c:v>39591</c:v>
                </c:pt>
                <c:pt idx="23">
                  <c:v>39592</c:v>
                </c:pt>
                <c:pt idx="24">
                  <c:v>39593</c:v>
                </c:pt>
                <c:pt idx="25">
                  <c:v>39594</c:v>
                </c:pt>
                <c:pt idx="26">
                  <c:v>39595</c:v>
                </c:pt>
                <c:pt idx="27">
                  <c:v>39596</c:v>
                </c:pt>
                <c:pt idx="28">
                  <c:v>39597</c:v>
                </c:pt>
                <c:pt idx="29">
                  <c:v>39598</c:v>
                </c:pt>
                <c:pt idx="30">
                  <c:v>39599</c:v>
                </c:pt>
              </c:numCache>
            </c:numRef>
          </c:cat>
          <c:val>
            <c:numRef>
              <c:f>定地水温!$D$2:$D$32</c:f>
              <c:numCache>
                <c:formatCode>General</c:formatCode>
                <c:ptCount val="31"/>
                <c:pt idx="0">
                  <c:v>19.8</c:v>
                </c:pt>
                <c:pt idx="1">
                  <c:v>19.812000000000008</c:v>
                </c:pt>
                <c:pt idx="2">
                  <c:v>19.888000000000005</c:v>
                </c:pt>
                <c:pt idx="3">
                  <c:v>19.889473684210532</c:v>
                </c:pt>
                <c:pt idx="4">
                  <c:v>20.085526315789473</c:v>
                </c:pt>
                <c:pt idx="5">
                  <c:v>20.290789473684214</c:v>
                </c:pt>
                <c:pt idx="6">
                  <c:v>20.288157894736841</c:v>
                </c:pt>
                <c:pt idx="7">
                  <c:v>20.306666666666668</c:v>
                </c:pt>
                <c:pt idx="8">
                  <c:v>20.4171052631579</c:v>
                </c:pt>
                <c:pt idx="9">
                  <c:v>20.493421052631572</c:v>
                </c:pt>
                <c:pt idx="10">
                  <c:v>20.621333333333325</c:v>
                </c:pt>
                <c:pt idx="11">
                  <c:v>20.719736842105263</c:v>
                </c:pt>
                <c:pt idx="12">
                  <c:v>20.739473684210523</c:v>
                </c:pt>
                <c:pt idx="13">
                  <c:v>20.75131578947369</c:v>
                </c:pt>
                <c:pt idx="14">
                  <c:v>20.840789473684215</c:v>
                </c:pt>
                <c:pt idx="15">
                  <c:v>20.761842105263167</c:v>
                </c:pt>
                <c:pt idx="16">
                  <c:v>20.806666666666668</c:v>
                </c:pt>
                <c:pt idx="17">
                  <c:v>20.818421052631578</c:v>
                </c:pt>
                <c:pt idx="18">
                  <c:v>20.853947368421053</c:v>
                </c:pt>
                <c:pt idx="19">
                  <c:v>20.946052631578944</c:v>
                </c:pt>
                <c:pt idx="20">
                  <c:v>21.057894736842108</c:v>
                </c:pt>
                <c:pt idx="21">
                  <c:v>21.078947368421051</c:v>
                </c:pt>
                <c:pt idx="22">
                  <c:v>21.003947368421052</c:v>
                </c:pt>
                <c:pt idx="23">
                  <c:v>21.036842105263165</c:v>
                </c:pt>
                <c:pt idx="24">
                  <c:v>21.225000000000001</c:v>
                </c:pt>
                <c:pt idx="25">
                  <c:v>21.181333333333338</c:v>
                </c:pt>
                <c:pt idx="26">
                  <c:v>21.255263157894738</c:v>
                </c:pt>
                <c:pt idx="27">
                  <c:v>21.336842105263159</c:v>
                </c:pt>
                <c:pt idx="28">
                  <c:v>21.35466666666667</c:v>
                </c:pt>
                <c:pt idx="29">
                  <c:v>21.442105263157888</c:v>
                </c:pt>
                <c:pt idx="30">
                  <c:v>21.556578947368415</c:v>
                </c:pt>
              </c:numCache>
            </c:numRef>
          </c:val>
          <c:smooth val="0"/>
          <c:extLst xmlns:c16r2="http://schemas.microsoft.com/office/drawing/2015/06/chart">
            <c:ext xmlns:c16="http://schemas.microsoft.com/office/drawing/2014/chart" uri="{C3380CC4-5D6E-409C-BE32-E72D297353CC}">
              <c16:uniqueId val="{00000001-5D1C-4272-AA7D-7FAB3E29C86D}"/>
            </c:ext>
          </c:extLst>
        </c:ser>
        <c:dLbls>
          <c:showLegendKey val="0"/>
          <c:showVal val="0"/>
          <c:showCatName val="0"/>
          <c:showSerName val="0"/>
          <c:showPercent val="0"/>
          <c:showBubbleSize val="0"/>
        </c:dLbls>
        <c:marker val="1"/>
        <c:smooth val="0"/>
        <c:axId val="213448192"/>
        <c:axId val="213450112"/>
      </c:lineChart>
      <c:dateAx>
        <c:axId val="213448192"/>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図　３　定地水温観測結果</a:t>
                </a:r>
              </a:p>
            </c:rich>
          </c:tx>
          <c:layout>
            <c:manualLayout>
              <c:xMode val="edge"/>
              <c:yMode val="edge"/>
              <c:x val="0.30539071799219686"/>
              <c:y val="0.87213018372703321"/>
            </c:manualLayout>
          </c:layout>
          <c:overlay val="0"/>
          <c:spPr>
            <a:noFill/>
            <a:ln w="25400">
              <a:noFill/>
            </a:ln>
          </c:spPr>
        </c:title>
        <c:numFmt formatCode="m/d;@"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3450112"/>
        <c:crosses val="autoZero"/>
        <c:auto val="1"/>
        <c:lblOffset val="100"/>
        <c:baseTimeUnit val="days"/>
        <c:majorUnit val="5"/>
        <c:majorTimeUnit val="days"/>
        <c:minorUnit val="5"/>
        <c:minorTimeUnit val="days"/>
      </c:dateAx>
      <c:valAx>
        <c:axId val="213450112"/>
        <c:scaling>
          <c:orientation val="minMax"/>
          <c:max val="25"/>
          <c:min val="18"/>
        </c:scaling>
        <c:delete val="0"/>
        <c:axPos val="l"/>
        <c:majorGridlines>
          <c:spPr>
            <a:ln w="3175">
              <a:solidFill>
                <a:srgbClr val="000000"/>
              </a:solidFill>
              <a:prstDash val="solid"/>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水温（℃）</a:t>
                </a:r>
              </a:p>
            </c:rich>
          </c:tx>
          <c:layout>
            <c:manualLayout>
              <c:xMode val="edge"/>
              <c:yMode val="edge"/>
              <c:x val="1.493412185496746E-7"/>
              <c:y val="0.25894134477825465"/>
            </c:manualLayout>
          </c:layout>
          <c:overlay val="0"/>
          <c:spPr>
            <a:noFill/>
            <a:ln w="25400">
              <a:noFill/>
            </a:ln>
          </c:spPr>
        </c:title>
        <c:numFmt formatCode="#,##0.0_);\(#,##0.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3448192"/>
        <c:crosses val="autoZero"/>
        <c:crossBetween val="between"/>
        <c:majorUnit val="2"/>
      </c:valAx>
      <c:spPr>
        <a:gradFill rotWithShape="0">
          <a:gsLst>
            <a:gs pos="0">
              <a:srgbClr val="FFFFC0"/>
            </a:gs>
            <a:gs pos="100000">
              <a:srgbClr val="FFFFC0">
                <a:gamma/>
                <a:shade val="89020"/>
                <a:invGamma/>
              </a:srgbClr>
            </a:gs>
          </a:gsLst>
          <a:lin ang="2700000" scaled="1"/>
        </a:gradFill>
        <a:ln w="12700">
          <a:solidFill>
            <a:srgbClr val="808080"/>
          </a:solidFill>
          <a:prstDash val="solid"/>
        </a:ln>
      </c:spPr>
    </c:plotArea>
    <c:legend>
      <c:legendPos val="r"/>
      <c:layout>
        <c:manualLayout>
          <c:xMode val="edge"/>
          <c:yMode val="edge"/>
          <c:x val="0.74619064308356109"/>
          <c:y val="0.45698224341675603"/>
          <c:w val="0.21708170751653072"/>
          <c:h val="0.2091097063571279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120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image" Target="../media/image4.gif"/><Relationship Id="rId4"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2</xdr:col>
      <xdr:colOff>180975</xdr:colOff>
      <xdr:row>50</xdr:row>
      <xdr:rowOff>28576</xdr:rowOff>
    </xdr:from>
    <xdr:to>
      <xdr:col>12</xdr:col>
      <xdr:colOff>533400</xdr:colOff>
      <xdr:row>58</xdr:row>
      <xdr:rowOff>28576</xdr:rowOff>
    </xdr:to>
    <xdr:graphicFrame macro="">
      <xdr:nvGraphicFramePr>
        <xdr:cNvPr id="16" name="Chart 10">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7</xdr:row>
      <xdr:rowOff>19050</xdr:rowOff>
    </xdr:from>
    <xdr:to>
      <xdr:col>4</xdr:col>
      <xdr:colOff>295275</xdr:colOff>
      <xdr:row>8</xdr:row>
      <xdr:rowOff>66675</xdr:rowOff>
    </xdr:to>
    <xdr:sp macro="" textlink="">
      <xdr:nvSpPr>
        <xdr:cNvPr id="2051" name="Text Box 3">
          <a:extLst>
            <a:ext uri="{FF2B5EF4-FFF2-40B4-BE49-F238E27FC236}">
              <a16:creationId xmlns:a16="http://schemas.microsoft.com/office/drawing/2014/main" xmlns="" id="{00000000-0008-0000-0100-000003080000}"/>
            </a:ext>
          </a:extLst>
        </xdr:cNvPr>
        <xdr:cNvSpPr txBox="1">
          <a:spLocks noChangeArrowheads="1"/>
        </xdr:cNvSpPr>
      </xdr:nvSpPr>
      <xdr:spPr bwMode="auto">
        <a:xfrm>
          <a:off x="200025" y="1352550"/>
          <a:ext cx="1590675" cy="247650"/>
        </a:xfrm>
        <a:prstGeom prst="rect">
          <a:avLst/>
        </a:prstGeom>
        <a:noFill/>
        <a:ln w="9525">
          <a:noFill/>
          <a:miter lim="800000"/>
          <a:headEnd/>
          <a:tailEnd/>
        </a:ln>
        <a:effectLst/>
      </xdr:spPr>
      <xdr:txBody>
        <a:bodyPr vertOverflow="clip" wrap="square" lIns="0" tIns="0" rIns="0" bIns="0" anchor="t" upright="1"/>
        <a:lstStyle/>
        <a:p>
          <a:pPr algn="l" rtl="0">
            <a:defRPr sz="1000"/>
          </a:pPr>
          <a:r>
            <a:rPr lang="ja-JP" altLang="en-US" sz="900" b="0" i="0" u="none" strike="noStrike" baseline="0">
              <a:solidFill>
                <a:srgbClr val="000000"/>
              </a:solidFill>
              <a:latin typeface="HG丸ｺﾞｼｯｸM-PRO"/>
              <a:ea typeface="HG丸ｺﾞｼｯｸM-PRO"/>
            </a:rPr>
            <a:t>調査指導船「たくなん」</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1</xdr:col>
      <xdr:colOff>76200</xdr:colOff>
      <xdr:row>2</xdr:row>
      <xdr:rowOff>76200</xdr:rowOff>
    </xdr:from>
    <xdr:to>
      <xdr:col>4</xdr:col>
      <xdr:colOff>200025</xdr:colOff>
      <xdr:row>7</xdr:row>
      <xdr:rowOff>0</xdr:rowOff>
    </xdr:to>
    <xdr:pic>
      <xdr:nvPicPr>
        <xdr:cNvPr id="2054" name="Picture 6" descr="Takunan2">
          <a:extLst>
            <a:ext uri="{FF2B5EF4-FFF2-40B4-BE49-F238E27FC236}">
              <a16:creationId xmlns:a16="http://schemas.microsoft.com/office/drawing/2014/main" xmlns="" id="{00000000-0008-0000-0100-000006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409575"/>
          <a:ext cx="1514475" cy="923925"/>
        </a:xfrm>
        <a:prstGeom prst="rect">
          <a:avLst/>
        </a:prstGeom>
        <a:noFill/>
        <a:ln w="9525">
          <a:noFill/>
          <a:miter lim="800000"/>
          <a:headEnd/>
          <a:tailEnd/>
        </a:ln>
      </xdr:spPr>
    </xdr:pic>
    <xdr:clientData/>
  </xdr:twoCellAnchor>
  <xdr:twoCellAnchor>
    <xdr:from>
      <xdr:col>4</xdr:col>
      <xdr:colOff>257175</xdr:colOff>
      <xdr:row>1</xdr:row>
      <xdr:rowOff>171450</xdr:rowOff>
    </xdr:from>
    <xdr:to>
      <xdr:col>11</xdr:col>
      <xdr:colOff>57150</xdr:colOff>
      <xdr:row>4</xdr:row>
      <xdr:rowOff>180975</xdr:rowOff>
    </xdr:to>
    <xdr:sp macro="" textlink="">
      <xdr:nvSpPr>
        <xdr:cNvPr id="2059" name="Text Box 11">
          <a:extLst>
            <a:ext uri="{FF2B5EF4-FFF2-40B4-BE49-F238E27FC236}">
              <a16:creationId xmlns:a16="http://schemas.microsoft.com/office/drawing/2014/main" xmlns="" id="{00000000-0008-0000-0100-00000B080000}"/>
            </a:ext>
          </a:extLst>
        </xdr:cNvPr>
        <xdr:cNvSpPr txBox="1">
          <a:spLocks noChangeArrowheads="1"/>
        </xdr:cNvSpPr>
      </xdr:nvSpPr>
      <xdr:spPr bwMode="auto">
        <a:xfrm>
          <a:off x="1752600" y="285750"/>
          <a:ext cx="4133850" cy="62865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ja-JP" altLang="en-US" sz="3600" b="1" i="0" u="none" strike="noStrike" baseline="0">
              <a:solidFill>
                <a:srgbClr val="000000"/>
              </a:solidFill>
              <a:latin typeface="HG正楷書体-PRO"/>
              <a:ea typeface="HG正楷書体-PRO"/>
            </a:rPr>
            <a:t>八丈海洋観測報告</a:t>
          </a:r>
        </a:p>
      </xdr:txBody>
    </xdr:sp>
    <xdr:clientData/>
  </xdr:twoCellAnchor>
  <xdr:twoCellAnchor editAs="oneCell">
    <xdr:from>
      <xdr:col>6</xdr:col>
      <xdr:colOff>171450</xdr:colOff>
      <xdr:row>5</xdr:row>
      <xdr:rowOff>38100</xdr:rowOff>
    </xdr:from>
    <xdr:to>
      <xdr:col>12</xdr:col>
      <xdr:colOff>561975</xdr:colOff>
      <xdr:row>6</xdr:row>
      <xdr:rowOff>123825</xdr:rowOff>
    </xdr:to>
    <xdr:sp macro="" textlink="">
      <xdr:nvSpPr>
        <xdr:cNvPr id="2060" name="Text Box 12">
          <a:extLst>
            <a:ext uri="{FF2B5EF4-FFF2-40B4-BE49-F238E27FC236}">
              <a16:creationId xmlns:a16="http://schemas.microsoft.com/office/drawing/2014/main" xmlns="" id="{00000000-0008-0000-0100-00000C080000}"/>
            </a:ext>
          </a:extLst>
        </xdr:cNvPr>
        <xdr:cNvSpPr txBox="1">
          <a:spLocks noChangeArrowheads="1"/>
        </xdr:cNvSpPr>
      </xdr:nvSpPr>
      <xdr:spPr bwMode="auto">
        <a:xfrm>
          <a:off x="2905125" y="971550"/>
          <a:ext cx="4105275" cy="28575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400" b="0" i="0" u="none" strike="noStrike" baseline="0">
              <a:solidFill>
                <a:srgbClr val="000000"/>
              </a:solidFill>
              <a:latin typeface="HGS創英ﾌﾟﾚｾﾞﾝｽEB"/>
              <a:ea typeface="HGS創英ﾌﾟﾚｾﾞﾝｽEB"/>
            </a:rPr>
            <a:t>東京都 島しょ農林水産総合センター 八丈事業所</a:t>
          </a:r>
        </a:p>
      </xdr:txBody>
    </xdr:sp>
    <xdr:clientData/>
  </xdr:twoCellAnchor>
  <xdr:twoCellAnchor editAs="oneCell">
    <xdr:from>
      <xdr:col>7</xdr:col>
      <xdr:colOff>152400</xdr:colOff>
      <xdr:row>7</xdr:row>
      <xdr:rowOff>0</xdr:rowOff>
    </xdr:from>
    <xdr:to>
      <xdr:col>12</xdr:col>
      <xdr:colOff>523875</xdr:colOff>
      <xdr:row>8</xdr:row>
      <xdr:rowOff>152400</xdr:rowOff>
    </xdr:to>
    <xdr:sp macro="" textlink="">
      <xdr:nvSpPr>
        <xdr:cNvPr id="2061" name="Text Box 13">
          <a:extLst>
            <a:ext uri="{FF2B5EF4-FFF2-40B4-BE49-F238E27FC236}">
              <a16:creationId xmlns:a16="http://schemas.microsoft.com/office/drawing/2014/main" xmlns="" id="{00000000-0008-0000-0100-00000D080000}"/>
            </a:ext>
          </a:extLst>
        </xdr:cNvPr>
        <xdr:cNvSpPr txBox="1">
          <a:spLocks noChangeArrowheads="1"/>
        </xdr:cNvSpPr>
      </xdr:nvSpPr>
      <xdr:spPr bwMode="auto">
        <a:xfrm>
          <a:off x="3505200" y="1333500"/>
          <a:ext cx="3467100" cy="3524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100-1511</a:t>
          </a:r>
          <a:r>
            <a:rPr lang="ja-JP" altLang="en-US" sz="1100" b="0" i="0" u="none" strike="noStrike" baseline="0">
              <a:solidFill>
                <a:srgbClr val="000000"/>
              </a:solidFill>
              <a:latin typeface="ＭＳ ゴシック"/>
              <a:ea typeface="ＭＳ ゴシック"/>
            </a:rPr>
            <a:t>　東京都八丈島八丈町三根</a:t>
          </a:r>
          <a:r>
            <a:rPr lang="en-US" altLang="ja-JP" sz="1100" b="0" i="0" u="none" strike="noStrike" baseline="0">
              <a:solidFill>
                <a:srgbClr val="000000"/>
              </a:solidFill>
              <a:latin typeface="ＭＳ ゴシック"/>
              <a:ea typeface="ＭＳ ゴシック"/>
            </a:rPr>
            <a:t>4222</a:t>
          </a:r>
          <a:r>
            <a:rPr lang="ja-JP" altLang="en-US" sz="1100" b="0" i="0" u="none" strike="noStrike" baseline="0">
              <a:solidFill>
                <a:srgbClr val="000000"/>
              </a:solidFill>
              <a:latin typeface="ＭＳ ゴシック"/>
              <a:ea typeface="ＭＳ ゴシック"/>
            </a:rPr>
            <a:t>　　</a:t>
          </a:r>
        </a:p>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TEL</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04996-2-0209</a:t>
          </a: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FAX</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04996-2-3429</a:t>
          </a:r>
        </a:p>
      </xdr:txBody>
    </xdr:sp>
    <xdr:clientData/>
  </xdr:twoCellAnchor>
  <xdr:twoCellAnchor>
    <xdr:from>
      <xdr:col>2</xdr:col>
      <xdr:colOff>19050</xdr:colOff>
      <xdr:row>24</xdr:row>
      <xdr:rowOff>85725</xdr:rowOff>
    </xdr:from>
    <xdr:to>
      <xdr:col>6</xdr:col>
      <xdr:colOff>200025</xdr:colOff>
      <xdr:row>33</xdr:row>
      <xdr:rowOff>142798</xdr:rowOff>
    </xdr:to>
    <xdr:pic>
      <xdr:nvPicPr>
        <xdr:cNvPr id="2062" name="Picture 14">
          <a:extLst>
            <a:ext uri="{FF2B5EF4-FFF2-40B4-BE49-F238E27FC236}">
              <a16:creationId xmlns:a16="http://schemas.microsoft.com/office/drawing/2014/main" xmlns="" id="{00000000-0008-0000-0100-00000E0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00050" y="4600575"/>
          <a:ext cx="2533650" cy="1923973"/>
        </a:xfrm>
        <a:prstGeom prst="rect">
          <a:avLst/>
        </a:prstGeom>
        <a:noFill/>
        <a:ln w="9525">
          <a:noFill/>
          <a:miter lim="800000"/>
          <a:headEnd/>
          <a:tailEnd/>
        </a:ln>
      </xdr:spPr>
    </xdr:pic>
    <xdr:clientData/>
  </xdr:twoCellAnchor>
  <xdr:oneCellAnchor>
    <xdr:from>
      <xdr:col>9</xdr:col>
      <xdr:colOff>390525</xdr:colOff>
      <xdr:row>45</xdr:row>
      <xdr:rowOff>38100</xdr:rowOff>
    </xdr:from>
    <xdr:ext cx="190500" cy="295275"/>
    <xdr:sp macro="" textlink="">
      <xdr:nvSpPr>
        <xdr:cNvPr id="2070" name="Text Box 22">
          <a:extLst>
            <a:ext uri="{FF2B5EF4-FFF2-40B4-BE49-F238E27FC236}">
              <a16:creationId xmlns:a16="http://schemas.microsoft.com/office/drawing/2014/main" xmlns="" id="{00000000-0008-0000-0100-000016080000}"/>
            </a:ext>
          </a:extLst>
        </xdr:cNvPr>
        <xdr:cNvSpPr txBox="1">
          <a:spLocks noChangeArrowheads="1"/>
        </xdr:cNvSpPr>
      </xdr:nvSpPr>
      <xdr:spPr bwMode="auto">
        <a:xfrm>
          <a:off x="4981575" y="7896225"/>
          <a:ext cx="190500" cy="295275"/>
        </a:xfrm>
        <a:prstGeom prst="rect">
          <a:avLst/>
        </a:prstGeom>
        <a:noFill/>
        <a:ln w="9525" algn="ctr">
          <a:noFill/>
          <a:miter lim="800000"/>
          <a:headEnd/>
          <a:tailEnd/>
        </a:ln>
        <a:effectLst/>
      </xdr:spPr>
    </xdr:sp>
    <xdr:clientData/>
  </xdr:oneCellAnchor>
  <xdr:twoCellAnchor editAs="oneCell">
    <xdr:from>
      <xdr:col>7</xdr:col>
      <xdr:colOff>200025</xdr:colOff>
      <xdr:row>24</xdr:row>
      <xdr:rowOff>19051</xdr:rowOff>
    </xdr:from>
    <xdr:to>
      <xdr:col>9</xdr:col>
      <xdr:colOff>381000</xdr:colOff>
      <xdr:row>33</xdr:row>
      <xdr:rowOff>78755</xdr:rowOff>
    </xdr:to>
    <xdr:pic>
      <xdr:nvPicPr>
        <xdr:cNvPr id="3" name="図 2">
          <a:extLst>
            <a:ext uri="{FF2B5EF4-FFF2-40B4-BE49-F238E27FC236}">
              <a16:creationId xmlns:a16="http://schemas.microsoft.com/office/drawing/2014/main" xmlns="" id="{5E07CD9F-C815-44B7-BC0C-5C3D43D691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2825" y="4467226"/>
          <a:ext cx="1419225" cy="1926604"/>
        </a:xfrm>
        <a:prstGeom prst="rect">
          <a:avLst/>
        </a:prstGeom>
      </xdr:spPr>
    </xdr:pic>
    <xdr:clientData/>
  </xdr:twoCellAnchor>
  <xdr:twoCellAnchor editAs="oneCell">
    <xdr:from>
      <xdr:col>9</xdr:col>
      <xdr:colOff>457200</xdr:colOff>
      <xdr:row>24</xdr:row>
      <xdr:rowOff>19051</xdr:rowOff>
    </xdr:from>
    <xdr:to>
      <xdr:col>12</xdr:col>
      <xdr:colOff>42863</xdr:colOff>
      <xdr:row>33</xdr:row>
      <xdr:rowOff>61914</xdr:rowOff>
    </xdr:to>
    <xdr:pic>
      <xdr:nvPicPr>
        <xdr:cNvPr id="6" name="図 5">
          <a:extLst>
            <a:ext uri="{FF2B5EF4-FFF2-40B4-BE49-F238E27FC236}">
              <a16:creationId xmlns:a16="http://schemas.microsoft.com/office/drawing/2014/main" xmlns="" id="{FC4AFB01-D8FD-45E0-910B-DD00CA21C48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48250" y="4467226"/>
          <a:ext cx="1443038" cy="1909763"/>
        </a:xfrm>
        <a:prstGeom prst="rect">
          <a:avLst/>
        </a:prstGeom>
      </xdr:spPr>
    </xdr:pic>
    <xdr:clientData/>
  </xdr:twoCellAnchor>
  <xdr:twoCellAnchor>
    <xdr:from>
      <xdr:col>4</xdr:col>
      <xdr:colOff>19050</xdr:colOff>
      <xdr:row>51</xdr:row>
      <xdr:rowOff>38100</xdr:rowOff>
    </xdr:from>
    <xdr:to>
      <xdr:col>6</xdr:col>
      <xdr:colOff>457200</xdr:colOff>
      <xdr:row>53</xdr:row>
      <xdr:rowOff>142875</xdr:rowOff>
    </xdr:to>
    <xdr:sp macro="" textlink="">
      <xdr:nvSpPr>
        <xdr:cNvPr id="7" name="テキスト ボックス 6">
          <a:extLst>
            <a:ext uri="{FF2B5EF4-FFF2-40B4-BE49-F238E27FC236}">
              <a16:creationId xmlns:a16="http://schemas.microsoft.com/office/drawing/2014/main" xmlns="" id="{0590B5D4-14FC-4E41-B5B6-DB285F586913}"/>
            </a:ext>
          </a:extLst>
        </xdr:cNvPr>
        <xdr:cNvSpPr txBox="1"/>
      </xdr:nvSpPr>
      <xdr:spPr>
        <a:xfrm>
          <a:off x="1514475" y="9934575"/>
          <a:ext cx="1676400" cy="50482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月平均水温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         八丈島 </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rPr>
            <a:t>21.0℃</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CS20"/>
  <sheetViews>
    <sheetView workbookViewId="0">
      <pane xSplit="3" ySplit="1" topLeftCell="D5" activePane="bottomRight" state="frozen"/>
      <selection pane="topRight" activeCell="D1" sqref="D1"/>
      <selection pane="bottomLeft" activeCell="A2" sqref="A2"/>
      <selection pane="bottomRight" activeCell="F17" sqref="F17"/>
    </sheetView>
  </sheetViews>
  <sheetFormatPr defaultRowHeight="15.75"/>
  <cols>
    <col min="1" max="1" width="2.875" customWidth="1"/>
    <col min="2" max="2" width="3.375" customWidth="1"/>
    <col min="4" max="8" width="9.75" style="8" bestFit="1" customWidth="1"/>
    <col min="9" max="9" width="2.625" style="8" customWidth="1"/>
    <col min="10" max="10" width="9.75" style="8" bestFit="1" customWidth="1"/>
    <col min="11" max="11" width="9.875" style="8" bestFit="1" customWidth="1"/>
    <col min="12" max="14" width="9.75" style="8" bestFit="1" customWidth="1"/>
    <col min="15" max="15" width="2.625" style="8" customWidth="1"/>
    <col min="16" max="20" width="9.75" style="8" bestFit="1" customWidth="1"/>
    <col min="21" max="21" width="2.625" style="8" customWidth="1"/>
    <col min="22" max="30" width="9" style="8"/>
    <col min="31" max="35" width="9.75" style="8" bestFit="1" customWidth="1"/>
    <col min="36" max="97" width="9" style="8"/>
  </cols>
  <sheetData>
    <row r="1" spans="2:40" ht="24.95" customHeight="1">
      <c r="D1" s="281" t="s">
        <v>27</v>
      </c>
      <c r="E1" s="281"/>
      <c r="F1" s="281"/>
      <c r="G1" s="281"/>
      <c r="H1" s="281"/>
      <c r="J1" s="281" t="s">
        <v>28</v>
      </c>
      <c r="K1" s="281"/>
      <c r="L1" s="281"/>
      <c r="M1" s="281"/>
      <c r="N1" s="281"/>
      <c r="P1" s="281" t="s">
        <v>29</v>
      </c>
      <c r="Q1" s="281"/>
      <c r="R1" s="281"/>
      <c r="S1" s="281"/>
      <c r="T1" s="281"/>
      <c r="V1" s="282" t="s">
        <v>30</v>
      </c>
      <c r="W1" s="282"/>
      <c r="X1" s="282"/>
      <c r="Y1" s="282"/>
      <c r="Z1" s="282"/>
      <c r="AA1" s="282"/>
      <c r="AB1" s="282"/>
      <c r="AC1" s="282"/>
      <c r="AD1" s="282"/>
      <c r="AE1" s="282"/>
      <c r="AF1" s="282"/>
      <c r="AG1" s="282"/>
      <c r="AH1" s="282"/>
    </row>
    <row r="2" spans="2:40" ht="24.95" customHeight="1">
      <c r="B2" s="286" t="s">
        <v>45</v>
      </c>
      <c r="C2" s="287"/>
      <c r="D2" s="24">
        <v>43593</v>
      </c>
      <c r="E2" s="24">
        <v>43593</v>
      </c>
      <c r="F2" s="24">
        <v>43593</v>
      </c>
      <c r="G2" s="24">
        <v>43593</v>
      </c>
      <c r="H2" s="24">
        <v>43593</v>
      </c>
      <c r="I2" s="25"/>
      <c r="J2" s="24">
        <v>43592</v>
      </c>
      <c r="K2" s="24">
        <v>43592</v>
      </c>
      <c r="L2" s="24">
        <v>43592</v>
      </c>
      <c r="M2" s="24">
        <v>43592</v>
      </c>
      <c r="N2" s="270" t="s">
        <v>117</v>
      </c>
      <c r="O2" s="25"/>
      <c r="P2" s="24">
        <v>43594</v>
      </c>
      <c r="Q2" s="24">
        <v>43594</v>
      </c>
      <c r="R2" s="24">
        <v>43594</v>
      </c>
      <c r="S2" s="24">
        <v>43594</v>
      </c>
      <c r="T2" s="24"/>
      <c r="U2" s="26"/>
      <c r="V2" s="24"/>
      <c r="W2" s="24"/>
      <c r="X2" s="24"/>
      <c r="Y2" s="24"/>
      <c r="Z2" s="24"/>
      <c r="AA2" s="24"/>
      <c r="AB2" s="24"/>
      <c r="AC2" s="24"/>
      <c r="AD2" s="24"/>
      <c r="AE2" s="24"/>
      <c r="AF2" s="24">
        <v>41760</v>
      </c>
      <c r="AG2" s="24">
        <v>41760</v>
      </c>
      <c r="AH2" s="24">
        <v>41421</v>
      </c>
      <c r="AI2" s="24">
        <v>41760</v>
      </c>
      <c r="AJ2" s="24"/>
      <c r="AK2" s="24"/>
      <c r="AL2" s="24"/>
      <c r="AM2" s="24"/>
      <c r="AN2" s="24"/>
    </row>
    <row r="3" spans="2:40" ht="24.95" customHeight="1">
      <c r="B3" s="286" t="s">
        <v>89</v>
      </c>
      <c r="C3" s="287"/>
      <c r="D3" s="12">
        <v>31</v>
      </c>
      <c r="E3" s="12">
        <v>32</v>
      </c>
      <c r="F3" s="12">
        <v>33</v>
      </c>
      <c r="G3" s="12">
        <v>34</v>
      </c>
      <c r="H3" s="12">
        <v>35</v>
      </c>
      <c r="I3" s="11"/>
      <c r="J3" s="12">
        <v>36</v>
      </c>
      <c r="K3" s="12">
        <v>37</v>
      </c>
      <c r="L3" s="12">
        <v>38</v>
      </c>
      <c r="M3" s="12">
        <v>39</v>
      </c>
      <c r="N3" s="12">
        <v>40</v>
      </c>
      <c r="O3" s="11"/>
      <c r="P3" s="12">
        <v>46</v>
      </c>
      <c r="Q3" s="12">
        <v>56</v>
      </c>
      <c r="R3" s="12">
        <v>66</v>
      </c>
      <c r="S3" s="12">
        <v>76</v>
      </c>
      <c r="T3" s="12">
        <v>75</v>
      </c>
      <c r="U3" s="17"/>
      <c r="V3" s="12">
        <v>42</v>
      </c>
      <c r="W3" s="12">
        <v>44</v>
      </c>
      <c r="X3" s="12">
        <v>45</v>
      </c>
      <c r="Y3" s="12">
        <v>47</v>
      </c>
      <c r="Z3" s="12">
        <v>49</v>
      </c>
      <c r="AA3" s="12">
        <v>53</v>
      </c>
      <c r="AB3" s="12">
        <v>54</v>
      </c>
      <c r="AC3" s="12">
        <v>58</v>
      </c>
      <c r="AD3" s="12">
        <v>64</v>
      </c>
      <c r="AE3" s="12">
        <v>31</v>
      </c>
      <c r="AF3" s="12">
        <v>32</v>
      </c>
      <c r="AG3" s="12">
        <v>33</v>
      </c>
      <c r="AH3" s="12">
        <v>34</v>
      </c>
      <c r="AI3" s="12">
        <v>35</v>
      </c>
      <c r="AJ3" s="12"/>
      <c r="AK3" s="12"/>
      <c r="AL3" s="12"/>
      <c r="AM3" s="12"/>
      <c r="AN3" s="12"/>
    </row>
    <row r="4" spans="2:40" ht="24.95" customHeight="1">
      <c r="B4" s="286" t="s">
        <v>21</v>
      </c>
      <c r="C4" s="287"/>
      <c r="D4" s="27">
        <v>0.4236111111111111</v>
      </c>
      <c r="E4" s="27">
        <v>0.3888888888888889</v>
      </c>
      <c r="F4" s="27">
        <v>0.33680555555555558</v>
      </c>
      <c r="G4" s="27">
        <v>0.30555555555555552</v>
      </c>
      <c r="H4" s="27">
        <v>0.2673611111111111</v>
      </c>
      <c r="I4" s="28"/>
      <c r="J4" s="27">
        <v>0.2673611111111111</v>
      </c>
      <c r="K4" s="27">
        <v>0.31944444444444448</v>
      </c>
      <c r="L4" s="27">
        <v>0.36805555555555558</v>
      </c>
      <c r="M4" s="27">
        <v>0.41666666666666669</v>
      </c>
      <c r="N4" s="197" t="s">
        <v>108</v>
      </c>
      <c r="O4" s="28"/>
      <c r="P4" s="27">
        <v>0.28472222222222221</v>
      </c>
      <c r="Q4" s="27">
        <v>0.32291666666666669</v>
      </c>
      <c r="R4" s="27">
        <v>0.37152777777777773</v>
      </c>
      <c r="S4" s="27">
        <v>0.4236111111111111</v>
      </c>
      <c r="T4" s="27"/>
      <c r="U4" s="29"/>
      <c r="V4" s="27"/>
      <c r="W4" s="27"/>
      <c r="X4" s="27"/>
      <c r="Y4" s="27"/>
      <c r="Z4" s="27"/>
      <c r="AA4" s="27"/>
      <c r="AB4" s="27"/>
      <c r="AC4" s="27"/>
      <c r="AD4" s="27"/>
      <c r="AE4" s="27"/>
      <c r="AF4" s="27">
        <v>0.53472222222222221</v>
      </c>
      <c r="AG4" s="27">
        <v>0.47916666666666669</v>
      </c>
      <c r="AH4" s="27">
        <v>0.29166666666666669</v>
      </c>
      <c r="AI4" s="27">
        <v>0.38541666666666669</v>
      </c>
      <c r="AJ4" s="27"/>
      <c r="AK4" s="27"/>
      <c r="AL4" s="27"/>
      <c r="AM4" s="27"/>
      <c r="AN4" s="27"/>
    </row>
    <row r="5" spans="2:40" ht="24.95" customHeight="1">
      <c r="B5" s="283" t="s">
        <v>22</v>
      </c>
      <c r="C5" s="9">
        <v>0</v>
      </c>
      <c r="D5" s="278">
        <v>23.12</v>
      </c>
      <c r="E5" s="278">
        <v>22.97</v>
      </c>
      <c r="F5" s="278">
        <v>22.003599999999999</v>
      </c>
      <c r="G5" s="278">
        <v>20.45</v>
      </c>
      <c r="H5" s="278">
        <v>19.43</v>
      </c>
      <c r="I5" s="279"/>
      <c r="J5" s="280">
        <v>20.21</v>
      </c>
      <c r="K5" s="280">
        <v>20.059999999999999</v>
      </c>
      <c r="L5" s="280">
        <v>20.09</v>
      </c>
      <c r="M5" s="280">
        <v>20.100000000000001</v>
      </c>
      <c r="N5" s="197" t="s">
        <v>108</v>
      </c>
      <c r="O5" s="11"/>
      <c r="P5" s="12">
        <v>19.89</v>
      </c>
      <c r="Q5" s="12">
        <v>19.7</v>
      </c>
      <c r="R5" s="12">
        <v>20.05</v>
      </c>
      <c r="S5" s="12">
        <v>22.36</v>
      </c>
      <c r="T5" s="12"/>
      <c r="U5" s="17"/>
      <c r="V5" s="12"/>
      <c r="W5" s="12"/>
      <c r="X5" s="12"/>
      <c r="Y5" s="12"/>
      <c r="Z5" s="12"/>
      <c r="AA5" s="12"/>
      <c r="AB5" s="12"/>
      <c r="AC5" s="12"/>
      <c r="AD5" s="12"/>
      <c r="AE5" s="12"/>
      <c r="AF5" s="12">
        <v>21.47</v>
      </c>
      <c r="AG5" s="12">
        <v>21.8736</v>
      </c>
      <c r="AH5" s="12">
        <v>20.88</v>
      </c>
      <c r="AI5" s="12">
        <v>21.43</v>
      </c>
      <c r="AJ5" s="12"/>
      <c r="AK5" s="12"/>
      <c r="AL5" s="12"/>
      <c r="AM5" s="12"/>
      <c r="AN5" s="12"/>
    </row>
    <row r="6" spans="2:40" ht="24.95" customHeight="1">
      <c r="B6" s="283"/>
      <c r="C6" s="9">
        <v>10</v>
      </c>
      <c r="D6" s="278">
        <v>23.09</v>
      </c>
      <c r="E6" s="278">
        <v>22.97</v>
      </c>
      <c r="F6" s="278">
        <v>22.002400000000002</v>
      </c>
      <c r="G6" s="278">
        <v>20.45</v>
      </c>
      <c r="H6" s="278">
        <v>19.38</v>
      </c>
      <c r="I6" s="279"/>
      <c r="J6" s="280">
        <v>20.190000000000001</v>
      </c>
      <c r="K6" s="280">
        <v>20.059999999999999</v>
      </c>
      <c r="L6" s="280">
        <v>20.09</v>
      </c>
      <c r="M6" s="280">
        <v>20.05</v>
      </c>
      <c r="N6" s="197" t="s">
        <v>108</v>
      </c>
      <c r="O6" s="11"/>
      <c r="P6" s="12">
        <v>19.809999999999999</v>
      </c>
      <c r="Q6" s="12">
        <v>19.690000000000001</v>
      </c>
      <c r="R6" s="12">
        <v>20.04</v>
      </c>
      <c r="S6" s="12">
        <v>22.34</v>
      </c>
      <c r="T6" s="12"/>
      <c r="U6" s="17"/>
      <c r="V6" s="12"/>
      <c r="W6" s="12"/>
      <c r="X6" s="12"/>
      <c r="Y6" s="12"/>
      <c r="Z6" s="12"/>
      <c r="AA6" s="12"/>
      <c r="AB6" s="12"/>
      <c r="AC6" s="12"/>
      <c r="AD6" s="12"/>
      <c r="AE6" s="12"/>
      <c r="AF6" s="12">
        <v>21.48</v>
      </c>
      <c r="AG6" s="12">
        <v>21.876999999999999</v>
      </c>
      <c r="AH6" s="12">
        <v>20.190000000000001</v>
      </c>
      <c r="AI6" s="12">
        <v>21.83</v>
      </c>
      <c r="AJ6" s="12"/>
      <c r="AK6" s="12"/>
      <c r="AL6" s="12"/>
      <c r="AM6" s="12"/>
      <c r="AN6" s="12"/>
    </row>
    <row r="7" spans="2:40" ht="24.95" customHeight="1">
      <c r="B7" s="283"/>
      <c r="C7" s="9">
        <v>20</v>
      </c>
      <c r="D7" s="278">
        <v>23.08</v>
      </c>
      <c r="E7" s="278">
        <v>22.93</v>
      </c>
      <c r="F7" s="278">
        <v>21.997399999999999</v>
      </c>
      <c r="G7" s="278">
        <v>20.420000000000002</v>
      </c>
      <c r="H7" s="278">
        <v>19.28</v>
      </c>
      <c r="I7" s="279"/>
      <c r="J7" s="280">
        <v>20.13</v>
      </c>
      <c r="K7" s="280">
        <v>19.87</v>
      </c>
      <c r="L7" s="280">
        <v>19.670000000000002</v>
      </c>
      <c r="M7" s="280">
        <v>19.760000000000002</v>
      </c>
      <c r="N7" s="197" t="s">
        <v>108</v>
      </c>
      <c r="O7" s="11"/>
      <c r="P7" s="12">
        <v>19.559999999999999</v>
      </c>
      <c r="Q7" s="12">
        <v>19.54</v>
      </c>
      <c r="R7" s="12">
        <v>20.02</v>
      </c>
      <c r="S7" s="12">
        <v>22.32</v>
      </c>
      <c r="T7" s="12"/>
      <c r="U7" s="17"/>
      <c r="V7" s="12"/>
      <c r="W7" s="12"/>
      <c r="X7" s="12"/>
      <c r="Y7" s="12"/>
      <c r="Z7" s="12"/>
      <c r="AA7" s="12"/>
      <c r="AB7" s="12"/>
      <c r="AC7" s="12"/>
      <c r="AD7" s="12"/>
      <c r="AE7" s="12"/>
      <c r="AF7" s="12">
        <v>21.47</v>
      </c>
      <c r="AG7" s="12">
        <v>21.878</v>
      </c>
      <c r="AH7" s="12">
        <v>19.350000000000001</v>
      </c>
      <c r="AI7" s="12">
        <v>21.84</v>
      </c>
      <c r="AJ7" s="12"/>
      <c r="AK7" s="12"/>
      <c r="AL7" s="12"/>
      <c r="AM7" s="12"/>
      <c r="AN7" s="12"/>
    </row>
    <row r="8" spans="2:40" ht="24.95" customHeight="1">
      <c r="B8" s="283"/>
      <c r="C8" s="9">
        <v>30</v>
      </c>
      <c r="D8" s="278">
        <v>23.07</v>
      </c>
      <c r="E8" s="278">
        <v>22.68</v>
      </c>
      <c r="F8" s="278">
        <v>21.994399999999999</v>
      </c>
      <c r="G8" s="278">
        <v>20.36</v>
      </c>
      <c r="H8" s="278">
        <v>19.23</v>
      </c>
      <c r="I8" s="279"/>
      <c r="J8" s="280">
        <v>20.09</v>
      </c>
      <c r="K8" s="280">
        <v>19.760000000000002</v>
      </c>
      <c r="L8" s="280">
        <v>19.559999999999999</v>
      </c>
      <c r="M8" s="280">
        <v>19.46</v>
      </c>
      <c r="N8" s="197" t="s">
        <v>108</v>
      </c>
      <c r="O8" s="11"/>
      <c r="P8" s="12">
        <v>19.5</v>
      </c>
      <c r="Q8" s="12">
        <v>19.37</v>
      </c>
      <c r="R8" s="12">
        <v>20.02</v>
      </c>
      <c r="S8" s="12">
        <v>22.31</v>
      </c>
      <c r="T8" s="12"/>
      <c r="U8" s="17"/>
      <c r="V8" s="12"/>
      <c r="W8" s="12"/>
      <c r="X8" s="12"/>
      <c r="Y8" s="12"/>
      <c r="Z8" s="12"/>
      <c r="AA8" s="12"/>
      <c r="AB8" s="12"/>
      <c r="AC8" s="12"/>
      <c r="AD8" s="12"/>
      <c r="AE8" s="12"/>
      <c r="AF8" s="12">
        <v>21.18</v>
      </c>
      <c r="AG8" s="12">
        <v>21.878499999999999</v>
      </c>
      <c r="AH8" s="12">
        <v>19.09</v>
      </c>
      <c r="AI8" s="12">
        <v>21.84</v>
      </c>
      <c r="AJ8" s="12"/>
      <c r="AK8" s="12"/>
      <c r="AL8" s="12"/>
      <c r="AM8" s="12"/>
      <c r="AN8" s="12"/>
    </row>
    <row r="9" spans="2:40" ht="24.95" customHeight="1">
      <c r="B9" s="283"/>
      <c r="C9" s="9">
        <v>50</v>
      </c>
      <c r="D9" s="278">
        <v>23.07</v>
      </c>
      <c r="E9" s="278">
        <v>22.48</v>
      </c>
      <c r="F9" s="278">
        <v>21.995699999999999</v>
      </c>
      <c r="G9" s="278">
        <v>19.940000000000001</v>
      </c>
      <c r="H9" s="278">
        <v>19.2</v>
      </c>
      <c r="I9" s="279"/>
      <c r="J9" s="280">
        <v>20.02</v>
      </c>
      <c r="K9" s="280">
        <v>19.59</v>
      </c>
      <c r="L9" s="280">
        <v>19.38</v>
      </c>
      <c r="M9" s="280">
        <v>19.13</v>
      </c>
      <c r="N9" s="197" t="s">
        <v>108</v>
      </c>
      <c r="O9" s="11"/>
      <c r="P9" s="12">
        <v>19.32</v>
      </c>
      <c r="Q9" s="12">
        <v>19</v>
      </c>
      <c r="R9" s="12">
        <v>20.010000000000002</v>
      </c>
      <c r="S9" s="12">
        <v>21.9</v>
      </c>
      <c r="T9" s="12"/>
      <c r="U9" s="17"/>
      <c r="V9" s="12"/>
      <c r="W9" s="12"/>
      <c r="X9" s="12"/>
      <c r="Y9" s="12"/>
      <c r="Z9" s="12"/>
      <c r="AA9" s="12"/>
      <c r="AB9" s="12"/>
      <c r="AC9" s="12"/>
      <c r="AD9" s="12"/>
      <c r="AE9" s="12"/>
      <c r="AF9" s="12">
        <v>20.7</v>
      </c>
      <c r="AG9" s="12">
        <v>21.882300000000001</v>
      </c>
      <c r="AH9" s="12">
        <v>18.18</v>
      </c>
      <c r="AI9" s="12">
        <v>21.86</v>
      </c>
      <c r="AJ9" s="12"/>
      <c r="AK9" s="12"/>
      <c r="AL9" s="12"/>
      <c r="AM9" s="12"/>
      <c r="AN9" s="12"/>
    </row>
    <row r="10" spans="2:40" ht="24.95" customHeight="1">
      <c r="B10" s="283"/>
      <c r="C10" s="9">
        <v>75</v>
      </c>
      <c r="D10" s="278">
        <v>22.7</v>
      </c>
      <c r="E10" s="278">
        <v>21.94</v>
      </c>
      <c r="F10" s="278">
        <v>21.1128</v>
      </c>
      <c r="G10" s="278">
        <v>19.7</v>
      </c>
      <c r="H10" s="278">
        <v>19.190000000000001</v>
      </c>
      <c r="I10" s="279"/>
      <c r="J10" s="280">
        <v>19.82</v>
      </c>
      <c r="K10" s="280">
        <v>19.37</v>
      </c>
      <c r="L10" s="280">
        <v>19.12</v>
      </c>
      <c r="M10" s="280">
        <v>18.95</v>
      </c>
      <c r="N10" s="197" t="s">
        <v>108</v>
      </c>
      <c r="O10" s="11"/>
      <c r="P10" s="12">
        <v>19.239999999999998</v>
      </c>
      <c r="Q10" s="12">
        <v>18.88</v>
      </c>
      <c r="R10" s="12">
        <v>19.98</v>
      </c>
      <c r="S10" s="12">
        <v>21.5</v>
      </c>
      <c r="T10" s="12"/>
      <c r="U10" s="17"/>
      <c r="V10" s="12"/>
      <c r="W10" s="12"/>
      <c r="X10" s="12"/>
      <c r="Y10" s="12"/>
      <c r="Z10" s="12"/>
      <c r="AA10" s="12"/>
      <c r="AB10" s="12"/>
      <c r="AC10" s="12"/>
      <c r="AD10" s="12"/>
      <c r="AE10" s="12"/>
      <c r="AF10" s="12">
        <v>20.63</v>
      </c>
      <c r="AG10" s="12">
        <v>21.889500000000002</v>
      </c>
      <c r="AH10" s="12">
        <v>17.02</v>
      </c>
      <c r="AI10" s="12">
        <v>21.11</v>
      </c>
      <c r="AJ10" s="12"/>
      <c r="AK10" s="12"/>
      <c r="AL10" s="12"/>
      <c r="AM10" s="12"/>
      <c r="AN10" s="12"/>
    </row>
    <row r="11" spans="2:40" ht="24.95" customHeight="1">
      <c r="B11" s="283"/>
      <c r="C11" s="9">
        <v>100</v>
      </c>
      <c r="D11" s="278">
        <v>22.11</v>
      </c>
      <c r="E11" s="278">
        <v>21.39</v>
      </c>
      <c r="F11" s="278">
        <v>20.306999999999999</v>
      </c>
      <c r="G11" s="278">
        <v>19.59</v>
      </c>
      <c r="H11" s="278">
        <v>19.05</v>
      </c>
      <c r="I11" s="279"/>
      <c r="J11" s="280">
        <v>19.52</v>
      </c>
      <c r="K11" s="280">
        <v>19.079999999999998</v>
      </c>
      <c r="L11" s="280">
        <v>18.649999999999999</v>
      </c>
      <c r="M11" s="280">
        <v>18.52</v>
      </c>
      <c r="N11" s="197" t="s">
        <v>108</v>
      </c>
      <c r="O11" s="11"/>
      <c r="P11" s="12">
        <v>18.600000000000001</v>
      </c>
      <c r="Q11" s="12">
        <v>18.399999999999999</v>
      </c>
      <c r="R11" s="12">
        <v>19.59</v>
      </c>
      <c r="S11" s="12">
        <v>20.61</v>
      </c>
      <c r="T11" s="12"/>
      <c r="U11" s="17"/>
      <c r="V11" s="12"/>
      <c r="W11" s="12"/>
      <c r="X11" s="12"/>
      <c r="Y11" s="12"/>
      <c r="Z11" s="12"/>
      <c r="AA11" s="12"/>
      <c r="AB11" s="12"/>
      <c r="AC11" s="12"/>
      <c r="AD11" s="12"/>
      <c r="AE11" s="12"/>
      <c r="AF11" s="12">
        <v>19.63</v>
      </c>
      <c r="AG11" s="12">
        <v>21.5671</v>
      </c>
      <c r="AH11" s="12">
        <v>16.149999999999999</v>
      </c>
      <c r="AI11" s="12">
        <v>20.58</v>
      </c>
      <c r="AJ11" s="12"/>
      <c r="AK11" s="12"/>
      <c r="AL11" s="12"/>
      <c r="AM11" s="12"/>
      <c r="AN11" s="12"/>
    </row>
    <row r="12" spans="2:40" ht="24.95" customHeight="1">
      <c r="B12" s="283"/>
      <c r="C12" s="9">
        <v>150</v>
      </c>
      <c r="D12" s="278">
        <v>20.59</v>
      </c>
      <c r="E12" s="278">
        <v>20.27</v>
      </c>
      <c r="F12" s="278">
        <v>19.465</v>
      </c>
      <c r="G12" s="278">
        <v>19.2</v>
      </c>
      <c r="H12" s="278">
        <v>19.03</v>
      </c>
      <c r="I12" s="279"/>
      <c r="J12" s="280">
        <v>19.010000000000002</v>
      </c>
      <c r="K12" s="280">
        <v>18.13</v>
      </c>
      <c r="L12" s="280">
        <v>18.239999999999998</v>
      </c>
      <c r="M12" s="280">
        <v>18.11</v>
      </c>
      <c r="N12" s="197" t="s">
        <v>108</v>
      </c>
      <c r="O12" s="11"/>
      <c r="P12" s="12">
        <v>16.78</v>
      </c>
      <c r="Q12" s="12">
        <v>17.89</v>
      </c>
      <c r="R12" s="12">
        <v>19.149999999999999</v>
      </c>
      <c r="S12" s="12">
        <v>19.77</v>
      </c>
      <c r="T12" s="12"/>
      <c r="U12" s="17"/>
      <c r="V12" s="12"/>
      <c r="W12" s="12"/>
      <c r="X12" s="12"/>
      <c r="Y12" s="12"/>
      <c r="Z12" s="12"/>
      <c r="AA12" s="12"/>
      <c r="AB12" s="12"/>
      <c r="AC12" s="12"/>
      <c r="AD12" s="12"/>
      <c r="AE12" s="12"/>
      <c r="AF12" s="12">
        <v>18.82</v>
      </c>
      <c r="AG12" s="12">
        <v>20.035499999999999</v>
      </c>
      <c r="AH12" s="12">
        <v>14.25</v>
      </c>
      <c r="AI12" s="12">
        <v>18.5</v>
      </c>
      <c r="AJ12" s="12"/>
      <c r="AK12" s="12"/>
      <c r="AL12" s="12"/>
      <c r="AM12" s="12"/>
      <c r="AN12" s="12"/>
    </row>
    <row r="13" spans="2:40" ht="24.95" customHeight="1">
      <c r="B13" s="283"/>
      <c r="C13" s="9">
        <v>200</v>
      </c>
      <c r="D13" s="278">
        <v>19.600000000000001</v>
      </c>
      <c r="E13" s="278">
        <v>19.12</v>
      </c>
      <c r="F13" s="278">
        <v>18.9223</v>
      </c>
      <c r="G13" s="278">
        <v>18.5</v>
      </c>
      <c r="H13" s="278">
        <v>18.739999999999998</v>
      </c>
      <c r="I13" s="279"/>
      <c r="J13" s="280">
        <v>18.440000000000001</v>
      </c>
      <c r="K13" s="280">
        <v>17.61</v>
      </c>
      <c r="L13" s="280">
        <v>17.96</v>
      </c>
      <c r="M13" s="280">
        <v>17.88</v>
      </c>
      <c r="N13" s="197" t="s">
        <v>108</v>
      </c>
      <c r="O13" s="11"/>
      <c r="P13" s="12">
        <v>16.399999999999999</v>
      </c>
      <c r="Q13" s="12">
        <v>17.350000000000001</v>
      </c>
      <c r="R13" s="12">
        <v>18.13</v>
      </c>
      <c r="S13" s="12">
        <v>17.579999999999998</v>
      </c>
      <c r="T13" s="12"/>
      <c r="U13" s="17"/>
      <c r="V13" s="12"/>
      <c r="W13" s="12"/>
      <c r="X13" s="12"/>
      <c r="Y13" s="12"/>
      <c r="Z13" s="12"/>
      <c r="AA13" s="12"/>
      <c r="AB13" s="12"/>
      <c r="AC13" s="12"/>
      <c r="AD13" s="12"/>
      <c r="AE13" s="12"/>
      <c r="AF13" s="12">
        <v>17.52</v>
      </c>
      <c r="AG13" s="12">
        <v>17.6326</v>
      </c>
      <c r="AH13" s="12">
        <v>13.56</v>
      </c>
      <c r="AI13" s="12">
        <v>17.71</v>
      </c>
      <c r="AJ13" s="12"/>
      <c r="AK13" s="12"/>
      <c r="AL13" s="12"/>
      <c r="AM13" s="12"/>
      <c r="AN13" s="12"/>
    </row>
    <row r="14" spans="2:40" ht="24.95" customHeight="1">
      <c r="B14" s="283"/>
      <c r="C14" s="9">
        <v>300</v>
      </c>
      <c r="D14" s="278">
        <v>16.579999999999998</v>
      </c>
      <c r="E14" s="278">
        <v>16.739999999999998</v>
      </c>
      <c r="F14" s="278">
        <v>17.269400000000001</v>
      </c>
      <c r="G14" s="278">
        <v>17.18</v>
      </c>
      <c r="H14" s="278">
        <v>15.71</v>
      </c>
      <c r="I14" s="279"/>
      <c r="J14" s="280">
        <v>16.11</v>
      </c>
      <c r="K14" s="280">
        <v>16.7</v>
      </c>
      <c r="L14" s="280">
        <v>17.010000000000002</v>
      </c>
      <c r="M14" s="280">
        <v>16.690000000000001</v>
      </c>
      <c r="N14" s="197" t="s">
        <v>108</v>
      </c>
      <c r="O14" s="11"/>
      <c r="P14" s="12" t="s">
        <v>108</v>
      </c>
      <c r="Q14" s="12">
        <v>15.23</v>
      </c>
      <c r="R14" s="12">
        <v>16.239999999999998</v>
      </c>
      <c r="S14" s="12">
        <v>15.29</v>
      </c>
      <c r="T14" s="12"/>
      <c r="U14" s="17"/>
      <c r="V14" s="12"/>
      <c r="W14" s="12"/>
      <c r="X14" s="12"/>
      <c r="Y14" s="12"/>
      <c r="Z14" s="12"/>
      <c r="AA14" s="12"/>
      <c r="AB14" s="12"/>
      <c r="AC14" s="12"/>
      <c r="AD14" s="12"/>
      <c r="AE14" s="12"/>
      <c r="AF14" s="12">
        <v>15.3</v>
      </c>
      <c r="AG14" s="12">
        <v>15.5366</v>
      </c>
      <c r="AH14" s="12">
        <v>9.5</v>
      </c>
      <c r="AI14" s="12">
        <v>10.46</v>
      </c>
      <c r="AJ14" s="12"/>
      <c r="AK14" s="12"/>
      <c r="AL14" s="12"/>
      <c r="AM14" s="12"/>
      <c r="AN14" s="12"/>
    </row>
    <row r="15" spans="2:40" ht="24.95" customHeight="1">
      <c r="B15" s="283"/>
      <c r="C15" s="9">
        <v>400</v>
      </c>
      <c r="D15" s="278">
        <v>14.48</v>
      </c>
      <c r="E15" s="278">
        <v>14.31</v>
      </c>
      <c r="F15" s="278">
        <v>14.4465</v>
      </c>
      <c r="G15" s="278">
        <v>14.68</v>
      </c>
      <c r="H15" s="278">
        <v>14.93</v>
      </c>
      <c r="I15" s="279"/>
      <c r="J15" s="280">
        <v>14.27</v>
      </c>
      <c r="K15" s="280">
        <v>13.59</v>
      </c>
      <c r="L15" s="280">
        <v>15.54</v>
      </c>
      <c r="M15" s="280">
        <v>15.47</v>
      </c>
      <c r="N15" s="197" t="s">
        <v>108</v>
      </c>
      <c r="O15" s="11"/>
      <c r="P15" s="12" t="s">
        <v>108</v>
      </c>
      <c r="Q15" s="12">
        <v>14.05</v>
      </c>
      <c r="R15" s="12">
        <v>14.44</v>
      </c>
      <c r="S15" s="12">
        <v>14.41</v>
      </c>
      <c r="T15" s="12"/>
      <c r="U15" s="17"/>
      <c r="V15" s="12"/>
      <c r="W15" s="12"/>
      <c r="X15" s="12"/>
      <c r="Y15" s="12"/>
      <c r="Z15" s="12"/>
      <c r="AA15" s="12"/>
      <c r="AB15" s="12"/>
      <c r="AC15" s="12"/>
      <c r="AD15" s="12"/>
      <c r="AE15" s="12"/>
      <c r="AF15" s="12">
        <v>11.72</v>
      </c>
      <c r="AG15" s="12">
        <v>11.4991</v>
      </c>
      <c r="AH15" s="12">
        <v>7.76</v>
      </c>
      <c r="AI15" s="12">
        <v>9.4600000000000009</v>
      </c>
      <c r="AJ15" s="12"/>
      <c r="AK15" s="12"/>
      <c r="AL15" s="12"/>
      <c r="AM15" s="12"/>
      <c r="AN15" s="12"/>
    </row>
    <row r="16" spans="2:40" ht="24.95" customHeight="1">
      <c r="B16" s="283"/>
      <c r="C16" s="9">
        <v>500</v>
      </c>
      <c r="D16" s="278">
        <v>10.29</v>
      </c>
      <c r="E16" s="278">
        <v>11.04</v>
      </c>
      <c r="F16" s="278">
        <v>11.552</v>
      </c>
      <c r="G16" s="278">
        <v>11.95</v>
      </c>
      <c r="H16" s="278" t="s">
        <v>108</v>
      </c>
      <c r="I16" s="279"/>
      <c r="J16" s="280" t="s">
        <v>108</v>
      </c>
      <c r="K16" s="280">
        <v>10.648300000000001</v>
      </c>
      <c r="L16" s="280">
        <v>12.5</v>
      </c>
      <c r="M16" s="280">
        <v>12.39</v>
      </c>
      <c r="N16" s="197" t="s">
        <v>108</v>
      </c>
      <c r="O16" s="11"/>
      <c r="P16" s="12" t="s">
        <v>108</v>
      </c>
      <c r="Q16" s="12">
        <v>8.17</v>
      </c>
      <c r="R16" s="12">
        <v>11.45</v>
      </c>
      <c r="S16" s="12" t="s">
        <v>108</v>
      </c>
      <c r="T16" s="12"/>
      <c r="U16" s="17"/>
      <c r="V16" s="12"/>
      <c r="W16" s="12"/>
      <c r="X16" s="12"/>
      <c r="Y16" s="12"/>
      <c r="Z16" s="12"/>
      <c r="AA16" s="12"/>
      <c r="AB16" s="12"/>
      <c r="AC16" s="12"/>
      <c r="AD16" s="12"/>
      <c r="AE16" s="12"/>
      <c r="AF16" s="12">
        <v>8.18</v>
      </c>
      <c r="AG16" s="12">
        <v>8.8773</v>
      </c>
      <c r="AH16" s="12">
        <v>6.18</v>
      </c>
      <c r="AI16" s="12"/>
      <c r="AJ16" s="12"/>
      <c r="AK16" s="12"/>
      <c r="AL16" s="12"/>
      <c r="AM16" s="12"/>
      <c r="AN16" s="12"/>
    </row>
    <row r="17" spans="2:40" ht="24.95" customHeight="1">
      <c r="B17" s="283"/>
      <c r="C17" s="9">
        <v>600</v>
      </c>
      <c r="D17" s="278" t="s">
        <v>108</v>
      </c>
      <c r="E17" s="278" t="s">
        <v>108</v>
      </c>
      <c r="F17" s="278" t="s">
        <v>108</v>
      </c>
      <c r="G17" s="278" t="s">
        <v>108</v>
      </c>
      <c r="H17" s="278" t="s">
        <v>108</v>
      </c>
      <c r="I17" s="279"/>
      <c r="J17" s="280" t="s">
        <v>108</v>
      </c>
      <c r="K17" s="280" t="s">
        <v>108</v>
      </c>
      <c r="L17" s="280" t="s">
        <v>108</v>
      </c>
      <c r="M17" s="280" t="s">
        <v>108</v>
      </c>
      <c r="N17" s="197" t="s">
        <v>108</v>
      </c>
      <c r="O17" s="11"/>
      <c r="P17" s="12" t="s">
        <v>108</v>
      </c>
      <c r="Q17" s="12" t="s">
        <v>108</v>
      </c>
      <c r="R17" s="12" t="s">
        <v>108</v>
      </c>
      <c r="S17" s="12" t="s">
        <v>108</v>
      </c>
      <c r="T17" s="12"/>
      <c r="U17" s="17"/>
      <c r="V17" s="12"/>
      <c r="W17" s="12"/>
      <c r="X17" s="12"/>
      <c r="Y17" s="12"/>
      <c r="Z17" s="12"/>
      <c r="AA17" s="12"/>
      <c r="AB17" s="12"/>
      <c r="AC17" s="12"/>
      <c r="AD17" s="12"/>
      <c r="AE17" s="12"/>
      <c r="AF17" s="12">
        <v>6.05</v>
      </c>
      <c r="AG17" s="12"/>
      <c r="AH17" s="12">
        <v>4.93</v>
      </c>
      <c r="AI17" s="12"/>
      <c r="AJ17" s="12"/>
      <c r="AK17" s="12"/>
      <c r="AL17" s="12"/>
      <c r="AM17" s="12"/>
      <c r="AN17" s="12"/>
    </row>
    <row r="18" spans="2:40" ht="24.95" customHeight="1">
      <c r="B18" s="15"/>
      <c r="C18" s="15"/>
      <c r="D18" s="16"/>
      <c r="E18" s="16"/>
      <c r="F18" s="16"/>
      <c r="G18" s="16"/>
      <c r="H18" s="16"/>
      <c r="I18" s="11"/>
      <c r="J18" s="16"/>
      <c r="K18" s="16"/>
      <c r="L18" s="16"/>
      <c r="M18" s="16"/>
      <c r="N18" s="16"/>
      <c r="O18" s="11"/>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row>
    <row r="19" spans="2:40" ht="24.95" customHeight="1">
      <c r="B19" s="284" t="s">
        <v>25</v>
      </c>
      <c r="C19" s="13" t="s">
        <v>23</v>
      </c>
      <c r="D19" s="14">
        <v>66</v>
      </c>
      <c r="E19" s="14">
        <v>103</v>
      </c>
      <c r="F19" s="14">
        <v>284</v>
      </c>
      <c r="G19" s="14">
        <v>43</v>
      </c>
      <c r="H19" s="14">
        <v>17</v>
      </c>
      <c r="I19" s="11"/>
      <c r="J19" s="14">
        <v>327</v>
      </c>
      <c r="K19" s="14">
        <v>85</v>
      </c>
      <c r="L19" s="14">
        <v>58</v>
      </c>
      <c r="M19" s="14">
        <v>32</v>
      </c>
      <c r="N19" s="197" t="s">
        <v>108</v>
      </c>
      <c r="O19" s="11"/>
      <c r="P19" s="14">
        <v>21</v>
      </c>
      <c r="Q19" s="14">
        <v>2</v>
      </c>
      <c r="R19" s="14">
        <v>84</v>
      </c>
      <c r="S19" s="14">
        <v>113</v>
      </c>
      <c r="T19" s="14"/>
      <c r="U19" s="17"/>
      <c r="V19" s="14"/>
      <c r="W19" s="14"/>
      <c r="X19" s="14"/>
      <c r="Y19" s="14"/>
      <c r="Z19" s="14"/>
      <c r="AA19" s="14"/>
      <c r="AB19" s="14"/>
      <c r="AC19" s="14"/>
      <c r="AD19" s="14"/>
      <c r="AE19" s="14"/>
      <c r="AF19" s="14">
        <v>64</v>
      </c>
      <c r="AG19" s="14">
        <v>179</v>
      </c>
      <c r="AH19" s="14">
        <v>42</v>
      </c>
      <c r="AI19" s="14">
        <v>243</v>
      </c>
      <c r="AJ19" s="14"/>
      <c r="AK19" s="14"/>
      <c r="AL19" s="14"/>
      <c r="AM19" s="14"/>
      <c r="AN19" s="14"/>
    </row>
    <row r="20" spans="2:40" ht="24.95" customHeight="1">
      <c r="B20" s="285"/>
      <c r="C20" s="10" t="s">
        <v>24</v>
      </c>
      <c r="D20" s="12">
        <v>0.9</v>
      </c>
      <c r="E20" s="12">
        <v>0.7</v>
      </c>
      <c r="F20" s="12">
        <v>0.3</v>
      </c>
      <c r="G20" s="12">
        <v>0.2</v>
      </c>
      <c r="H20" s="12">
        <v>2.2000000000000002</v>
      </c>
      <c r="I20" s="11"/>
      <c r="J20" s="12">
        <v>0.2</v>
      </c>
      <c r="K20" s="12">
        <v>0.4</v>
      </c>
      <c r="L20" s="12">
        <v>0.8</v>
      </c>
      <c r="M20" s="12">
        <v>0.9</v>
      </c>
      <c r="N20" s="197" t="s">
        <v>108</v>
      </c>
      <c r="O20" s="11"/>
      <c r="P20" s="12">
        <v>1</v>
      </c>
      <c r="Q20" s="12">
        <v>0.8</v>
      </c>
      <c r="R20" s="12">
        <v>1.1000000000000001</v>
      </c>
      <c r="S20" s="12">
        <v>1.1000000000000001</v>
      </c>
      <c r="T20" s="12"/>
      <c r="U20" s="17"/>
      <c r="V20" s="12"/>
      <c r="W20" s="12"/>
      <c r="X20" s="12"/>
      <c r="Y20" s="12"/>
      <c r="Z20" s="12"/>
      <c r="AA20" s="12"/>
      <c r="AB20" s="12"/>
      <c r="AC20" s="12"/>
      <c r="AD20" s="12"/>
      <c r="AE20" s="12"/>
      <c r="AF20" s="12">
        <v>2.4</v>
      </c>
      <c r="AG20" s="12">
        <v>0.3</v>
      </c>
      <c r="AH20" s="12">
        <v>0.6</v>
      </c>
      <c r="AI20" s="12">
        <v>0.9</v>
      </c>
      <c r="AJ20" s="12"/>
      <c r="AK20" s="12"/>
      <c r="AL20" s="12"/>
      <c r="AM20" s="12"/>
      <c r="AN20" s="12"/>
    </row>
  </sheetData>
  <mergeCells count="9">
    <mergeCell ref="J1:N1"/>
    <mergeCell ref="P1:T1"/>
    <mergeCell ref="V1:AH1"/>
    <mergeCell ref="B5:B17"/>
    <mergeCell ref="B19:B20"/>
    <mergeCell ref="B2:C2"/>
    <mergeCell ref="B3:C3"/>
    <mergeCell ref="B4:C4"/>
    <mergeCell ref="D1:H1"/>
  </mergeCells>
  <phoneticPr fontId="3"/>
  <pageMargins left="0.78700000000000003" right="0.78700000000000003" top="0.98399999999999999" bottom="0.98399999999999999" header="0.51200000000000001" footer="0.51200000000000001"/>
  <pageSetup paperSize="9" orientation="portrait" horizontalDpi="3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abSelected="1" zoomScaleNormal="100" workbookViewId="0">
      <selection activeCell="K3" sqref="K3"/>
    </sheetView>
  </sheetViews>
  <sheetFormatPr defaultRowHeight="15.75"/>
  <cols>
    <col min="1" max="1" width="1.375" style="208" customWidth="1"/>
    <col min="2" max="2" width="3.625" style="208" customWidth="1"/>
    <col min="3" max="3" width="6.5" style="208" bestFit="1" customWidth="1"/>
    <col min="4" max="13" width="8.125" style="208" customWidth="1"/>
    <col min="14" max="14" width="1.25" style="208" customWidth="1"/>
    <col min="15" max="16384" width="9" style="208"/>
  </cols>
  <sheetData>
    <row r="1" spans="2:20" ht="9" customHeight="1">
      <c r="B1" s="205"/>
      <c r="C1" s="206"/>
      <c r="D1" s="206"/>
      <c r="E1" s="206"/>
      <c r="F1" s="206"/>
      <c r="G1" s="206"/>
      <c r="H1" s="206"/>
      <c r="I1" s="206"/>
      <c r="J1" s="206"/>
      <c r="K1" s="206"/>
      <c r="L1" s="206"/>
      <c r="M1" s="207"/>
    </row>
    <row r="2" spans="2:20" ht="17.25">
      <c r="B2" s="209"/>
      <c r="C2" s="310" t="s">
        <v>109</v>
      </c>
      <c r="D2" s="310"/>
      <c r="E2" s="210"/>
      <c r="F2" s="210"/>
      <c r="G2" s="210"/>
      <c r="H2" s="210"/>
      <c r="I2" s="210"/>
      <c r="J2" s="210"/>
      <c r="K2" s="308" t="s">
        <v>122</v>
      </c>
      <c r="L2" s="308"/>
      <c r="M2" s="309"/>
    </row>
    <row r="3" spans="2:20">
      <c r="B3" s="209"/>
      <c r="C3" s="210"/>
      <c r="D3" s="210"/>
      <c r="E3" s="210"/>
      <c r="F3" s="210"/>
      <c r="G3" s="210"/>
      <c r="H3" s="210"/>
      <c r="I3" s="210"/>
      <c r="J3" s="210"/>
      <c r="K3" s="210"/>
      <c r="L3" s="210"/>
      <c r="M3" s="211"/>
    </row>
    <row r="4" spans="2:20">
      <c r="B4" s="209"/>
      <c r="C4" s="210"/>
      <c r="D4" s="210"/>
      <c r="E4" s="210"/>
      <c r="F4" s="210"/>
      <c r="G4" s="210"/>
      <c r="H4" s="210"/>
      <c r="I4" s="210"/>
      <c r="J4" s="210"/>
      <c r="K4" s="210"/>
      <c r="L4" s="210"/>
      <c r="M4" s="211"/>
    </row>
    <row r="5" spans="2:20">
      <c r="B5" s="209"/>
      <c r="C5" s="210"/>
      <c r="D5" s="210"/>
      <c r="E5" s="210"/>
      <c r="F5" s="210"/>
      <c r="G5" s="210"/>
      <c r="H5" s="210"/>
      <c r="I5" s="210"/>
      <c r="J5" s="210"/>
      <c r="K5" s="210"/>
      <c r="L5" s="210"/>
      <c r="M5" s="211"/>
    </row>
    <row r="6" spans="2:20">
      <c r="B6" s="212"/>
      <c r="C6" s="213"/>
      <c r="D6" s="213"/>
      <c r="E6" s="213"/>
      <c r="F6" s="213"/>
      <c r="G6" s="213"/>
      <c r="H6" s="213"/>
      <c r="I6" s="213"/>
      <c r="J6" s="213"/>
      <c r="K6" s="213"/>
      <c r="L6" s="213"/>
      <c r="M6" s="214"/>
      <c r="Q6" s="215"/>
    </row>
    <row r="7" spans="2:20">
      <c r="B7" s="212"/>
      <c r="C7" s="213"/>
      <c r="D7" s="213"/>
      <c r="E7" s="213"/>
      <c r="F7" s="213"/>
      <c r="G7" s="213"/>
      <c r="H7" s="213"/>
      <c r="I7" s="213"/>
      <c r="J7" s="213"/>
      <c r="K7" s="213"/>
      <c r="L7" s="213"/>
      <c r="M7" s="214"/>
    </row>
    <row r="8" spans="2:20">
      <c r="B8" s="212"/>
      <c r="C8" s="213"/>
      <c r="D8" s="213"/>
      <c r="E8" s="213"/>
      <c r="F8" s="213"/>
      <c r="G8" s="213"/>
      <c r="H8" s="213"/>
      <c r="I8" s="213"/>
      <c r="J8" s="213"/>
      <c r="K8" s="213"/>
      <c r="L8" s="213"/>
      <c r="M8" s="214"/>
    </row>
    <row r="9" spans="2:20" ht="16.5" thickBot="1">
      <c r="B9" s="216"/>
      <c r="C9" s="217"/>
      <c r="D9" s="217"/>
      <c r="E9" s="217"/>
      <c r="F9" s="217"/>
      <c r="G9" s="217"/>
      <c r="H9" s="217"/>
      <c r="I9" s="217"/>
      <c r="J9" s="217"/>
      <c r="K9" s="217"/>
      <c r="L9" s="217"/>
      <c r="M9" s="218"/>
    </row>
    <row r="10" spans="2:20">
      <c r="B10" s="311" t="s">
        <v>103</v>
      </c>
      <c r="C10" s="312"/>
      <c r="D10" s="312"/>
      <c r="E10" s="312"/>
      <c r="F10" s="312"/>
      <c r="G10" s="312"/>
      <c r="H10" s="312"/>
      <c r="I10" s="312"/>
      <c r="J10" s="312"/>
      <c r="K10" s="312"/>
      <c r="L10" s="312"/>
      <c r="M10" s="313"/>
    </row>
    <row r="11" spans="2:20" ht="5.0999999999999996" customHeight="1">
      <c r="B11" s="314"/>
      <c r="C11" s="315"/>
      <c r="D11" s="315"/>
      <c r="E11" s="315"/>
      <c r="F11" s="315"/>
      <c r="G11" s="315"/>
      <c r="H11" s="315"/>
      <c r="I11" s="315"/>
      <c r="J11" s="315"/>
      <c r="K11" s="315"/>
      <c r="L11" s="315"/>
      <c r="M11" s="316"/>
      <c r="T11" s="208" t="s">
        <v>72</v>
      </c>
    </row>
    <row r="12" spans="2:20">
      <c r="B12" s="288" t="s">
        <v>104</v>
      </c>
      <c r="C12" s="289"/>
      <c r="D12" s="220" t="s">
        <v>110</v>
      </c>
      <c r="E12" s="220"/>
      <c r="F12" s="220"/>
      <c r="G12" s="220"/>
      <c r="H12" s="220"/>
      <c r="I12" s="220"/>
      <c r="J12" s="220"/>
      <c r="K12" s="220"/>
      <c r="L12" s="220"/>
      <c r="M12" s="221"/>
    </row>
    <row r="13" spans="2:20">
      <c r="B13" s="219"/>
      <c r="C13" s="222"/>
      <c r="D13" s="220" t="s">
        <v>111</v>
      </c>
      <c r="E13" s="223"/>
      <c r="F13" s="223"/>
      <c r="G13" s="223"/>
      <c r="H13" s="223"/>
      <c r="I13" s="223"/>
      <c r="J13" s="223"/>
      <c r="K13" s="223"/>
      <c r="L13" s="213"/>
      <c r="M13" s="224"/>
    </row>
    <row r="14" spans="2:20">
      <c r="B14" s="225"/>
      <c r="C14" s="222"/>
      <c r="D14" s="222" t="s">
        <v>112</v>
      </c>
      <c r="E14" s="223"/>
      <c r="F14" s="223"/>
      <c r="G14" s="223"/>
      <c r="H14" s="223"/>
      <c r="I14" s="223"/>
      <c r="J14" s="223"/>
      <c r="K14" s="223"/>
      <c r="L14" s="213"/>
      <c r="M14" s="224"/>
    </row>
    <row r="15" spans="2:20" ht="9.9499999999999993" customHeight="1">
      <c r="B15" s="212"/>
      <c r="C15" s="213"/>
      <c r="D15" s="226"/>
      <c r="E15" s="213"/>
      <c r="F15" s="213"/>
      <c r="G15" s="213"/>
      <c r="H15" s="213"/>
      <c r="I15" s="213"/>
      <c r="J15" s="213"/>
      <c r="K15" s="213"/>
      <c r="L15" s="213"/>
      <c r="M15" s="214"/>
    </row>
    <row r="16" spans="2:20">
      <c r="B16" s="288" t="s">
        <v>113</v>
      </c>
      <c r="C16" s="289"/>
      <c r="D16" s="289"/>
      <c r="E16" s="289"/>
      <c r="F16" s="289"/>
      <c r="G16" s="289"/>
      <c r="H16" s="289"/>
      <c r="I16" s="289"/>
      <c r="J16" s="289"/>
      <c r="K16" s="289"/>
      <c r="L16" s="289"/>
      <c r="M16" s="290"/>
    </row>
    <row r="17" spans="1:13">
      <c r="B17" s="288" t="s">
        <v>114</v>
      </c>
      <c r="C17" s="289"/>
      <c r="D17" s="289"/>
      <c r="E17" s="289"/>
      <c r="F17" s="289"/>
      <c r="G17" s="289"/>
      <c r="H17" s="289"/>
      <c r="I17" s="289"/>
      <c r="J17" s="289"/>
      <c r="K17" s="289"/>
      <c r="L17" s="289"/>
      <c r="M17" s="290"/>
    </row>
    <row r="18" spans="1:13">
      <c r="B18" s="288" t="s">
        <v>119</v>
      </c>
      <c r="C18" s="289"/>
      <c r="D18" s="289"/>
      <c r="E18" s="289"/>
      <c r="F18" s="289"/>
      <c r="G18" s="289"/>
      <c r="H18" s="289"/>
      <c r="I18" s="289"/>
      <c r="J18" s="289"/>
      <c r="K18" s="289"/>
      <c r="L18" s="289"/>
      <c r="M18" s="290"/>
    </row>
    <row r="19" spans="1:13" ht="15.75" customHeight="1">
      <c r="B19" s="288" t="s">
        <v>120</v>
      </c>
      <c r="C19" s="289"/>
      <c r="D19" s="289"/>
      <c r="E19" s="289"/>
      <c r="F19" s="289"/>
      <c r="G19" s="289"/>
      <c r="H19" s="289"/>
      <c r="I19" s="289"/>
      <c r="J19" s="289"/>
      <c r="K19" s="289"/>
      <c r="L19" s="289"/>
      <c r="M19" s="290"/>
    </row>
    <row r="20" spans="1:13" ht="9.9499999999999993" customHeight="1">
      <c r="B20" s="219"/>
      <c r="C20" s="227"/>
      <c r="D20" s="227"/>
      <c r="E20" s="227"/>
      <c r="F20" s="223"/>
      <c r="G20" s="223"/>
      <c r="H20" s="223"/>
      <c r="I20" s="223"/>
      <c r="J20" s="223"/>
      <c r="K20" s="223"/>
      <c r="L20" s="213"/>
      <c r="M20" s="214"/>
    </row>
    <row r="21" spans="1:13">
      <c r="B21" s="302" t="s">
        <v>115</v>
      </c>
      <c r="C21" s="303"/>
      <c r="D21" s="303"/>
      <c r="E21" s="303"/>
      <c r="F21" s="303"/>
      <c r="G21" s="303"/>
      <c r="H21" s="303"/>
      <c r="I21" s="303"/>
      <c r="J21" s="303"/>
      <c r="K21" s="303"/>
      <c r="L21" s="303"/>
      <c r="M21" s="304"/>
    </row>
    <row r="22" spans="1:13">
      <c r="B22" s="305" t="s">
        <v>121</v>
      </c>
      <c r="C22" s="306"/>
      <c r="D22" s="306"/>
      <c r="E22" s="306"/>
      <c r="F22" s="306"/>
      <c r="G22" s="306"/>
      <c r="H22" s="306"/>
      <c r="I22" s="306"/>
      <c r="J22" s="306"/>
      <c r="K22" s="306"/>
      <c r="L22" s="306"/>
      <c r="M22" s="307"/>
    </row>
    <row r="23" spans="1:13">
      <c r="B23" s="219" t="s">
        <v>107</v>
      </c>
      <c r="C23" s="220"/>
      <c r="D23" s="227"/>
      <c r="E23" s="220"/>
      <c r="F23" s="223"/>
      <c r="G23" s="223"/>
      <c r="H23" s="223"/>
      <c r="I23" s="223"/>
      <c r="J23" s="223"/>
      <c r="K23" s="223"/>
      <c r="L23" s="213"/>
      <c r="M23" s="214"/>
    </row>
    <row r="24" spans="1:13">
      <c r="B24" s="228" t="s">
        <v>105</v>
      </c>
      <c r="C24" s="222"/>
      <c r="D24" s="227"/>
      <c r="E24" s="227"/>
      <c r="F24" s="223"/>
      <c r="G24" s="223"/>
      <c r="H24" s="223"/>
      <c r="I24" s="223"/>
      <c r="J24" s="223"/>
      <c r="K24" s="223"/>
      <c r="L24" s="213"/>
      <c r="M24" s="214"/>
    </row>
    <row r="25" spans="1:13">
      <c r="B25" s="212"/>
      <c r="D25" s="213"/>
      <c r="E25" s="213"/>
      <c r="F25" s="213"/>
      <c r="G25" s="213"/>
      <c r="H25" s="213"/>
      <c r="J25" s="213"/>
      <c r="K25" s="213"/>
      <c r="L25" s="213"/>
      <c r="M25" s="214"/>
    </row>
    <row r="26" spans="1:13">
      <c r="B26" s="212"/>
      <c r="C26" s="213"/>
      <c r="D26" s="213"/>
      <c r="E26" s="213"/>
      <c r="F26" s="213"/>
      <c r="G26" s="213"/>
      <c r="H26" s="213"/>
      <c r="J26" s="213"/>
      <c r="K26" s="213"/>
      <c r="L26" s="213"/>
      <c r="M26" s="214"/>
    </row>
    <row r="27" spans="1:13">
      <c r="B27" s="212"/>
      <c r="C27" s="213"/>
      <c r="D27" s="213"/>
      <c r="E27" s="213"/>
      <c r="F27" s="213"/>
      <c r="G27" s="213"/>
      <c r="H27" s="213"/>
      <c r="J27" s="213"/>
      <c r="K27" s="213"/>
      <c r="L27" s="213"/>
      <c r="M27" s="214"/>
    </row>
    <row r="28" spans="1:13">
      <c r="B28" s="212"/>
      <c r="C28" s="213"/>
      <c r="D28" s="213"/>
      <c r="E28" s="213"/>
      <c r="F28" s="213"/>
      <c r="G28" s="213"/>
      <c r="H28" s="213"/>
      <c r="J28" s="213"/>
      <c r="K28" s="213"/>
      <c r="L28" s="213"/>
      <c r="M28" s="214"/>
    </row>
    <row r="29" spans="1:13">
      <c r="B29" s="212"/>
      <c r="C29" s="213"/>
      <c r="D29" s="213"/>
      <c r="E29" s="213"/>
      <c r="F29" s="213"/>
      <c r="G29" s="213"/>
      <c r="H29" s="213"/>
      <c r="J29" s="213"/>
      <c r="K29" s="213"/>
      <c r="L29" s="213"/>
      <c r="M29" s="214"/>
    </row>
    <row r="30" spans="1:13">
      <c r="A30" s="214"/>
      <c r="B30" s="212"/>
      <c r="C30" s="229"/>
      <c r="E30" s="213"/>
      <c r="F30" s="213"/>
      <c r="G30" s="213"/>
      <c r="J30" s="213"/>
      <c r="K30" s="213"/>
      <c r="L30" s="213"/>
      <c r="M30" s="214"/>
    </row>
    <row r="31" spans="1:13">
      <c r="B31" s="212"/>
      <c r="E31" s="213"/>
      <c r="F31" s="213"/>
      <c r="J31" s="213"/>
      <c r="K31" s="230"/>
      <c r="L31" s="213"/>
      <c r="M31" s="214"/>
    </row>
    <row r="32" spans="1:13" ht="12" customHeight="1">
      <c r="B32" s="212"/>
      <c r="C32" s="213"/>
      <c r="E32" s="213"/>
      <c r="F32" s="213"/>
      <c r="G32" s="222"/>
      <c r="J32" s="213"/>
      <c r="K32" s="230"/>
      <c r="L32" s="213"/>
      <c r="M32" s="214"/>
    </row>
    <row r="33" spans="1:13" s="232" customFormat="1" ht="24.75" customHeight="1">
      <c r="A33" s="231"/>
      <c r="B33" s="212"/>
      <c r="C33" s="213"/>
      <c r="D33" s="208"/>
      <c r="E33" s="213"/>
      <c r="F33" s="213"/>
      <c r="G33" s="222"/>
      <c r="H33" s="208"/>
      <c r="I33" s="208"/>
      <c r="J33" s="213"/>
      <c r="K33" s="230"/>
      <c r="L33" s="213"/>
      <c r="M33" s="214"/>
    </row>
    <row r="34" spans="1:13" s="232" customFormat="1" ht="22.5" customHeight="1">
      <c r="A34" s="231"/>
      <c r="B34" s="213"/>
      <c r="C34" s="213"/>
      <c r="D34" s="213"/>
      <c r="E34" s="213"/>
      <c r="F34" s="213"/>
      <c r="G34" s="213"/>
      <c r="H34" s="213" t="s">
        <v>74</v>
      </c>
      <c r="I34" s="213"/>
      <c r="J34" s="213"/>
      <c r="K34" s="213"/>
      <c r="L34" s="213"/>
      <c r="M34" s="214"/>
    </row>
    <row r="35" spans="1:13" ht="15" customHeight="1">
      <c r="A35" s="214"/>
      <c r="C35" s="213" t="s">
        <v>73</v>
      </c>
      <c r="G35" s="222" t="s">
        <v>118</v>
      </c>
      <c r="H35" s="232"/>
      <c r="I35" s="233"/>
      <c r="M35" s="214"/>
    </row>
    <row r="36" spans="1:13" ht="15" customHeight="1">
      <c r="A36" s="214"/>
      <c r="C36" s="213"/>
      <c r="G36" s="222"/>
      <c r="H36" s="232"/>
      <c r="I36" s="233"/>
      <c r="M36" s="214"/>
    </row>
    <row r="37" spans="1:13" ht="15" customHeight="1" thickBot="1">
      <c r="A37" s="214"/>
      <c r="B37" s="293" t="s">
        <v>65</v>
      </c>
      <c r="C37" s="293"/>
      <c r="D37" s="293"/>
      <c r="E37" s="293"/>
      <c r="F37" s="293"/>
      <c r="G37" s="293"/>
      <c r="H37" s="293"/>
      <c r="I37" s="293"/>
      <c r="J37" s="293"/>
      <c r="K37" s="293"/>
      <c r="L37" s="293"/>
      <c r="M37" s="294"/>
    </row>
    <row r="38" spans="1:13" ht="15" customHeight="1" thickBot="1">
      <c r="A38" s="214"/>
      <c r="B38" s="298" t="s">
        <v>44</v>
      </c>
      <c r="C38" s="298"/>
      <c r="D38" s="234" t="s">
        <v>48</v>
      </c>
      <c r="E38" s="235" t="s">
        <v>31</v>
      </c>
      <c r="F38" s="235" t="s">
        <v>32</v>
      </c>
      <c r="G38" s="235" t="s">
        <v>33</v>
      </c>
      <c r="H38" s="235" t="s">
        <v>34</v>
      </c>
      <c r="I38" s="235" t="s">
        <v>35</v>
      </c>
      <c r="J38" s="235" t="s">
        <v>36</v>
      </c>
      <c r="K38" s="235" t="s">
        <v>37</v>
      </c>
      <c r="L38" s="235" t="s">
        <v>38</v>
      </c>
      <c r="M38" s="236" t="s">
        <v>39</v>
      </c>
    </row>
    <row r="39" spans="1:13" ht="15" customHeight="1">
      <c r="A39" s="214"/>
      <c r="B39" s="299" t="s">
        <v>40</v>
      </c>
      <c r="C39" s="299"/>
      <c r="D39" s="237">
        <f>+入力シート①!D2</f>
        <v>43593</v>
      </c>
      <c r="E39" s="238">
        <f>+入力シート①!E2</f>
        <v>43593</v>
      </c>
      <c r="F39" s="239">
        <f>+入力シート①!F2</f>
        <v>43593</v>
      </c>
      <c r="G39" s="238">
        <f>+入力シート①!G2</f>
        <v>43593</v>
      </c>
      <c r="H39" s="239">
        <f>+入力シート①!H2</f>
        <v>43593</v>
      </c>
      <c r="I39" s="238">
        <f>+入力シート①!J2</f>
        <v>43592</v>
      </c>
      <c r="J39" s="239">
        <f>+入力シート①!K2</f>
        <v>43592</v>
      </c>
      <c r="K39" s="238">
        <f>+入力シート①!L2</f>
        <v>43592</v>
      </c>
      <c r="L39" s="239">
        <f>+入力シート①!M2</f>
        <v>43592</v>
      </c>
      <c r="M39" s="240" t="str">
        <f>+入力シート①!N2</f>
        <v>-</v>
      </c>
    </row>
    <row r="40" spans="1:13" ht="15" customHeight="1">
      <c r="A40" s="214"/>
      <c r="B40" s="300" t="s">
        <v>42</v>
      </c>
      <c r="C40" s="300"/>
      <c r="D40" s="241" t="s">
        <v>64</v>
      </c>
      <c r="E40" s="242" t="s">
        <v>55</v>
      </c>
      <c r="F40" s="243" t="s">
        <v>55</v>
      </c>
      <c r="G40" s="242" t="s">
        <v>55</v>
      </c>
      <c r="H40" s="243" t="s">
        <v>55</v>
      </c>
      <c r="I40" s="242" t="s">
        <v>55</v>
      </c>
      <c r="J40" s="243" t="s">
        <v>55</v>
      </c>
      <c r="K40" s="242" t="s">
        <v>55</v>
      </c>
      <c r="L40" s="243" t="s">
        <v>55</v>
      </c>
      <c r="M40" s="244" t="s">
        <v>55</v>
      </c>
    </row>
    <row r="41" spans="1:13" ht="15" customHeight="1">
      <c r="A41" s="214"/>
      <c r="B41" s="301" t="s">
        <v>43</v>
      </c>
      <c r="C41" s="301"/>
      <c r="D41" s="245" t="s">
        <v>56</v>
      </c>
      <c r="E41" s="246" t="s">
        <v>57</v>
      </c>
      <c r="F41" s="247" t="s">
        <v>58</v>
      </c>
      <c r="G41" s="246" t="s">
        <v>59</v>
      </c>
      <c r="H41" s="247" t="s">
        <v>60</v>
      </c>
      <c r="I41" s="246" t="s">
        <v>61</v>
      </c>
      <c r="J41" s="247" t="s">
        <v>62</v>
      </c>
      <c r="K41" s="246" t="s">
        <v>63</v>
      </c>
      <c r="L41" s="247" t="s">
        <v>101</v>
      </c>
      <c r="M41" s="248" t="s">
        <v>102</v>
      </c>
    </row>
    <row r="42" spans="1:13" ht="15" customHeight="1">
      <c r="A42" s="214"/>
      <c r="B42" s="295" t="s">
        <v>41</v>
      </c>
      <c r="C42" s="249" t="s">
        <v>49</v>
      </c>
      <c r="D42" s="271">
        <f>+入力シート①!D$5</f>
        <v>23.12</v>
      </c>
      <c r="E42" s="272">
        <f>+入力シート①!E$5</f>
        <v>22.97</v>
      </c>
      <c r="F42" s="55">
        <f>+入力シート①!F$5</f>
        <v>22.003599999999999</v>
      </c>
      <c r="G42" s="56">
        <f>+入力シート①!G$5</f>
        <v>20.45</v>
      </c>
      <c r="H42" s="276">
        <f>+入力シート①!H$5</f>
        <v>19.43</v>
      </c>
      <c r="I42" s="56">
        <f>+入力シート①!J$5</f>
        <v>20.21</v>
      </c>
      <c r="J42" s="55">
        <f>+入力シート①!K$5</f>
        <v>20.059999999999999</v>
      </c>
      <c r="K42" s="56">
        <f>+入力シート①!L$5</f>
        <v>20.09</v>
      </c>
      <c r="L42" s="55">
        <f>+入力シート①!M$5</f>
        <v>20.100000000000001</v>
      </c>
      <c r="M42" s="267" t="str">
        <f>+入力シート①!N$5</f>
        <v>-</v>
      </c>
    </row>
    <row r="43" spans="1:13" ht="15" customHeight="1">
      <c r="A43" s="214"/>
      <c r="B43" s="296"/>
      <c r="C43" s="250" t="s">
        <v>50</v>
      </c>
      <c r="D43" s="273">
        <f>+入力シート①!D$11</f>
        <v>22.11</v>
      </c>
      <c r="E43" s="264">
        <f>+入力シート①!E$11</f>
        <v>21.39</v>
      </c>
      <c r="F43" s="265">
        <f>+入力シート①!F$11</f>
        <v>20.306999999999999</v>
      </c>
      <c r="G43" s="264">
        <f>+入力シート①!G$11</f>
        <v>19.59</v>
      </c>
      <c r="H43" s="59">
        <f>+入力シート①!H$11</f>
        <v>19.05</v>
      </c>
      <c r="I43" s="60">
        <f>+入力シート①!J$11</f>
        <v>19.52</v>
      </c>
      <c r="J43" s="59">
        <f>+入力シート①!K$11</f>
        <v>19.079999999999998</v>
      </c>
      <c r="K43" s="60">
        <f>+入力シート①!L$11</f>
        <v>18.649999999999999</v>
      </c>
      <c r="L43" s="59">
        <f>+入力シート①!M$11</f>
        <v>18.52</v>
      </c>
      <c r="M43" s="268" t="str">
        <f>+入力シート①!N$11</f>
        <v>-</v>
      </c>
    </row>
    <row r="44" spans="1:13" ht="15" customHeight="1">
      <c r="A44" s="214"/>
      <c r="B44" s="296"/>
      <c r="C44" s="250" t="s">
        <v>51</v>
      </c>
      <c r="D44" s="273">
        <f>+入力シート①!D$13</f>
        <v>19.600000000000001</v>
      </c>
      <c r="E44" s="264">
        <f>+入力シート①!E$13</f>
        <v>19.12</v>
      </c>
      <c r="F44" s="265">
        <f>+入力シート①!F$13</f>
        <v>18.9223</v>
      </c>
      <c r="G44" s="264">
        <f>+入力シート①!G$13</f>
        <v>18.5</v>
      </c>
      <c r="H44" s="265">
        <f>+入力シート①!H$13</f>
        <v>18.739999999999998</v>
      </c>
      <c r="I44" s="264">
        <f>+入力シート①!J$13</f>
        <v>18.440000000000001</v>
      </c>
      <c r="J44" s="59">
        <f>+入力シート①!K$13</f>
        <v>17.61</v>
      </c>
      <c r="K44" s="60">
        <f>+入力シート①!L$13</f>
        <v>17.96</v>
      </c>
      <c r="L44" s="59">
        <f>+入力シート①!M$13</f>
        <v>17.88</v>
      </c>
      <c r="M44" s="268" t="str">
        <f>+入力シート①!N$13</f>
        <v>-</v>
      </c>
    </row>
    <row r="45" spans="1:13" ht="15" customHeight="1">
      <c r="A45" s="214"/>
      <c r="B45" s="296"/>
      <c r="C45" s="250" t="s">
        <v>52</v>
      </c>
      <c r="D45" s="273">
        <f>+入力シート①!D$14</f>
        <v>16.579999999999998</v>
      </c>
      <c r="E45" s="264">
        <f>+入力シート①!E$14</f>
        <v>16.739999999999998</v>
      </c>
      <c r="F45" s="265">
        <f>+入力シート①!F$14</f>
        <v>17.269400000000001</v>
      </c>
      <c r="G45" s="264">
        <f>+入力シート①!G$14</f>
        <v>17.18</v>
      </c>
      <c r="H45" s="265">
        <f>+入力シート①!H$14</f>
        <v>15.71</v>
      </c>
      <c r="I45" s="264">
        <f>+入力シート①!J$14</f>
        <v>16.11</v>
      </c>
      <c r="J45" s="265">
        <f>+入力シート①!K$14</f>
        <v>16.7</v>
      </c>
      <c r="K45" s="264">
        <f>+入力シート①!L$14</f>
        <v>17.010000000000002</v>
      </c>
      <c r="L45" s="265">
        <f>+入力シート①!M$14</f>
        <v>16.690000000000001</v>
      </c>
      <c r="M45" s="61" t="str">
        <f>+入力シート①!N$14</f>
        <v>-</v>
      </c>
    </row>
    <row r="46" spans="1:13">
      <c r="A46" s="214"/>
      <c r="B46" s="296"/>
      <c r="C46" s="250" t="s">
        <v>53</v>
      </c>
      <c r="D46" s="273">
        <f>+入力シート①!D$15</f>
        <v>14.48</v>
      </c>
      <c r="E46" s="264">
        <f>+入力シート①!E$15</f>
        <v>14.31</v>
      </c>
      <c r="F46" s="265">
        <f>+入力シート①!F$15</f>
        <v>14.4465</v>
      </c>
      <c r="G46" s="264">
        <f>+入力シート①!G$15</f>
        <v>14.68</v>
      </c>
      <c r="H46" s="265">
        <f>+入力シート①!H$15</f>
        <v>14.93</v>
      </c>
      <c r="I46" s="264">
        <f>+入力シート①!J$15</f>
        <v>14.27</v>
      </c>
      <c r="J46" s="265">
        <f>+入力シート①!K$15</f>
        <v>13.59</v>
      </c>
      <c r="K46" s="264">
        <f>+入力シート①!L$15</f>
        <v>15.54</v>
      </c>
      <c r="L46" s="265">
        <f>+入力シート①!M$15</f>
        <v>15.47</v>
      </c>
      <c r="M46" s="268" t="str">
        <f>+入力シート①!N$15</f>
        <v>-</v>
      </c>
    </row>
    <row r="47" spans="1:13">
      <c r="A47" s="214"/>
      <c r="B47" s="297"/>
      <c r="C47" s="251" t="s">
        <v>54</v>
      </c>
      <c r="D47" s="274">
        <f>+入力シート①!D$16</f>
        <v>10.29</v>
      </c>
      <c r="E47" s="266">
        <f>+入力シート①!E$16</f>
        <v>11.04</v>
      </c>
      <c r="F47" s="275">
        <f>+入力シート①!F$16</f>
        <v>11.552</v>
      </c>
      <c r="G47" s="266">
        <f>+入力シート①!G$16</f>
        <v>11.95</v>
      </c>
      <c r="H47" s="101" t="s">
        <v>99</v>
      </c>
      <c r="I47" s="102" t="s">
        <v>100</v>
      </c>
      <c r="J47" s="275">
        <f>集計表①!D198</f>
        <v>10.648300000000001</v>
      </c>
      <c r="K47" s="266">
        <f>+入力シート①!L$16</f>
        <v>12.5</v>
      </c>
      <c r="L47" s="275">
        <f>+入力シート①!M$16</f>
        <v>12.39</v>
      </c>
      <c r="M47" s="269" t="str">
        <f>+入力シート①!N$16</f>
        <v>-</v>
      </c>
    </row>
    <row r="48" spans="1:13">
      <c r="A48" s="214"/>
      <c r="B48" s="291" t="s">
        <v>46</v>
      </c>
      <c r="C48" s="291"/>
      <c r="D48" s="252">
        <f>+入力シート①!D$19</f>
        <v>66</v>
      </c>
      <c r="E48" s="253">
        <f>+入力シート①!E$19</f>
        <v>103</v>
      </c>
      <c r="F48" s="254">
        <f>+入力シート①!F$19</f>
        <v>284</v>
      </c>
      <c r="G48" s="253">
        <f>+入力シート①!G$19</f>
        <v>43</v>
      </c>
      <c r="H48" s="254">
        <f>+入力シート①!H$19</f>
        <v>17</v>
      </c>
      <c r="I48" s="253">
        <f>+入力シート①!J$19</f>
        <v>327</v>
      </c>
      <c r="J48" s="254">
        <f>+入力シート①!K$19</f>
        <v>85</v>
      </c>
      <c r="K48" s="253">
        <f>+入力シート①!L$19</f>
        <v>58</v>
      </c>
      <c r="L48" s="254">
        <f>+入力シート①!M$19</f>
        <v>32</v>
      </c>
      <c r="M48" s="255" t="str">
        <f>+入力シート①!N$19</f>
        <v>-</v>
      </c>
    </row>
    <row r="49" spans="1:19" ht="15.75" customHeight="1" thickBot="1">
      <c r="A49" s="214"/>
      <c r="B49" s="292" t="s">
        <v>47</v>
      </c>
      <c r="C49" s="292"/>
      <c r="D49" s="256">
        <f>+入力シート①!D$20</f>
        <v>0.9</v>
      </c>
      <c r="E49" s="257">
        <f>+入力シート①!E$20</f>
        <v>0.7</v>
      </c>
      <c r="F49" s="258">
        <f>+入力シート①!F$20</f>
        <v>0.3</v>
      </c>
      <c r="G49" s="257">
        <f>+入力シート①!G$20</f>
        <v>0.2</v>
      </c>
      <c r="H49" s="258">
        <f>+入力シート①!H$20</f>
        <v>2.2000000000000002</v>
      </c>
      <c r="I49" s="257">
        <f>+入力シート①!J$20</f>
        <v>0.2</v>
      </c>
      <c r="J49" s="258">
        <f>+入力シート①!K$20</f>
        <v>0.4</v>
      </c>
      <c r="K49" s="257">
        <f>+入力シート①!L$20</f>
        <v>0.8</v>
      </c>
      <c r="L49" s="258">
        <f>+入力シート①!M$20</f>
        <v>0.9</v>
      </c>
      <c r="M49" s="259" t="str">
        <f>+入力シート①!N$20</f>
        <v>-</v>
      </c>
    </row>
    <row r="50" spans="1:19">
      <c r="A50" s="214"/>
      <c r="B50" s="260"/>
      <c r="C50" s="260"/>
      <c r="D50" s="261"/>
      <c r="E50" s="261"/>
      <c r="F50" s="261"/>
      <c r="G50" s="261"/>
      <c r="H50" s="261"/>
      <c r="I50" s="261"/>
      <c r="J50" s="261"/>
      <c r="L50" s="262" t="s">
        <v>106</v>
      </c>
      <c r="M50" s="263"/>
    </row>
    <row r="51" spans="1:19">
      <c r="A51" s="214"/>
      <c r="B51" s="213"/>
      <c r="C51" s="213"/>
      <c r="D51" s="213"/>
      <c r="E51" s="213"/>
      <c r="F51" s="213"/>
      <c r="M51" s="214"/>
    </row>
    <row r="52" spans="1:19">
      <c r="A52" s="214"/>
      <c r="B52" s="213"/>
      <c r="C52" s="213"/>
      <c r="D52" s="213"/>
      <c r="E52" s="213"/>
      <c r="F52" s="213"/>
      <c r="M52" s="214"/>
    </row>
    <row r="53" spans="1:19">
      <c r="A53" s="214"/>
      <c r="B53" s="213"/>
      <c r="C53" s="213"/>
      <c r="D53" s="213"/>
      <c r="E53" s="213"/>
      <c r="F53" s="213"/>
      <c r="M53" s="214"/>
    </row>
    <row r="54" spans="1:19">
      <c r="A54" s="214"/>
      <c r="B54" s="213"/>
      <c r="C54" s="213"/>
      <c r="D54" s="213"/>
      <c r="E54" s="213"/>
      <c r="F54" s="213"/>
      <c r="M54" s="214"/>
    </row>
    <row r="55" spans="1:19">
      <c r="A55" s="214"/>
      <c r="B55" s="213"/>
      <c r="C55" s="213"/>
      <c r="D55" s="213"/>
      <c r="E55" s="213"/>
      <c r="F55" s="213"/>
      <c r="M55" s="214"/>
    </row>
    <row r="56" spans="1:19">
      <c r="A56" s="214"/>
      <c r="B56" s="213"/>
      <c r="C56" s="213"/>
      <c r="D56" s="213"/>
      <c r="E56" s="213"/>
      <c r="F56" s="213"/>
      <c r="M56" s="214"/>
    </row>
    <row r="57" spans="1:19" ht="50.1" customHeight="1">
      <c r="A57" s="214"/>
      <c r="B57" s="213"/>
      <c r="C57" s="213"/>
      <c r="D57" s="213"/>
      <c r="E57" s="213"/>
      <c r="F57" s="213"/>
      <c r="M57" s="214"/>
    </row>
    <row r="58" spans="1:19">
      <c r="A58" s="214"/>
      <c r="C58" s="213"/>
      <c r="D58" s="213"/>
      <c r="E58" s="213"/>
      <c r="F58" s="213"/>
      <c r="M58" s="214"/>
      <c r="Q58" s="213"/>
      <c r="R58" s="213"/>
      <c r="S58" s="213"/>
    </row>
    <row r="59" spans="1:19" ht="5.0999999999999996" customHeight="1" thickBot="1">
      <c r="A59" s="214"/>
      <c r="B59" s="216"/>
      <c r="C59" s="217"/>
      <c r="D59" s="217"/>
      <c r="E59" s="217"/>
      <c r="F59" s="217"/>
      <c r="G59" s="217"/>
      <c r="H59" s="217"/>
      <c r="I59" s="217"/>
      <c r="J59" s="217"/>
      <c r="K59" s="217"/>
      <c r="L59" s="217"/>
      <c r="M59" s="218"/>
      <c r="Q59" s="230"/>
      <c r="R59" s="230"/>
      <c r="S59" s="230"/>
    </row>
    <row r="60" spans="1:19">
      <c r="D60" s="213"/>
    </row>
  </sheetData>
  <mergeCells count="19">
    <mergeCell ref="B16:M16"/>
    <mergeCell ref="K2:M2"/>
    <mergeCell ref="C2:D2"/>
    <mergeCell ref="B10:M10"/>
    <mergeCell ref="B11:M11"/>
    <mergeCell ref="B12:C12"/>
    <mergeCell ref="B17:M17"/>
    <mergeCell ref="B48:C48"/>
    <mergeCell ref="B49:C49"/>
    <mergeCell ref="B37:M37"/>
    <mergeCell ref="B42:B47"/>
    <mergeCell ref="B38:C38"/>
    <mergeCell ref="B39:C39"/>
    <mergeCell ref="B40:C40"/>
    <mergeCell ref="B41:C41"/>
    <mergeCell ref="B18:M18"/>
    <mergeCell ref="B19:M19"/>
    <mergeCell ref="B21:M21"/>
    <mergeCell ref="B22:M22"/>
  </mergeCells>
  <phoneticPr fontId="3"/>
  <pageMargins left="0.19685039370078741" right="0.19685039370078741" top="0" bottom="0" header="0" footer="0"/>
  <pageSetup paperSize="9" orientation="portrait" horizontalDpi="3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9"/>
  <sheetViews>
    <sheetView workbookViewId="0">
      <selection activeCell="K14" sqref="K14"/>
    </sheetView>
  </sheetViews>
  <sheetFormatPr defaultRowHeight="15.75"/>
  <cols>
    <col min="1" max="1" width="1.375" customWidth="1"/>
    <col min="2" max="2" width="3.625" customWidth="1"/>
    <col min="3" max="3" width="6.5" bestFit="1" customWidth="1"/>
    <col min="4" max="13" width="8.125" customWidth="1"/>
    <col min="14" max="14" width="1.25" customWidth="1"/>
  </cols>
  <sheetData>
    <row r="1" spans="2:17" ht="9" customHeight="1">
      <c r="B1" s="68"/>
      <c r="C1" s="69"/>
      <c r="D1" s="69"/>
      <c r="E1" s="69"/>
      <c r="F1" s="69"/>
      <c r="G1" s="69"/>
      <c r="H1" s="69"/>
      <c r="I1" s="69"/>
      <c r="J1" s="69"/>
      <c r="K1" s="69"/>
      <c r="L1" s="69"/>
      <c r="M1" s="70"/>
    </row>
    <row r="2" spans="2:17" ht="17.25">
      <c r="B2" s="71"/>
      <c r="C2" s="72"/>
      <c r="D2" s="73"/>
      <c r="E2" s="74"/>
      <c r="F2" s="74"/>
      <c r="G2" s="74"/>
      <c r="H2" s="74"/>
      <c r="I2" s="74"/>
      <c r="J2" s="74"/>
      <c r="K2" s="72"/>
      <c r="L2" s="73"/>
      <c r="M2" s="75"/>
    </row>
    <row r="3" spans="2:17">
      <c r="B3" s="71"/>
      <c r="C3" s="74"/>
      <c r="D3" s="74"/>
      <c r="E3" s="74"/>
      <c r="F3" s="74"/>
      <c r="G3" s="74"/>
      <c r="H3" s="74"/>
      <c r="I3" s="74"/>
      <c r="J3" s="74"/>
      <c r="K3" s="74"/>
      <c r="L3" s="74"/>
      <c r="M3" s="76"/>
    </row>
    <row r="4" spans="2:17">
      <c r="B4" s="71"/>
      <c r="C4" s="74"/>
      <c r="D4" s="74"/>
      <c r="E4" s="74"/>
      <c r="F4" s="74"/>
      <c r="G4" s="74"/>
      <c r="H4" s="74"/>
      <c r="I4" s="74"/>
      <c r="J4" s="74"/>
      <c r="K4" s="74"/>
      <c r="L4" s="74"/>
      <c r="M4" s="76"/>
    </row>
    <row r="5" spans="2:17">
      <c r="B5" s="71"/>
      <c r="C5" s="74"/>
      <c r="D5" s="74"/>
      <c r="E5" s="74"/>
      <c r="F5" s="74"/>
      <c r="G5" s="74"/>
      <c r="H5" s="74"/>
      <c r="I5" s="74"/>
      <c r="J5" s="74"/>
      <c r="K5" s="74"/>
      <c r="L5" s="74"/>
      <c r="M5" s="76"/>
    </row>
    <row r="6" spans="2:17">
      <c r="B6" s="43"/>
      <c r="C6" s="33"/>
      <c r="D6" s="33"/>
      <c r="E6" s="33"/>
      <c r="F6" s="33"/>
      <c r="G6" s="33"/>
      <c r="H6" s="33"/>
      <c r="I6" s="33"/>
      <c r="J6" s="33"/>
      <c r="K6" s="33"/>
      <c r="L6" s="33"/>
      <c r="M6" s="44"/>
      <c r="Q6" s="19"/>
    </row>
    <row r="7" spans="2:17">
      <c r="B7" s="43"/>
      <c r="C7" s="33"/>
      <c r="D7" s="33"/>
      <c r="E7" s="33"/>
      <c r="F7" s="33"/>
      <c r="G7" s="33"/>
      <c r="H7" s="33"/>
      <c r="I7" s="33"/>
      <c r="J7" s="33"/>
      <c r="K7" s="33"/>
      <c r="L7" s="33"/>
      <c r="M7" s="44"/>
    </row>
    <row r="8" spans="2:17">
      <c r="B8" s="43"/>
      <c r="C8" s="33"/>
      <c r="D8" s="33"/>
      <c r="E8" s="33"/>
      <c r="F8" s="33"/>
      <c r="G8" s="33"/>
      <c r="H8" s="33"/>
      <c r="I8" s="33"/>
      <c r="J8" s="33"/>
      <c r="K8" s="33"/>
      <c r="L8" s="33"/>
      <c r="M8" s="44"/>
    </row>
    <row r="9" spans="2:17" ht="16.5" thickBot="1">
      <c r="B9" s="45"/>
      <c r="C9" s="46"/>
      <c r="D9" s="46"/>
      <c r="E9" s="46"/>
      <c r="F9" s="46"/>
      <c r="G9" s="46"/>
      <c r="H9" s="46"/>
      <c r="I9" s="46"/>
      <c r="J9" s="46"/>
      <c r="K9" s="46"/>
      <c r="L9" s="46"/>
      <c r="M9" s="47"/>
    </row>
    <row r="10" spans="2:17">
      <c r="B10" s="43"/>
      <c r="C10" s="33"/>
      <c r="D10" s="33"/>
      <c r="E10" s="33"/>
      <c r="F10" s="33"/>
      <c r="G10" s="33"/>
      <c r="H10" s="33"/>
      <c r="I10" s="33"/>
      <c r="J10" s="33"/>
      <c r="K10" s="33"/>
      <c r="L10" s="33"/>
      <c r="M10" s="44"/>
    </row>
    <row r="11" spans="2:17">
      <c r="B11" s="43"/>
      <c r="C11" s="33"/>
      <c r="D11" s="33"/>
      <c r="E11" s="33"/>
      <c r="F11" s="33"/>
      <c r="G11" s="33"/>
      <c r="H11" s="33"/>
      <c r="I11" s="33"/>
      <c r="J11" s="33"/>
      <c r="K11" s="33"/>
      <c r="L11" s="33"/>
      <c r="M11" s="44"/>
    </row>
    <row r="12" spans="2:17">
      <c r="B12" s="43"/>
      <c r="C12" s="33"/>
      <c r="D12" s="33"/>
      <c r="E12" s="33"/>
      <c r="F12" s="33"/>
      <c r="G12" s="33"/>
      <c r="H12" s="33"/>
      <c r="I12" s="33"/>
      <c r="J12" s="33"/>
      <c r="K12" s="33"/>
      <c r="L12" s="33"/>
      <c r="M12" s="44"/>
    </row>
    <row r="13" spans="2:17">
      <c r="B13" s="43"/>
      <c r="C13" s="33"/>
      <c r="D13" s="33"/>
      <c r="E13" s="33"/>
      <c r="F13" s="33"/>
      <c r="G13" s="33"/>
      <c r="H13" s="33"/>
      <c r="I13" s="33"/>
      <c r="J13" s="33"/>
      <c r="K13" s="33"/>
      <c r="L13" s="33"/>
      <c r="M13" s="44"/>
    </row>
    <row r="14" spans="2:17">
      <c r="B14" s="43"/>
      <c r="C14" s="33"/>
      <c r="D14" s="33"/>
      <c r="E14" s="33"/>
      <c r="F14" s="33"/>
      <c r="G14" s="33"/>
      <c r="H14" s="33"/>
      <c r="I14" s="33"/>
      <c r="J14" s="33"/>
      <c r="K14" s="33"/>
      <c r="L14" s="33"/>
      <c r="M14" s="44"/>
    </row>
    <row r="15" spans="2:17">
      <c r="B15" s="43"/>
      <c r="C15" s="33"/>
      <c r="D15" s="33"/>
      <c r="E15" s="33"/>
      <c r="F15" s="33"/>
      <c r="G15" s="33"/>
      <c r="H15" s="33"/>
      <c r="I15" s="33"/>
      <c r="J15" s="33"/>
      <c r="K15" s="33"/>
      <c r="L15" s="33"/>
      <c r="M15" s="44"/>
    </row>
    <row r="16" spans="2:17">
      <c r="B16" s="43"/>
      <c r="C16" s="33"/>
      <c r="D16" s="33"/>
      <c r="E16" s="33"/>
      <c r="F16" s="33"/>
      <c r="G16" s="33"/>
      <c r="H16" s="33"/>
      <c r="I16" s="33"/>
      <c r="J16" s="33"/>
      <c r="K16" s="33"/>
      <c r="L16" s="33"/>
      <c r="M16" s="44"/>
    </row>
    <row r="17" spans="2:13">
      <c r="B17" s="43"/>
      <c r="C17" s="33"/>
      <c r="D17" s="33"/>
      <c r="E17" s="33"/>
      <c r="F17" s="33"/>
      <c r="G17" s="33"/>
      <c r="H17" s="33"/>
      <c r="I17" s="33"/>
      <c r="J17" s="33"/>
      <c r="K17" s="33"/>
      <c r="L17" s="33"/>
      <c r="M17" s="44"/>
    </row>
    <row r="18" spans="2:13">
      <c r="B18" s="43"/>
      <c r="C18" s="33"/>
      <c r="D18" s="33"/>
      <c r="E18" s="33"/>
      <c r="F18" s="33"/>
      <c r="G18" s="33"/>
      <c r="H18" s="33"/>
      <c r="I18" s="33"/>
      <c r="J18" s="33"/>
      <c r="K18" s="33"/>
      <c r="L18" s="33"/>
      <c r="M18" s="44"/>
    </row>
    <row r="19" spans="2:13">
      <c r="B19" s="43"/>
      <c r="C19" s="33"/>
      <c r="D19" s="33"/>
      <c r="E19" s="33"/>
      <c r="F19" s="33"/>
      <c r="G19" s="33"/>
      <c r="H19" s="33"/>
      <c r="I19" s="33"/>
      <c r="J19" s="33"/>
      <c r="K19" s="33"/>
      <c r="L19" s="33"/>
      <c r="M19" s="44"/>
    </row>
    <row r="20" spans="2:13">
      <c r="B20" s="43"/>
      <c r="C20" s="33"/>
      <c r="D20" s="33"/>
      <c r="E20" s="33"/>
      <c r="F20" s="33"/>
      <c r="G20" s="33"/>
      <c r="H20" s="33"/>
      <c r="I20" s="33"/>
      <c r="J20" s="33"/>
      <c r="K20" s="33"/>
      <c r="L20" s="33"/>
      <c r="M20" s="44"/>
    </row>
    <row r="21" spans="2:13">
      <c r="B21" s="43"/>
      <c r="C21" s="33"/>
      <c r="D21" s="33"/>
      <c r="E21" s="33"/>
      <c r="F21" s="33"/>
      <c r="G21" s="33"/>
      <c r="H21" s="33"/>
      <c r="I21" s="33"/>
      <c r="J21" s="33"/>
      <c r="K21" s="33"/>
      <c r="L21" s="33"/>
      <c r="M21" s="44"/>
    </row>
    <row r="22" spans="2:13">
      <c r="B22" s="43"/>
      <c r="C22" s="33"/>
      <c r="D22" s="33"/>
      <c r="E22" s="33"/>
      <c r="F22" s="33"/>
      <c r="G22" s="33"/>
      <c r="H22" s="33"/>
      <c r="I22" s="33"/>
      <c r="J22" s="33"/>
      <c r="K22" s="33"/>
      <c r="L22" s="33"/>
      <c r="M22" s="44"/>
    </row>
    <row r="23" spans="2:13">
      <c r="B23" s="43"/>
      <c r="C23" s="33"/>
      <c r="D23" s="33"/>
      <c r="E23" s="33"/>
      <c r="F23" s="33"/>
      <c r="G23" s="33"/>
      <c r="H23" s="33"/>
      <c r="I23" s="33"/>
      <c r="J23" s="33"/>
      <c r="K23" s="33"/>
      <c r="L23" s="33"/>
      <c r="M23" s="44"/>
    </row>
    <row r="24" spans="2:13">
      <c r="B24" s="43"/>
      <c r="C24" s="33"/>
      <c r="D24" s="33"/>
      <c r="E24" s="33"/>
      <c r="F24" s="33"/>
      <c r="G24" s="33"/>
      <c r="H24" s="33"/>
      <c r="I24" s="33"/>
      <c r="J24" s="33"/>
      <c r="K24" s="33"/>
      <c r="L24" s="33"/>
      <c r="M24" s="44"/>
    </row>
    <row r="25" spans="2:13">
      <c r="B25" s="43"/>
      <c r="C25" s="33"/>
      <c r="D25" s="33"/>
      <c r="E25" s="33"/>
      <c r="F25" s="33"/>
      <c r="G25" s="33"/>
      <c r="H25" s="33"/>
      <c r="I25" s="33"/>
      <c r="J25" s="33"/>
      <c r="K25" s="33"/>
      <c r="L25" s="33"/>
      <c r="M25" s="44"/>
    </row>
    <row r="26" spans="2:13">
      <c r="B26" s="43"/>
      <c r="C26" s="33"/>
      <c r="D26" s="33"/>
      <c r="E26" s="33"/>
      <c r="F26" s="33"/>
      <c r="G26" s="33"/>
      <c r="H26" s="33"/>
      <c r="I26" s="33"/>
      <c r="J26" s="33"/>
      <c r="K26" s="33"/>
      <c r="L26" s="33"/>
      <c r="M26" s="44"/>
    </row>
    <row r="27" spans="2:13">
      <c r="B27" s="43"/>
      <c r="C27" s="33"/>
      <c r="D27" s="33"/>
      <c r="E27" s="33"/>
      <c r="F27" s="33"/>
      <c r="G27" s="33"/>
      <c r="H27" s="33"/>
      <c r="I27" s="33"/>
      <c r="J27" s="33"/>
      <c r="K27" s="33"/>
      <c r="L27" s="33"/>
      <c r="M27" s="44"/>
    </row>
    <row r="28" spans="2:13">
      <c r="B28" s="43"/>
      <c r="C28" s="77"/>
      <c r="D28" s="33"/>
      <c r="E28" s="33"/>
      <c r="F28" s="33"/>
      <c r="G28" s="33"/>
      <c r="H28" s="33"/>
      <c r="I28" s="33"/>
      <c r="J28" s="33"/>
      <c r="K28" s="33"/>
      <c r="L28" s="33"/>
      <c r="M28" s="44"/>
    </row>
    <row r="29" spans="2:13">
      <c r="B29" s="43"/>
      <c r="C29" s="33"/>
      <c r="D29" s="33"/>
      <c r="E29" s="33"/>
      <c r="F29" s="33"/>
      <c r="G29" s="33"/>
      <c r="H29" s="33"/>
      <c r="I29" s="33"/>
      <c r="J29" s="33"/>
      <c r="K29" s="33"/>
      <c r="L29" s="33"/>
      <c r="M29" s="44"/>
    </row>
    <row r="30" spans="2:13" ht="6" customHeight="1">
      <c r="B30" s="78"/>
      <c r="C30" s="79"/>
      <c r="D30" s="80"/>
      <c r="E30" s="80"/>
      <c r="F30" s="80"/>
      <c r="G30" s="80"/>
      <c r="H30" s="80"/>
      <c r="I30" s="80"/>
      <c r="J30" s="80"/>
      <c r="K30" s="80"/>
      <c r="L30" s="80"/>
      <c r="M30" s="81"/>
    </row>
    <row r="31" spans="2:13">
      <c r="B31" s="321"/>
      <c r="C31" s="322"/>
      <c r="D31" s="322"/>
      <c r="E31" s="322"/>
      <c r="F31" s="322"/>
      <c r="G31" s="322"/>
      <c r="H31" s="322"/>
      <c r="I31" s="322"/>
      <c r="J31" s="322"/>
      <c r="K31" s="322"/>
      <c r="L31" s="322"/>
      <c r="M31" s="323"/>
    </row>
    <row r="32" spans="2:13" ht="9" customHeight="1" thickBot="1">
      <c r="B32" s="43"/>
      <c r="C32" s="33"/>
      <c r="D32" s="33"/>
      <c r="E32" s="33"/>
      <c r="F32" s="33"/>
      <c r="G32" s="33"/>
      <c r="H32" s="33"/>
      <c r="I32" s="33"/>
      <c r="J32" s="33"/>
      <c r="K32" s="33"/>
      <c r="L32" s="33"/>
      <c r="M32" s="44"/>
    </row>
    <row r="33" spans="2:17" s="30" customFormat="1" ht="24.75" customHeight="1" thickBot="1">
      <c r="B33" s="327"/>
      <c r="C33" s="328"/>
      <c r="D33" s="107"/>
      <c r="E33" s="31"/>
      <c r="F33" s="31"/>
      <c r="G33" s="31"/>
      <c r="H33" s="31"/>
      <c r="I33" s="31"/>
      <c r="J33" s="31"/>
      <c r="K33" s="31"/>
      <c r="L33" s="31"/>
      <c r="M33" s="32"/>
    </row>
    <row r="34" spans="2:17" s="30" customFormat="1" ht="22.5" customHeight="1">
      <c r="B34" s="329"/>
      <c r="C34" s="330"/>
      <c r="D34" s="108"/>
      <c r="E34" s="105"/>
      <c r="F34" s="104"/>
      <c r="G34" s="105"/>
      <c r="H34" s="104"/>
      <c r="I34" s="105"/>
      <c r="J34" s="104"/>
      <c r="K34" s="105"/>
      <c r="L34" s="104"/>
      <c r="M34" s="106"/>
    </row>
    <row r="35" spans="2:17" ht="15" customHeight="1">
      <c r="B35" s="331"/>
      <c r="C35" s="332"/>
      <c r="D35" s="109"/>
      <c r="E35" s="49"/>
      <c r="F35" s="48"/>
      <c r="G35" s="49"/>
      <c r="H35" s="48"/>
      <c r="I35" s="49"/>
      <c r="J35" s="48"/>
      <c r="K35" s="49"/>
      <c r="L35" s="48"/>
      <c r="M35" s="50"/>
    </row>
    <row r="36" spans="2:17" ht="15" customHeight="1">
      <c r="B36" s="333"/>
      <c r="C36" s="334"/>
      <c r="D36" s="110"/>
      <c r="E36" s="52"/>
      <c r="F36" s="51"/>
      <c r="G36" s="52"/>
      <c r="H36" s="51"/>
      <c r="I36" s="52"/>
      <c r="J36" s="51"/>
      <c r="K36" s="52"/>
      <c r="L36" s="51"/>
      <c r="M36" s="53"/>
    </row>
    <row r="37" spans="2:17" ht="15" customHeight="1">
      <c r="B37" s="324"/>
      <c r="C37" s="54"/>
      <c r="D37" s="111"/>
      <c r="E37" s="56"/>
      <c r="F37" s="55"/>
      <c r="G37" s="56"/>
      <c r="H37" s="55"/>
      <c r="I37" s="56"/>
      <c r="J37" s="55"/>
      <c r="K37" s="56"/>
      <c r="L37" s="55"/>
      <c r="M37" s="57"/>
    </row>
    <row r="38" spans="2:17" ht="15" customHeight="1">
      <c r="B38" s="325"/>
      <c r="C38" s="58"/>
      <c r="D38" s="112"/>
      <c r="E38" s="60"/>
      <c r="F38" s="59"/>
      <c r="G38" s="60"/>
      <c r="H38" s="59"/>
      <c r="I38" s="60"/>
      <c r="J38" s="59"/>
      <c r="K38" s="60"/>
      <c r="L38" s="59"/>
      <c r="M38" s="61"/>
    </row>
    <row r="39" spans="2:17" ht="15" customHeight="1">
      <c r="B39" s="325"/>
      <c r="C39" s="58"/>
      <c r="D39" s="112"/>
      <c r="E39" s="60"/>
      <c r="F39" s="59"/>
      <c r="G39" s="60"/>
      <c r="H39" s="59"/>
      <c r="I39" s="60"/>
      <c r="J39" s="59"/>
      <c r="K39" s="60"/>
      <c r="L39" s="59"/>
      <c r="M39" s="61"/>
    </row>
    <row r="40" spans="2:17" ht="15" customHeight="1">
      <c r="B40" s="325"/>
      <c r="C40" s="58"/>
      <c r="D40" s="112"/>
      <c r="E40" s="60"/>
      <c r="F40" s="59"/>
      <c r="G40" s="60"/>
      <c r="H40" s="59"/>
      <c r="I40" s="60"/>
      <c r="J40" s="59"/>
      <c r="K40" s="60"/>
      <c r="L40" s="59"/>
      <c r="M40" s="61"/>
    </row>
    <row r="41" spans="2:17" ht="15" customHeight="1">
      <c r="B41" s="325"/>
      <c r="C41" s="58"/>
      <c r="D41" s="112"/>
      <c r="E41" s="60"/>
      <c r="F41" s="59"/>
      <c r="G41" s="60"/>
      <c r="H41" s="59"/>
      <c r="I41" s="60"/>
      <c r="J41" s="59"/>
      <c r="K41" s="60"/>
      <c r="L41" s="59"/>
      <c r="M41" s="61"/>
    </row>
    <row r="42" spans="2:17" ht="15" customHeight="1">
      <c r="B42" s="326"/>
      <c r="C42" s="100"/>
      <c r="D42" s="113"/>
      <c r="E42" s="102"/>
      <c r="F42" s="101"/>
      <c r="G42" s="102"/>
      <c r="H42" s="101"/>
      <c r="I42" s="102"/>
      <c r="J42" s="101"/>
      <c r="K42" s="102"/>
      <c r="L42" s="101"/>
      <c r="M42" s="103"/>
      <c r="Q42" s="77"/>
    </row>
    <row r="43" spans="2:17" ht="15" customHeight="1">
      <c r="B43" s="317"/>
      <c r="C43" s="318"/>
      <c r="D43" s="114"/>
      <c r="E43" s="63"/>
      <c r="F43" s="62"/>
      <c r="G43" s="63"/>
      <c r="H43" s="62"/>
      <c r="I43" s="63"/>
      <c r="J43" s="62"/>
      <c r="K43" s="63"/>
      <c r="L43" s="62"/>
      <c r="M43" s="64"/>
      <c r="Q43" s="82"/>
    </row>
    <row r="44" spans="2:17" ht="15" customHeight="1" thickBot="1">
      <c r="B44" s="319"/>
      <c r="C44" s="320"/>
      <c r="D44" s="115"/>
      <c r="E44" s="66"/>
      <c r="F44" s="65"/>
      <c r="G44" s="66"/>
      <c r="H44" s="65"/>
      <c r="I44" s="66"/>
      <c r="J44" s="65"/>
      <c r="K44" s="66"/>
      <c r="L44" s="65"/>
      <c r="M44" s="67"/>
    </row>
    <row r="45" spans="2:17" ht="6" customHeight="1">
      <c r="B45" s="78"/>
      <c r="C45" s="79"/>
      <c r="D45" s="80"/>
      <c r="E45" s="80"/>
      <c r="F45" s="80"/>
      <c r="G45" s="80"/>
      <c r="H45" s="80"/>
      <c r="I45" s="80"/>
      <c r="J45" s="80"/>
      <c r="K45" s="80"/>
      <c r="L45" s="80"/>
      <c r="M45" s="81"/>
    </row>
    <row r="46" spans="2:17">
      <c r="B46" s="43"/>
      <c r="C46" s="33"/>
      <c r="D46" s="33"/>
      <c r="E46" s="33"/>
      <c r="F46" s="33"/>
      <c r="G46" s="33"/>
      <c r="H46" s="33"/>
      <c r="I46" s="33"/>
      <c r="J46" s="33"/>
      <c r="K46" s="33"/>
      <c r="L46" s="33"/>
      <c r="M46" s="44"/>
    </row>
    <row r="47" spans="2:17">
      <c r="B47" s="43"/>
      <c r="C47" s="33"/>
      <c r="D47" s="33"/>
      <c r="E47" s="33"/>
      <c r="F47" s="33"/>
      <c r="G47" s="33"/>
      <c r="H47" s="33"/>
      <c r="I47" s="33"/>
      <c r="J47" s="33"/>
      <c r="K47" s="33"/>
      <c r="L47" s="33"/>
      <c r="M47" s="44"/>
    </row>
    <row r="48" spans="2:17">
      <c r="B48" s="43"/>
      <c r="C48" s="33"/>
      <c r="D48" s="33"/>
      <c r="E48" s="33"/>
      <c r="F48" s="33"/>
      <c r="G48" s="33"/>
      <c r="H48" s="33"/>
      <c r="I48" s="33"/>
      <c r="J48" s="33"/>
      <c r="K48" s="33"/>
      <c r="L48" s="33"/>
      <c r="M48" s="44"/>
    </row>
    <row r="49" spans="2:13">
      <c r="B49" s="43"/>
      <c r="C49" s="33"/>
      <c r="D49" s="33"/>
      <c r="E49" s="33"/>
      <c r="F49" s="33"/>
      <c r="G49" s="33"/>
      <c r="H49" s="33"/>
      <c r="I49" s="33"/>
      <c r="J49" s="33"/>
      <c r="K49" s="33"/>
      <c r="L49" s="33"/>
      <c r="M49" s="44"/>
    </row>
    <row r="50" spans="2:13">
      <c r="B50" s="43"/>
      <c r="C50" s="33"/>
      <c r="D50" s="33"/>
      <c r="E50" s="33"/>
      <c r="F50" s="33"/>
      <c r="G50" s="33"/>
      <c r="H50" s="33"/>
      <c r="I50" s="33"/>
      <c r="J50" s="33"/>
      <c r="K50" s="33"/>
      <c r="L50" s="33"/>
      <c r="M50" s="44"/>
    </row>
    <row r="51" spans="2:13">
      <c r="B51" s="43"/>
      <c r="C51" s="33"/>
      <c r="D51" s="33"/>
      <c r="E51" s="33"/>
      <c r="F51" s="33"/>
      <c r="G51" s="33"/>
      <c r="H51" s="33"/>
      <c r="I51" s="33"/>
      <c r="J51" s="33"/>
      <c r="K51" s="33"/>
      <c r="L51" s="33"/>
      <c r="M51" s="44"/>
    </row>
    <row r="52" spans="2:13">
      <c r="B52" s="43"/>
      <c r="C52" s="33"/>
      <c r="D52" s="33"/>
      <c r="E52" s="33"/>
      <c r="F52" s="33"/>
      <c r="G52" s="33"/>
      <c r="H52" s="33"/>
      <c r="I52" s="33"/>
      <c r="J52" s="33"/>
      <c r="K52" s="33"/>
      <c r="L52" s="33"/>
      <c r="M52" s="44"/>
    </row>
    <row r="53" spans="2:13">
      <c r="B53" s="43"/>
      <c r="C53" s="33"/>
      <c r="D53" s="33"/>
      <c r="E53" s="33"/>
      <c r="F53" s="33"/>
      <c r="G53" s="33"/>
      <c r="H53" s="33"/>
      <c r="I53" s="33"/>
      <c r="J53" s="33"/>
      <c r="K53" s="33"/>
      <c r="L53" s="33"/>
      <c r="M53" s="44"/>
    </row>
    <row r="54" spans="2:13">
      <c r="B54" s="43"/>
      <c r="C54" s="33"/>
      <c r="D54" s="33"/>
      <c r="E54" s="33"/>
      <c r="F54" s="33"/>
      <c r="G54" s="33"/>
      <c r="H54" s="33"/>
      <c r="I54" s="33"/>
      <c r="J54" s="33"/>
      <c r="K54" s="33"/>
      <c r="L54" s="33"/>
      <c r="M54" s="44"/>
    </row>
    <row r="55" spans="2:13">
      <c r="B55" s="43"/>
      <c r="C55" s="33"/>
      <c r="D55" s="33"/>
      <c r="E55" s="33"/>
      <c r="F55" s="33"/>
      <c r="G55" s="33"/>
      <c r="H55" s="33"/>
      <c r="I55" s="33"/>
      <c r="J55" s="33"/>
      <c r="K55" s="33"/>
      <c r="L55" s="33"/>
      <c r="M55" s="44"/>
    </row>
    <row r="56" spans="2:13">
      <c r="B56" s="43"/>
      <c r="C56" s="33"/>
      <c r="D56" s="33"/>
      <c r="E56" s="33"/>
      <c r="F56" s="33"/>
      <c r="G56" s="33"/>
      <c r="H56" s="33"/>
      <c r="I56" s="33"/>
      <c r="J56" s="33"/>
      <c r="K56" s="33"/>
      <c r="L56" s="33"/>
      <c r="M56" s="44"/>
    </row>
    <row r="57" spans="2:13">
      <c r="B57" s="43"/>
      <c r="C57" s="33"/>
      <c r="D57" s="33"/>
      <c r="E57" s="33"/>
      <c r="F57" s="33"/>
      <c r="G57" s="33"/>
      <c r="H57" s="33"/>
      <c r="I57" s="33"/>
      <c r="J57" s="33"/>
      <c r="K57" s="33"/>
      <c r="L57" s="33"/>
      <c r="M57" s="44"/>
    </row>
    <row r="58" spans="2:13">
      <c r="B58" s="43"/>
      <c r="C58" s="33"/>
      <c r="D58" s="33"/>
      <c r="E58" s="33"/>
      <c r="F58" s="33"/>
      <c r="G58" s="33"/>
      <c r="H58" s="33"/>
      <c r="I58" s="33"/>
      <c r="J58" s="33"/>
      <c r="K58" s="33"/>
      <c r="L58" s="33"/>
      <c r="M58" s="44"/>
    </row>
    <row r="59" spans="2:13" ht="16.5" thickBot="1">
      <c r="B59" s="45"/>
      <c r="C59" s="46"/>
      <c r="D59" s="46"/>
      <c r="E59" s="46"/>
      <c r="F59" s="46"/>
      <c r="G59" s="46"/>
      <c r="H59" s="46"/>
      <c r="I59" s="46"/>
      <c r="J59" s="46"/>
      <c r="K59" s="46"/>
      <c r="L59" s="46"/>
      <c r="M59" s="47"/>
    </row>
  </sheetData>
  <mergeCells count="8">
    <mergeCell ref="B43:C43"/>
    <mergeCell ref="B44:C44"/>
    <mergeCell ref="B31:M31"/>
    <mergeCell ref="B37:B42"/>
    <mergeCell ref="B33:C33"/>
    <mergeCell ref="B34:C34"/>
    <mergeCell ref="B35:C35"/>
    <mergeCell ref="B36:C36"/>
  </mergeCells>
  <phoneticPr fontId="3"/>
  <pageMargins left="0.19685039370078741" right="0.19685039370078741" top="0.39370078740157483" bottom="0.39370078740157483" header="0" footer="0"/>
  <pageSetup paperSize="9" orientation="portrait" horizontalDpi="3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topLeftCell="A4" workbookViewId="0">
      <selection activeCell="D2" sqref="D2:D10"/>
    </sheetView>
  </sheetViews>
  <sheetFormatPr defaultRowHeight="15.75"/>
  <cols>
    <col min="1" max="1" width="3" customWidth="1"/>
    <col min="2" max="2" width="11.625" bestFit="1" customWidth="1"/>
    <col min="3" max="8" width="9.75" customWidth="1"/>
  </cols>
  <sheetData>
    <row r="2" spans="2:8">
      <c r="B2" s="83" t="s">
        <v>75</v>
      </c>
      <c r="C2" s="84" t="s">
        <v>76</v>
      </c>
      <c r="D2" s="203">
        <v>41030</v>
      </c>
    </row>
    <row r="3" spans="2:8">
      <c r="B3" s="85" t="s">
        <v>77</v>
      </c>
      <c r="C3" s="86" t="s">
        <v>78</v>
      </c>
      <c r="D3" s="204" t="s">
        <v>91</v>
      </c>
    </row>
    <row r="4" spans="2:8">
      <c r="B4" s="85" t="s">
        <v>79</v>
      </c>
      <c r="C4" s="87" t="s">
        <v>80</v>
      </c>
      <c r="D4" s="89" t="s">
        <v>95</v>
      </c>
    </row>
    <row r="5" spans="2:8">
      <c r="B5" s="85"/>
      <c r="C5" s="87" t="s">
        <v>81</v>
      </c>
      <c r="D5" s="89" t="s">
        <v>95</v>
      </c>
    </row>
    <row r="6" spans="2:8">
      <c r="B6" s="85"/>
      <c r="C6" s="87" t="s">
        <v>82</v>
      </c>
      <c r="D6" s="89" t="s">
        <v>96</v>
      </c>
    </row>
    <row r="7" spans="2:8">
      <c r="B7" s="85"/>
      <c r="C7" s="196" t="s">
        <v>83</v>
      </c>
      <c r="D7" s="195" t="s">
        <v>97</v>
      </c>
    </row>
    <row r="8" spans="2:8">
      <c r="B8" s="85"/>
      <c r="C8" s="196" t="s">
        <v>92</v>
      </c>
      <c r="D8" s="195" t="s">
        <v>98</v>
      </c>
    </row>
    <row r="9" spans="2:8">
      <c r="B9" s="85"/>
      <c r="C9" s="196" t="s">
        <v>93</v>
      </c>
      <c r="D9" s="195" t="s">
        <v>97</v>
      </c>
    </row>
    <row r="10" spans="2:8">
      <c r="B10" s="88"/>
      <c r="C10" s="13" t="s">
        <v>94</v>
      </c>
      <c r="D10" s="90" t="s">
        <v>97</v>
      </c>
    </row>
    <row r="11" spans="2:8">
      <c r="B11" s="4" t="s">
        <v>7</v>
      </c>
      <c r="C11" s="3">
        <v>33</v>
      </c>
      <c r="D11" s="3">
        <v>34</v>
      </c>
      <c r="E11" s="3">
        <v>37</v>
      </c>
      <c r="F11" s="3">
        <v>38</v>
      </c>
      <c r="G11" s="198">
        <v>44</v>
      </c>
      <c r="H11" s="198">
        <v>47</v>
      </c>
    </row>
    <row r="12" spans="2:8">
      <c r="B12" s="4">
        <v>0</v>
      </c>
      <c r="C12" s="194">
        <f>+集計表①!J67</f>
        <v>0.56315517241379709</v>
      </c>
      <c r="D12" s="194">
        <f>+集計表①!J97</f>
        <v>-0.96066333333333276</v>
      </c>
      <c r="E12" s="194">
        <f>+集計表①!J187</f>
        <v>-0.96450800000000214</v>
      </c>
      <c r="F12" s="194">
        <f>+集計表①!J217</f>
        <v>-1.1694640000000014</v>
      </c>
      <c r="G12" s="199">
        <f>+集計表①!J487</f>
        <v>-12.357142857142858</v>
      </c>
      <c r="H12" s="200">
        <f>+集計表①!J547</f>
        <v>-10.058823529411763</v>
      </c>
    </row>
    <row r="13" spans="2:8">
      <c r="B13" s="4">
        <v>50</v>
      </c>
      <c r="C13" s="194">
        <f>+集計表①!J71</f>
        <v>1.6272178571428562</v>
      </c>
      <c r="D13" s="194">
        <f>+集計表①!J101</f>
        <v>-2.6895833333327346E-2</v>
      </c>
      <c r="E13" s="194">
        <f>+集計表①!J191</f>
        <v>-0.27217826086956265</v>
      </c>
      <c r="F13" s="194">
        <f>+集計表①!J221</f>
        <v>-0.80188000000000059</v>
      </c>
      <c r="G13" s="199">
        <f>+集計表①!J491</f>
        <v>-10.146842105263156</v>
      </c>
      <c r="H13" s="200">
        <f>+集計表①!J551</f>
        <v>-9.2829411764705885</v>
      </c>
    </row>
    <row r="14" spans="2:8">
      <c r="B14" s="4">
        <v>100</v>
      </c>
      <c r="C14" s="194">
        <f>+集計表①!J73</f>
        <v>1.8460392857142871</v>
      </c>
      <c r="D14" s="194">
        <f>+集計表①!J103</f>
        <v>1.3032458333333352</v>
      </c>
      <c r="E14" s="194">
        <f>+集計表①!J193</f>
        <v>0.46424347826086887</v>
      </c>
      <c r="F14" s="194">
        <f>+集計表①!J223</f>
        <v>-0.21915200000000112</v>
      </c>
      <c r="G14" s="199">
        <f>+集計表①!J493</f>
        <v>-9.1431578947368415</v>
      </c>
      <c r="H14" s="200">
        <f>+集計表①!J553</f>
        <v>-8.7041176470588244</v>
      </c>
    </row>
    <row r="15" spans="2:8">
      <c r="B15" s="4">
        <v>200</v>
      </c>
      <c r="C15" s="194">
        <f>+集計表①!J75</f>
        <v>3.6399500000000025</v>
      </c>
      <c r="D15" s="194">
        <f>+集計表①!J105</f>
        <v>2.9773791666666654</v>
      </c>
      <c r="E15" s="194">
        <f>+集計表①!J195</f>
        <v>1.4344590909090904</v>
      </c>
      <c r="F15" s="194">
        <f>+集計表①!J225</f>
        <v>1.1128959999999992</v>
      </c>
      <c r="G15" s="199">
        <f>+集計表①!J495</f>
        <v>-7.6657894736842094</v>
      </c>
      <c r="H15" s="200">
        <f>+集計表①!J555</f>
        <v>-7.5594117647058816</v>
      </c>
    </row>
    <row r="16" spans="2:8">
      <c r="B16" s="4">
        <v>300</v>
      </c>
      <c r="C16" s="194">
        <f>+集計表①!J76</f>
        <v>4.6758277777777799</v>
      </c>
      <c r="D16" s="194">
        <f>+集計表①!J106</f>
        <v>5.0002153846153838</v>
      </c>
      <c r="E16" s="194">
        <f>+集計表①!J196</f>
        <v>3.0394937499999983</v>
      </c>
      <c r="F16" s="194">
        <f>+集計表①!J226</f>
        <v>2.212711111111112</v>
      </c>
      <c r="G16" s="199">
        <f>+集計表①!J496</f>
        <v>-3.4216666666666669</v>
      </c>
      <c r="H16" s="200">
        <f>+集計表①!J556</f>
        <v>-3.0290909090909093</v>
      </c>
    </row>
    <row r="17" spans="2:8">
      <c r="B17" s="4">
        <v>400</v>
      </c>
      <c r="C17" s="194">
        <f>+集計表①!J77</f>
        <v>4.5178941176470602</v>
      </c>
      <c r="D17" s="194">
        <f>+集計表①!J107</f>
        <v>4.8979615384615389</v>
      </c>
      <c r="E17" s="194">
        <f>+集計表①!J197</f>
        <v>2.9163866666666678</v>
      </c>
      <c r="F17" s="194">
        <f>+集計表①!J227</f>
        <v>3.1722058823529409</v>
      </c>
      <c r="G17" s="199">
        <f>+集計表①!J497</f>
        <v>-2.8483333333333332</v>
      </c>
      <c r="H17" s="200">
        <f>+集計表①!J557</f>
        <v>-2.5372727272727276</v>
      </c>
    </row>
    <row r="18" spans="2:8">
      <c r="B18" s="4">
        <v>500</v>
      </c>
      <c r="C18" s="194">
        <f>+集計表①!J78</f>
        <v>3.8252571428571427</v>
      </c>
      <c r="D18" s="194">
        <f>+集計表①!J108</f>
        <v>4.7359888888888877</v>
      </c>
      <c r="E18" s="194">
        <f>+集計表①!J198</f>
        <v>7.9516333333333336</v>
      </c>
      <c r="F18" s="194">
        <f>+集計表①!J228</f>
        <v>3.3015562499999991</v>
      </c>
      <c r="G18" s="199">
        <f>+集計表①!J498</f>
        <v>-2.2124999999999999</v>
      </c>
      <c r="H18" s="200">
        <f>+集計表①!J558</f>
        <v>0</v>
      </c>
    </row>
    <row r="19" spans="2:8">
      <c r="B19" s="97" t="s">
        <v>7</v>
      </c>
      <c r="C19" s="96">
        <v>33</v>
      </c>
      <c r="D19" s="96">
        <v>34</v>
      </c>
      <c r="E19" s="96">
        <v>37</v>
      </c>
      <c r="F19" s="96">
        <v>38</v>
      </c>
      <c r="G19" s="201">
        <v>44</v>
      </c>
      <c r="H19" s="201">
        <v>47</v>
      </c>
    </row>
    <row r="20" spans="2:8" ht="24">
      <c r="B20" s="98">
        <v>0</v>
      </c>
      <c r="C20" s="95" t="str">
        <f t="shared" ref="C20:H20" si="0">+IF(C12&lt;=-2.5,"---",IF(C12&lt;=-1.5,"--",IF(C12&lt;=-0.5,"-",IF(C12&lt;=0,"-+",IF(C12&lt;=0.5,"+-",IF(C12&lt;=1.5,"+",IF(C12&lt;=2.5,"++","+++")))))))</f>
        <v>+</v>
      </c>
      <c r="D20" s="95" t="str">
        <f t="shared" si="0"/>
        <v>-</v>
      </c>
      <c r="E20" s="95" t="str">
        <f t="shared" si="0"/>
        <v>-</v>
      </c>
      <c r="F20" s="95" t="str">
        <f t="shared" si="0"/>
        <v>-</v>
      </c>
      <c r="G20" s="202" t="str">
        <f t="shared" si="0"/>
        <v>---</v>
      </c>
      <c r="H20" s="202" t="str">
        <f t="shared" si="0"/>
        <v>---</v>
      </c>
    </row>
    <row r="21" spans="2:8" ht="24">
      <c r="B21" s="98">
        <v>50</v>
      </c>
      <c r="C21" s="95" t="str">
        <f t="shared" ref="C21:H23" si="1">+IF(C13&lt;=-2.5,"---",IF(C13&lt;=-1.5,"--",IF(C13&lt;=-0.5,"-",IF(C13&lt;=0,"-+",IF(C13&lt;=0.5,"+-",IF(C13&lt;=1.5,"+",IF(C13&lt;=2.5,"++","+++")))))))</f>
        <v>++</v>
      </c>
      <c r="D21" s="95" t="str">
        <f t="shared" si="1"/>
        <v>-+</v>
      </c>
      <c r="E21" s="95" t="str">
        <f t="shared" si="1"/>
        <v>-+</v>
      </c>
      <c r="F21" s="95" t="str">
        <f t="shared" si="1"/>
        <v>-</v>
      </c>
      <c r="G21" s="202" t="str">
        <f t="shared" si="1"/>
        <v>---</v>
      </c>
      <c r="H21" s="202" t="str">
        <f t="shared" si="1"/>
        <v>---</v>
      </c>
    </row>
    <row r="22" spans="2:8" ht="24">
      <c r="B22" s="98">
        <v>100</v>
      </c>
      <c r="C22" s="95" t="str">
        <f t="shared" si="1"/>
        <v>++</v>
      </c>
      <c r="D22" s="95" t="str">
        <f t="shared" si="1"/>
        <v>+</v>
      </c>
      <c r="E22" s="95" t="str">
        <f t="shared" si="1"/>
        <v>+-</v>
      </c>
      <c r="F22" s="95" t="str">
        <f t="shared" si="1"/>
        <v>-+</v>
      </c>
      <c r="G22" s="202" t="str">
        <f t="shared" si="1"/>
        <v>---</v>
      </c>
      <c r="H22" s="202" t="str">
        <f t="shared" si="1"/>
        <v>---</v>
      </c>
    </row>
    <row r="23" spans="2:8" ht="24">
      <c r="B23" s="98">
        <v>200</v>
      </c>
      <c r="C23" s="95" t="str">
        <f t="shared" si="1"/>
        <v>+++</v>
      </c>
      <c r="D23" s="95" t="str">
        <f t="shared" si="1"/>
        <v>+++</v>
      </c>
      <c r="E23" s="95" t="str">
        <f t="shared" si="1"/>
        <v>+</v>
      </c>
      <c r="F23" s="95" t="str">
        <f t="shared" si="1"/>
        <v>+</v>
      </c>
      <c r="G23" s="202" t="str">
        <f t="shared" si="1"/>
        <v>---</v>
      </c>
      <c r="H23" s="202" t="str">
        <f t="shared" si="1"/>
        <v>---</v>
      </c>
    </row>
    <row r="24" spans="2:8" ht="24">
      <c r="B24" s="98">
        <v>300</v>
      </c>
      <c r="C24" s="95" t="str">
        <f t="shared" ref="C24:H24" si="2">+IF(C16&lt;=-2.5,"---",IF(C16&lt;=-1.5,"--",IF(C16&lt;=-0.5,"-",IF(C16&lt;=0,"-+",IF(C16&lt;=0.5,"+-",IF(C16&lt;=1.5,"+",IF(C16&lt;=2.5,"++","+++")))))))</f>
        <v>+++</v>
      </c>
      <c r="D24" s="95" t="str">
        <f t="shared" si="2"/>
        <v>+++</v>
      </c>
      <c r="E24" s="95" t="str">
        <f t="shared" si="2"/>
        <v>+++</v>
      </c>
      <c r="F24" s="95" t="str">
        <f t="shared" si="2"/>
        <v>++</v>
      </c>
      <c r="G24" s="202" t="str">
        <f t="shared" si="2"/>
        <v>---</v>
      </c>
      <c r="H24" s="202" t="str">
        <f t="shared" si="2"/>
        <v>---</v>
      </c>
    </row>
    <row r="25" spans="2:8" ht="24">
      <c r="B25" s="98">
        <v>400</v>
      </c>
      <c r="C25" s="95" t="str">
        <f t="shared" ref="C25:H25" si="3">+IF(C17&lt;=-2.5,"---",IF(C17&lt;=-1.5,"--",IF(C17&lt;=-0.5,"-",IF(C17&lt;=0,"-+",IF(C17&lt;=0.5,"+-",IF(C17&lt;=1.5,"+",IF(C17&lt;=2.5,"++","+++")))))))</f>
        <v>+++</v>
      </c>
      <c r="D25" s="95" t="str">
        <f t="shared" si="3"/>
        <v>+++</v>
      </c>
      <c r="E25" s="95" t="str">
        <f t="shared" si="3"/>
        <v>+++</v>
      </c>
      <c r="F25" s="95" t="str">
        <f t="shared" si="3"/>
        <v>+++</v>
      </c>
      <c r="G25" s="202" t="str">
        <f t="shared" si="3"/>
        <v>---</v>
      </c>
      <c r="H25" s="202" t="str">
        <f t="shared" si="3"/>
        <v>---</v>
      </c>
    </row>
    <row r="26" spans="2:8" ht="24">
      <c r="B26" s="98">
        <v>500</v>
      </c>
      <c r="C26" s="95" t="str">
        <f t="shared" ref="C26:H26" si="4">+IF(C18&lt;=-2.5,"---",IF(C18&lt;=-1.5,"--",IF(C18&lt;=-0.5,"-",IF(C18&lt;=0,"-+",IF(C18&lt;=0.5,"+-",IF(C18&lt;=1.5,"+",IF(C18&lt;=2.5,"++","+++")))))))</f>
        <v>+++</v>
      </c>
      <c r="D26" s="202" t="str">
        <f t="shared" si="4"/>
        <v>+++</v>
      </c>
      <c r="E26" s="202" t="str">
        <f t="shared" si="4"/>
        <v>+++</v>
      </c>
      <c r="F26" s="95" t="str">
        <f t="shared" si="4"/>
        <v>+++</v>
      </c>
      <c r="G26" s="202" t="str">
        <f t="shared" si="4"/>
        <v>--</v>
      </c>
      <c r="H26" s="202" t="str">
        <f t="shared" si="4"/>
        <v>-+</v>
      </c>
    </row>
  </sheetData>
  <phoneticPr fontId="3"/>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840"/>
  <sheetViews>
    <sheetView workbookViewId="0">
      <pane xSplit="3" ySplit="1" topLeftCell="D2" activePane="bottomRight" state="frozen"/>
      <selection pane="topRight" activeCell="D1" sqref="D1"/>
      <selection pane="bottomLeft" activeCell="A2" sqref="A2"/>
      <selection pane="bottomRight" activeCell="J73" sqref="J73"/>
    </sheetView>
  </sheetViews>
  <sheetFormatPr defaultRowHeight="15.75"/>
  <cols>
    <col min="1" max="1" width="9" customWidth="1"/>
    <col min="5" max="5" width="11.125" customWidth="1"/>
    <col min="6" max="11" width="11.125" style="6" customWidth="1"/>
    <col min="14" max="22" width="9" style="19"/>
    <col min="25" max="28" width="9" style="19"/>
    <col min="71" max="16384" width="9" style="19"/>
  </cols>
  <sheetData>
    <row r="1" spans="1:71" ht="16.5" thickBot="1">
      <c r="D1" s="1" t="s">
        <v>26</v>
      </c>
      <c r="E1" s="1" t="s">
        <v>3</v>
      </c>
      <c r="F1" s="5" t="s">
        <v>4</v>
      </c>
      <c r="G1" s="5" t="s">
        <v>8</v>
      </c>
      <c r="H1" s="5" t="s">
        <v>5</v>
      </c>
      <c r="I1" s="5" t="s">
        <v>6</v>
      </c>
      <c r="J1" s="5" t="s">
        <v>7</v>
      </c>
      <c r="K1" s="6" t="s">
        <v>66</v>
      </c>
      <c r="M1" s="18"/>
      <c r="N1" s="19" t="s">
        <v>26</v>
      </c>
      <c r="O1" s="19">
        <v>2018</v>
      </c>
      <c r="P1" s="19">
        <v>2017</v>
      </c>
      <c r="Q1" s="19">
        <v>2016</v>
      </c>
      <c r="R1" s="19">
        <v>2015</v>
      </c>
      <c r="S1" s="19">
        <v>2014</v>
      </c>
      <c r="T1" s="19">
        <v>2013</v>
      </c>
      <c r="U1" s="19">
        <v>2012</v>
      </c>
      <c r="V1" s="19">
        <v>2011</v>
      </c>
      <c r="W1" s="19">
        <v>2010</v>
      </c>
      <c r="X1" s="19">
        <v>2009</v>
      </c>
      <c r="Y1" s="191">
        <v>2008</v>
      </c>
      <c r="Z1" s="19">
        <v>2007</v>
      </c>
      <c r="AA1" s="191">
        <v>2006</v>
      </c>
      <c r="AB1" s="191">
        <v>2005</v>
      </c>
      <c r="AC1" s="191">
        <v>2004</v>
      </c>
      <c r="AD1" s="1">
        <v>2003</v>
      </c>
      <c r="AE1" s="1">
        <v>2003</v>
      </c>
      <c r="AF1">
        <v>2003</v>
      </c>
      <c r="AG1" s="1">
        <v>2002</v>
      </c>
      <c r="AH1" s="1">
        <v>2002</v>
      </c>
      <c r="AI1" s="1">
        <v>2001</v>
      </c>
      <c r="AJ1" s="1">
        <v>2001</v>
      </c>
      <c r="AK1" s="1">
        <v>2000</v>
      </c>
      <c r="AL1" s="1">
        <v>1999</v>
      </c>
      <c r="AM1" s="1">
        <v>1998</v>
      </c>
      <c r="AN1" s="1">
        <v>1997</v>
      </c>
      <c r="AO1" s="1">
        <v>1996</v>
      </c>
      <c r="AP1" s="1">
        <v>1995</v>
      </c>
      <c r="AQ1" s="1">
        <v>1994</v>
      </c>
      <c r="AR1" s="1">
        <v>1992</v>
      </c>
      <c r="AS1" s="1">
        <v>1991</v>
      </c>
      <c r="AT1" s="1">
        <v>1990</v>
      </c>
      <c r="AU1" s="1">
        <v>1990</v>
      </c>
      <c r="AV1" s="1">
        <v>1990</v>
      </c>
      <c r="AW1" s="1">
        <v>1989</v>
      </c>
      <c r="AX1" s="1">
        <v>1989</v>
      </c>
      <c r="AY1" s="1">
        <v>1988</v>
      </c>
      <c r="AZ1" s="1">
        <v>1988</v>
      </c>
      <c r="BA1" s="1">
        <v>1988</v>
      </c>
      <c r="BB1" s="1">
        <v>1987</v>
      </c>
      <c r="BC1" s="1">
        <v>1986</v>
      </c>
      <c r="BD1" s="1">
        <v>1985</v>
      </c>
      <c r="BE1" s="1">
        <v>1985</v>
      </c>
      <c r="BF1" s="1">
        <v>1985</v>
      </c>
      <c r="BG1" s="1">
        <v>1984</v>
      </c>
      <c r="BH1" s="1">
        <v>1984</v>
      </c>
      <c r="BI1" s="1">
        <v>1984</v>
      </c>
      <c r="BJ1" s="1">
        <v>1983</v>
      </c>
      <c r="BK1" s="1">
        <v>1983</v>
      </c>
      <c r="BL1" s="1">
        <v>1982</v>
      </c>
      <c r="BM1" s="1">
        <v>1981</v>
      </c>
      <c r="BN1" s="1">
        <v>1981</v>
      </c>
      <c r="BO1" s="1">
        <v>1980</v>
      </c>
      <c r="BP1" s="1">
        <v>1980</v>
      </c>
      <c r="BQ1" s="1">
        <v>1980</v>
      </c>
      <c r="BR1" s="1">
        <v>1980</v>
      </c>
      <c r="BS1" s="18"/>
    </row>
    <row r="2" spans="1:71">
      <c r="A2" s="335">
        <v>31</v>
      </c>
      <c r="B2" s="286" t="s">
        <v>18</v>
      </c>
      <c r="C2" s="287"/>
      <c r="D2" s="92">
        <f>+入力シート①!D$2</f>
        <v>43593</v>
      </c>
      <c r="E2" s="21"/>
      <c r="F2" s="34"/>
      <c r="G2" s="34"/>
      <c r="H2" s="34"/>
      <c r="I2" s="34"/>
      <c r="J2" s="34"/>
      <c r="K2" s="35"/>
      <c r="M2" s="18"/>
      <c r="N2" s="92">
        <v>43593</v>
      </c>
      <c r="O2" s="92">
        <v>43221</v>
      </c>
      <c r="P2" s="92">
        <v>42857</v>
      </c>
      <c r="Q2" s="92">
        <v>42499</v>
      </c>
      <c r="R2" s="92">
        <v>42125</v>
      </c>
      <c r="S2" s="92">
        <v>41771</v>
      </c>
      <c r="T2" s="92">
        <v>41407</v>
      </c>
      <c r="U2" s="92">
        <v>41043</v>
      </c>
      <c r="V2" s="19">
        <f>+V$1</f>
        <v>2011</v>
      </c>
      <c r="W2" s="19">
        <v>2010</v>
      </c>
      <c r="X2" s="19">
        <f t="shared" ref="X2:BR2" si="0">+X$1</f>
        <v>2009</v>
      </c>
      <c r="Y2" s="19">
        <f t="shared" si="0"/>
        <v>2008</v>
      </c>
      <c r="Z2" s="19">
        <f t="shared" si="0"/>
        <v>2007</v>
      </c>
      <c r="AA2" s="19">
        <f t="shared" si="0"/>
        <v>2006</v>
      </c>
      <c r="AB2" s="19">
        <f t="shared" si="0"/>
        <v>2005</v>
      </c>
      <c r="AC2" s="19">
        <f t="shared" si="0"/>
        <v>2004</v>
      </c>
      <c r="AD2" s="91">
        <f t="shared" si="0"/>
        <v>2003</v>
      </c>
      <c r="AE2" s="91">
        <f t="shared" si="0"/>
        <v>2003</v>
      </c>
      <c r="AF2" s="91">
        <f t="shared" si="0"/>
        <v>2003</v>
      </c>
      <c r="AG2" s="91">
        <f t="shared" si="0"/>
        <v>2002</v>
      </c>
      <c r="AH2" s="91">
        <f t="shared" si="0"/>
        <v>2002</v>
      </c>
      <c r="AI2" s="91">
        <f t="shared" si="0"/>
        <v>2001</v>
      </c>
      <c r="AJ2" s="91">
        <f t="shared" si="0"/>
        <v>2001</v>
      </c>
      <c r="AK2" s="91">
        <f t="shared" si="0"/>
        <v>2000</v>
      </c>
      <c r="AL2" s="91">
        <f t="shared" si="0"/>
        <v>1999</v>
      </c>
      <c r="AM2" s="91">
        <f t="shared" si="0"/>
        <v>1998</v>
      </c>
      <c r="AN2" s="91">
        <f t="shared" si="0"/>
        <v>1997</v>
      </c>
      <c r="AO2" s="91">
        <f t="shared" si="0"/>
        <v>1996</v>
      </c>
      <c r="AP2" s="91">
        <f t="shared" si="0"/>
        <v>1995</v>
      </c>
      <c r="AQ2" s="91">
        <f t="shared" si="0"/>
        <v>1994</v>
      </c>
      <c r="AR2" s="91">
        <f t="shared" si="0"/>
        <v>1992</v>
      </c>
      <c r="AS2" s="91">
        <f t="shared" si="0"/>
        <v>1991</v>
      </c>
      <c r="AT2" s="91">
        <f t="shared" si="0"/>
        <v>1990</v>
      </c>
      <c r="AU2" s="91">
        <f t="shared" si="0"/>
        <v>1990</v>
      </c>
      <c r="AV2" s="91">
        <f t="shared" si="0"/>
        <v>1990</v>
      </c>
      <c r="AW2" s="91">
        <f t="shared" si="0"/>
        <v>1989</v>
      </c>
      <c r="AX2" s="91">
        <f t="shared" si="0"/>
        <v>1989</v>
      </c>
      <c r="AY2" s="91">
        <f t="shared" si="0"/>
        <v>1988</v>
      </c>
      <c r="AZ2" s="91">
        <f t="shared" si="0"/>
        <v>1988</v>
      </c>
      <c r="BA2" s="91">
        <f t="shared" si="0"/>
        <v>1988</v>
      </c>
      <c r="BB2" s="91">
        <f t="shared" si="0"/>
        <v>1987</v>
      </c>
      <c r="BC2" s="91">
        <f t="shared" si="0"/>
        <v>1986</v>
      </c>
      <c r="BD2" s="91">
        <f t="shared" si="0"/>
        <v>1985</v>
      </c>
      <c r="BE2" s="91">
        <f t="shared" si="0"/>
        <v>1985</v>
      </c>
      <c r="BF2" s="91">
        <f t="shared" si="0"/>
        <v>1985</v>
      </c>
      <c r="BG2" s="91">
        <f t="shared" si="0"/>
        <v>1984</v>
      </c>
      <c r="BH2" s="91">
        <f t="shared" si="0"/>
        <v>1984</v>
      </c>
      <c r="BI2" s="91">
        <f t="shared" si="0"/>
        <v>1984</v>
      </c>
      <c r="BJ2" s="91">
        <f t="shared" si="0"/>
        <v>1983</v>
      </c>
      <c r="BK2" s="91">
        <f t="shared" si="0"/>
        <v>1983</v>
      </c>
      <c r="BL2" s="91">
        <f t="shared" si="0"/>
        <v>1982</v>
      </c>
      <c r="BM2" s="91">
        <f t="shared" si="0"/>
        <v>1981</v>
      </c>
      <c r="BN2" s="91">
        <f t="shared" si="0"/>
        <v>1981</v>
      </c>
      <c r="BO2" s="91">
        <f t="shared" si="0"/>
        <v>1980</v>
      </c>
      <c r="BP2" s="91">
        <f t="shared" si="0"/>
        <v>1980</v>
      </c>
      <c r="BQ2" s="91">
        <f t="shared" si="0"/>
        <v>1980</v>
      </c>
      <c r="BR2" s="91">
        <f t="shared" si="0"/>
        <v>1980</v>
      </c>
      <c r="BS2" s="18"/>
    </row>
    <row r="3" spans="1:71">
      <c r="A3" s="335"/>
      <c r="B3" s="286" t="s">
        <v>19</v>
      </c>
      <c r="C3" s="287"/>
      <c r="D3" s="93">
        <f>+入力シート①!D$2</f>
        <v>43593</v>
      </c>
      <c r="E3" s="22"/>
      <c r="F3" s="36"/>
      <c r="G3" s="36"/>
      <c r="H3" s="36"/>
      <c r="I3" s="36"/>
      <c r="J3" s="36"/>
      <c r="K3" s="37"/>
      <c r="M3" s="18"/>
      <c r="N3" s="93">
        <v>43593</v>
      </c>
      <c r="O3" s="93">
        <v>43221</v>
      </c>
      <c r="P3" s="93">
        <v>42857</v>
      </c>
      <c r="Q3" s="93">
        <v>42499</v>
      </c>
      <c r="R3" s="93">
        <v>42125</v>
      </c>
      <c r="S3" s="93" t="s">
        <v>108</v>
      </c>
      <c r="T3" s="93">
        <v>41407</v>
      </c>
      <c r="U3" s="93">
        <v>41043</v>
      </c>
      <c r="V3" s="19">
        <v>5</v>
      </c>
      <c r="W3" s="19">
        <v>5</v>
      </c>
      <c r="X3" s="19">
        <v>5</v>
      </c>
      <c r="Y3" s="19">
        <v>5</v>
      </c>
      <c r="Z3" s="19">
        <v>5</v>
      </c>
      <c r="AA3" s="19">
        <v>5</v>
      </c>
      <c r="AB3" s="19">
        <v>5</v>
      </c>
      <c r="AC3" s="19">
        <v>5</v>
      </c>
      <c r="AD3" s="91">
        <v>5</v>
      </c>
      <c r="AE3">
        <v>5</v>
      </c>
      <c r="AF3" s="91">
        <v>5</v>
      </c>
      <c r="AG3">
        <v>5</v>
      </c>
      <c r="AH3" s="91">
        <v>5</v>
      </c>
      <c r="AI3">
        <v>5</v>
      </c>
      <c r="AJ3" s="91">
        <v>5</v>
      </c>
      <c r="AK3">
        <v>5</v>
      </c>
      <c r="AL3" s="91">
        <v>5</v>
      </c>
      <c r="AM3">
        <v>5</v>
      </c>
      <c r="AN3" s="91">
        <v>5</v>
      </c>
      <c r="AO3">
        <v>5</v>
      </c>
      <c r="AP3" s="91">
        <v>5</v>
      </c>
      <c r="AQ3">
        <v>5</v>
      </c>
      <c r="AR3" s="91">
        <v>5</v>
      </c>
      <c r="AS3">
        <v>5</v>
      </c>
      <c r="AT3" s="91">
        <v>5</v>
      </c>
      <c r="AU3">
        <v>5</v>
      </c>
      <c r="AV3" s="91">
        <v>5</v>
      </c>
      <c r="AW3">
        <v>5</v>
      </c>
      <c r="AX3" s="91">
        <v>5</v>
      </c>
      <c r="AY3">
        <v>5</v>
      </c>
      <c r="AZ3" s="91">
        <v>5</v>
      </c>
      <c r="BA3">
        <v>5</v>
      </c>
      <c r="BB3" s="91">
        <v>5</v>
      </c>
      <c r="BC3">
        <v>5</v>
      </c>
      <c r="BD3" s="91">
        <v>5</v>
      </c>
      <c r="BE3">
        <v>5</v>
      </c>
      <c r="BF3" s="91">
        <v>5</v>
      </c>
      <c r="BG3">
        <v>5</v>
      </c>
      <c r="BH3" s="91">
        <v>5</v>
      </c>
      <c r="BI3">
        <v>5</v>
      </c>
      <c r="BJ3" s="91">
        <v>5</v>
      </c>
      <c r="BK3">
        <v>5</v>
      </c>
      <c r="BL3" s="91">
        <v>5</v>
      </c>
      <c r="BM3">
        <v>5</v>
      </c>
      <c r="BN3" s="91">
        <v>5</v>
      </c>
      <c r="BO3">
        <v>5</v>
      </c>
      <c r="BP3" s="91">
        <v>5</v>
      </c>
      <c r="BQ3">
        <v>5</v>
      </c>
      <c r="BR3" s="91">
        <v>5</v>
      </c>
      <c r="BS3" s="18"/>
    </row>
    <row r="4" spans="1:71">
      <c r="A4" s="335"/>
      <c r="B4" s="286" t="s">
        <v>20</v>
      </c>
      <c r="C4" s="287"/>
      <c r="D4" s="94">
        <f>+入力シート①!D$2</f>
        <v>43593</v>
      </c>
      <c r="E4" s="22"/>
      <c r="F4" s="36"/>
      <c r="G4" s="36"/>
      <c r="H4" s="36"/>
      <c r="I4" s="36"/>
      <c r="J4" s="36"/>
      <c r="K4" s="37"/>
      <c r="M4" s="18"/>
      <c r="N4" s="94">
        <v>43593</v>
      </c>
      <c r="O4" s="94">
        <v>43221</v>
      </c>
      <c r="P4" s="94">
        <v>42857</v>
      </c>
      <c r="Q4" s="94">
        <v>42499</v>
      </c>
      <c r="R4" s="94">
        <v>42125</v>
      </c>
      <c r="S4" s="94" t="s">
        <v>108</v>
      </c>
      <c r="T4" s="94">
        <v>41407</v>
      </c>
      <c r="U4" s="94">
        <v>41043</v>
      </c>
      <c r="V4" s="19">
        <v>9</v>
      </c>
      <c r="W4" s="19">
        <v>10</v>
      </c>
      <c r="X4" s="94">
        <v>39944</v>
      </c>
      <c r="Y4" s="94">
        <v>39575</v>
      </c>
      <c r="Z4" s="19">
        <v>21</v>
      </c>
      <c r="AA4" s="19">
        <v>15</v>
      </c>
      <c r="AB4" s="19">
        <v>9</v>
      </c>
      <c r="AC4" s="19"/>
      <c r="AD4">
        <v>28</v>
      </c>
      <c r="AE4">
        <v>21</v>
      </c>
      <c r="AF4">
        <v>6</v>
      </c>
      <c r="AJ4">
        <v>7</v>
      </c>
      <c r="AQ4">
        <v>10</v>
      </c>
      <c r="AT4">
        <v>30</v>
      </c>
      <c r="AV4">
        <v>2</v>
      </c>
      <c r="AX4">
        <v>9</v>
      </c>
      <c r="AY4">
        <v>20</v>
      </c>
      <c r="BF4">
        <v>8</v>
      </c>
      <c r="BJ4">
        <v>10</v>
      </c>
      <c r="BS4" s="18"/>
    </row>
    <row r="5" spans="1:71">
      <c r="A5" s="335"/>
      <c r="B5" s="286" t="s">
        <v>67</v>
      </c>
      <c r="C5" s="287"/>
      <c r="D5">
        <f>+入力シート①!D$3</f>
        <v>31</v>
      </c>
      <c r="E5" s="22"/>
      <c r="F5" s="36"/>
      <c r="G5" s="36"/>
      <c r="H5" s="36"/>
      <c r="I5" s="36"/>
      <c r="J5" s="36"/>
      <c r="K5" s="37"/>
      <c r="M5" s="18"/>
      <c r="N5">
        <v>31</v>
      </c>
      <c r="O5">
        <v>31</v>
      </c>
      <c r="P5">
        <v>31</v>
      </c>
      <c r="Q5">
        <v>31</v>
      </c>
      <c r="R5">
        <v>31</v>
      </c>
      <c r="S5">
        <v>31</v>
      </c>
      <c r="T5">
        <v>31</v>
      </c>
      <c r="U5">
        <v>31</v>
      </c>
      <c r="V5" s="19">
        <v>31</v>
      </c>
      <c r="W5" s="19">
        <v>31</v>
      </c>
      <c r="X5" s="19">
        <f>+$A$2</f>
        <v>31</v>
      </c>
      <c r="Y5" s="19">
        <f>+$A$2</f>
        <v>31</v>
      </c>
      <c r="Z5" s="19">
        <f>+$A$2</f>
        <v>31</v>
      </c>
      <c r="AA5" s="19">
        <f t="shared" ref="AA5:BR5" si="1">+$A$2</f>
        <v>31</v>
      </c>
      <c r="AB5" s="19">
        <f t="shared" si="1"/>
        <v>31</v>
      </c>
      <c r="AC5" s="19">
        <f t="shared" si="1"/>
        <v>31</v>
      </c>
      <c r="AD5">
        <f t="shared" si="1"/>
        <v>31</v>
      </c>
      <c r="AE5">
        <f t="shared" si="1"/>
        <v>31</v>
      </c>
      <c r="AF5">
        <f t="shared" si="1"/>
        <v>31</v>
      </c>
      <c r="AG5">
        <f t="shared" si="1"/>
        <v>31</v>
      </c>
      <c r="AH5">
        <f t="shared" si="1"/>
        <v>31</v>
      </c>
      <c r="AI5">
        <f t="shared" si="1"/>
        <v>31</v>
      </c>
      <c r="AJ5">
        <f t="shared" si="1"/>
        <v>31</v>
      </c>
      <c r="AK5">
        <f t="shared" si="1"/>
        <v>31</v>
      </c>
      <c r="AL5">
        <f t="shared" si="1"/>
        <v>31</v>
      </c>
      <c r="AM5">
        <f t="shared" si="1"/>
        <v>31</v>
      </c>
      <c r="AN5">
        <f t="shared" si="1"/>
        <v>31</v>
      </c>
      <c r="AO5">
        <f t="shared" si="1"/>
        <v>31</v>
      </c>
      <c r="AP5">
        <f t="shared" si="1"/>
        <v>31</v>
      </c>
      <c r="AQ5">
        <f t="shared" si="1"/>
        <v>31</v>
      </c>
      <c r="AR5">
        <f t="shared" si="1"/>
        <v>31</v>
      </c>
      <c r="AS5">
        <f t="shared" si="1"/>
        <v>31</v>
      </c>
      <c r="AT5">
        <f t="shared" si="1"/>
        <v>31</v>
      </c>
      <c r="AU5">
        <f t="shared" si="1"/>
        <v>31</v>
      </c>
      <c r="AV5">
        <f t="shared" si="1"/>
        <v>31</v>
      </c>
      <c r="AW5">
        <f t="shared" si="1"/>
        <v>31</v>
      </c>
      <c r="AX5">
        <f t="shared" si="1"/>
        <v>31</v>
      </c>
      <c r="AY5">
        <f t="shared" si="1"/>
        <v>31</v>
      </c>
      <c r="AZ5">
        <f t="shared" si="1"/>
        <v>31</v>
      </c>
      <c r="BA5">
        <f t="shared" si="1"/>
        <v>31</v>
      </c>
      <c r="BB5">
        <f t="shared" si="1"/>
        <v>31</v>
      </c>
      <c r="BC5">
        <f t="shared" si="1"/>
        <v>31</v>
      </c>
      <c r="BD5">
        <f t="shared" si="1"/>
        <v>31</v>
      </c>
      <c r="BE5">
        <f t="shared" si="1"/>
        <v>31</v>
      </c>
      <c r="BF5">
        <f t="shared" si="1"/>
        <v>31</v>
      </c>
      <c r="BG5">
        <f t="shared" si="1"/>
        <v>31</v>
      </c>
      <c r="BH5">
        <f t="shared" si="1"/>
        <v>31</v>
      </c>
      <c r="BI5">
        <f t="shared" si="1"/>
        <v>31</v>
      </c>
      <c r="BJ5">
        <f t="shared" si="1"/>
        <v>31</v>
      </c>
      <c r="BK5">
        <f t="shared" si="1"/>
        <v>31</v>
      </c>
      <c r="BL5">
        <f t="shared" si="1"/>
        <v>31</v>
      </c>
      <c r="BM5">
        <f t="shared" si="1"/>
        <v>31</v>
      </c>
      <c r="BN5">
        <f t="shared" si="1"/>
        <v>31</v>
      </c>
      <c r="BO5">
        <f t="shared" si="1"/>
        <v>31</v>
      </c>
      <c r="BP5">
        <f t="shared" si="1"/>
        <v>31</v>
      </c>
      <c r="BQ5">
        <f t="shared" si="1"/>
        <v>31</v>
      </c>
      <c r="BR5">
        <f t="shared" si="1"/>
        <v>31</v>
      </c>
      <c r="BS5" s="18"/>
    </row>
    <row r="6" spans="1:71" ht="16.5" thickBot="1">
      <c r="A6" s="335"/>
      <c r="B6" s="286" t="s">
        <v>21</v>
      </c>
      <c r="C6" s="287"/>
      <c r="D6" s="99">
        <f>+入力シート①!D$4</f>
        <v>0.4236111111111111</v>
      </c>
      <c r="E6" s="23"/>
      <c r="F6" s="38"/>
      <c r="G6" s="38"/>
      <c r="H6" s="38"/>
      <c r="I6" s="38"/>
      <c r="J6" s="38"/>
      <c r="K6" s="39"/>
      <c r="M6" s="18"/>
      <c r="N6" s="99">
        <v>0.4236111111111111</v>
      </c>
      <c r="O6" s="99">
        <v>0.45833333333333331</v>
      </c>
      <c r="P6" s="99">
        <v>0.4513888888888889</v>
      </c>
      <c r="Q6" s="99">
        <v>0.44444444444444442</v>
      </c>
      <c r="R6" s="99">
        <v>0.44444444444444442</v>
      </c>
      <c r="S6" s="99">
        <v>0</v>
      </c>
      <c r="T6" s="99">
        <v>0.34375</v>
      </c>
      <c r="U6" s="99">
        <v>0.43055555555555558</v>
      </c>
      <c r="V6" s="192">
        <v>0.40138888888888885</v>
      </c>
      <c r="W6" s="192">
        <v>0.46180555555555558</v>
      </c>
      <c r="X6" s="99">
        <v>0.38194444444444442</v>
      </c>
      <c r="Y6" s="99">
        <v>0.45833333333333331</v>
      </c>
      <c r="Z6" s="192">
        <v>0.45833333333333331</v>
      </c>
      <c r="AA6" s="192"/>
      <c r="AC6" s="19"/>
      <c r="BS6" s="18"/>
    </row>
    <row r="7" spans="1:71">
      <c r="A7" s="335"/>
      <c r="B7" s="283" t="s">
        <v>22</v>
      </c>
      <c r="C7" s="9">
        <v>0</v>
      </c>
      <c r="D7">
        <f>+入力シート①!D$5</f>
        <v>23.12</v>
      </c>
      <c r="E7">
        <f>+COUNT($O7:$BS7)</f>
        <v>24</v>
      </c>
      <c r="F7" s="6">
        <f>+AVERAGE($O7:$BS7)</f>
        <v>21.118341666666669</v>
      </c>
      <c r="G7" s="6">
        <f>+STDEV($O7:$BS7)</f>
        <v>1.68852803839595</v>
      </c>
      <c r="H7" s="6">
        <f>+MAX($N7:$BT7)</f>
        <v>24.1</v>
      </c>
      <c r="I7" s="6">
        <f>+MIN($N7:$BS7)</f>
        <v>17.28</v>
      </c>
      <c r="J7" s="6">
        <f>+D7-F7</f>
        <v>2.0016583333333315</v>
      </c>
      <c r="K7" s="6">
        <f>+J7/G7</f>
        <v>1.1854457182925111</v>
      </c>
      <c r="M7" s="18"/>
      <c r="N7">
        <v>23.12</v>
      </c>
      <c r="O7">
        <v>20.54</v>
      </c>
      <c r="P7">
        <v>21.888000000000002</v>
      </c>
      <c r="Q7">
        <v>19.399999999999999</v>
      </c>
      <c r="R7">
        <v>17.28</v>
      </c>
      <c r="S7" t="s">
        <v>108</v>
      </c>
      <c r="T7">
        <v>19.832699999999999</v>
      </c>
      <c r="U7">
        <v>20.099499999999999</v>
      </c>
      <c r="V7" s="19">
        <v>22.3</v>
      </c>
      <c r="W7" s="19">
        <v>20.8</v>
      </c>
      <c r="X7">
        <v>19.8</v>
      </c>
      <c r="Y7">
        <v>19.5</v>
      </c>
      <c r="Z7" s="19">
        <v>20.9</v>
      </c>
      <c r="AA7" s="19">
        <v>22.7</v>
      </c>
      <c r="AB7" s="19">
        <v>20</v>
      </c>
      <c r="AC7" s="19"/>
      <c r="AD7">
        <v>23</v>
      </c>
      <c r="AE7">
        <v>22.7</v>
      </c>
      <c r="AF7">
        <v>22.3</v>
      </c>
      <c r="AJ7">
        <v>20.9</v>
      </c>
      <c r="AQ7">
        <v>23.4</v>
      </c>
      <c r="AT7">
        <v>24.1</v>
      </c>
      <c r="AV7">
        <v>18.600000000000001</v>
      </c>
      <c r="AX7">
        <v>23</v>
      </c>
      <c r="AY7">
        <v>20.5</v>
      </c>
      <c r="BF7">
        <v>20.6</v>
      </c>
      <c r="BJ7">
        <v>22.7</v>
      </c>
      <c r="BS7" s="18"/>
    </row>
    <row r="8" spans="1:71">
      <c r="A8" s="335"/>
      <c r="B8" s="283"/>
      <c r="C8" s="9">
        <v>10</v>
      </c>
      <c r="D8">
        <f>+入力シート①!D$6</f>
        <v>23.09</v>
      </c>
      <c r="E8">
        <f t="shared" ref="E8:E19" si="2">+COUNT($O8:$BS8)</f>
        <v>24</v>
      </c>
      <c r="F8" s="6">
        <f t="shared" ref="F8:F19" si="3">+AVERAGE($O8:$BS8)</f>
        <v>20.601566666666667</v>
      </c>
      <c r="G8" s="6">
        <f t="shared" ref="G8:G19" si="4">+STDEV($O8:$BS8)</f>
        <v>1.6339548319196657</v>
      </c>
      <c r="H8" s="6">
        <f t="shared" ref="H8:H19" si="5">+MAX($N8:$BT8)</f>
        <v>23.09</v>
      </c>
      <c r="I8" s="6">
        <f t="shared" ref="I8:I19" si="6">+MIN($N8:$BS8)</f>
        <v>16.82</v>
      </c>
      <c r="J8" s="6">
        <f t="shared" ref="J8:J19" si="7">+D8-F8</f>
        <v>2.4884333333333331</v>
      </c>
      <c r="K8" s="6">
        <f t="shared" ref="K8:K19" si="8">+J8/G8</f>
        <v>1.5229511151234065</v>
      </c>
      <c r="M8" s="18"/>
      <c r="N8">
        <v>23.09</v>
      </c>
      <c r="O8">
        <v>20.100000000000001</v>
      </c>
      <c r="P8">
        <v>21.876999999999999</v>
      </c>
      <c r="Q8">
        <v>18.97</v>
      </c>
      <c r="R8">
        <v>16.82</v>
      </c>
      <c r="S8" t="s">
        <v>108</v>
      </c>
      <c r="T8">
        <v>19.73</v>
      </c>
      <c r="U8">
        <v>19.9056</v>
      </c>
      <c r="V8" s="19">
        <v>22.266999999999999</v>
      </c>
      <c r="W8" s="19">
        <v>20.725999999999999</v>
      </c>
      <c r="X8">
        <v>19.8</v>
      </c>
      <c r="Y8">
        <v>19.302700000000002</v>
      </c>
      <c r="Z8" s="19">
        <v>19.677299999999999</v>
      </c>
      <c r="AA8" s="19">
        <v>22.55</v>
      </c>
      <c r="AB8" s="19">
        <v>19.952000000000002</v>
      </c>
      <c r="AC8" s="19"/>
      <c r="AD8">
        <v>21.06</v>
      </c>
      <c r="AE8">
        <v>21.43</v>
      </c>
      <c r="AF8">
        <v>22.17</v>
      </c>
      <c r="AJ8">
        <v>20.25</v>
      </c>
      <c r="AQ8">
        <v>22.66</v>
      </c>
      <c r="AT8">
        <v>22.4</v>
      </c>
      <c r="AV8">
        <v>17.079999999999998</v>
      </c>
      <c r="AX8">
        <v>22.33</v>
      </c>
      <c r="AY8">
        <v>20.49</v>
      </c>
      <c r="BF8">
        <v>20.149999999999999</v>
      </c>
      <c r="BJ8">
        <v>22.74</v>
      </c>
      <c r="BS8" s="18"/>
    </row>
    <row r="9" spans="1:71">
      <c r="A9" s="335"/>
      <c r="B9" s="283"/>
      <c r="C9" s="9">
        <v>20</v>
      </c>
      <c r="D9">
        <f>+入力シート①!D$7</f>
        <v>23.08</v>
      </c>
      <c r="E9">
        <f t="shared" si="2"/>
        <v>24</v>
      </c>
      <c r="F9" s="6">
        <f t="shared" si="3"/>
        <v>20.338879166666668</v>
      </c>
      <c r="G9" s="6">
        <f t="shared" si="4"/>
        <v>1.6963997006394784</v>
      </c>
      <c r="H9" s="6">
        <f t="shared" si="5"/>
        <v>23.08</v>
      </c>
      <c r="I9" s="6">
        <f t="shared" si="6"/>
        <v>16.309999999999999</v>
      </c>
      <c r="J9" s="6">
        <f t="shared" si="7"/>
        <v>2.7411208333333299</v>
      </c>
      <c r="K9" s="6">
        <f t="shared" si="8"/>
        <v>1.6158460958817848</v>
      </c>
      <c r="M9" s="18"/>
      <c r="N9">
        <v>23.08</v>
      </c>
      <c r="O9">
        <v>19.79</v>
      </c>
      <c r="P9">
        <v>21.61</v>
      </c>
      <c r="Q9">
        <v>18.600000000000001</v>
      </c>
      <c r="R9">
        <v>16.309999999999999</v>
      </c>
      <c r="S9" t="s">
        <v>108</v>
      </c>
      <c r="T9">
        <v>19.446400000000001</v>
      </c>
      <c r="U9">
        <v>19.221599999999999</v>
      </c>
      <c r="V9" s="19">
        <v>22.255400000000002</v>
      </c>
      <c r="W9" s="19">
        <v>20.636099999999999</v>
      </c>
      <c r="X9">
        <v>19.68</v>
      </c>
      <c r="Y9">
        <v>19.2103</v>
      </c>
      <c r="Z9" s="19">
        <v>19.6433</v>
      </c>
      <c r="AA9" s="19">
        <v>22.54</v>
      </c>
      <c r="AB9" s="19">
        <v>19.579999999999998</v>
      </c>
      <c r="AC9" s="19"/>
      <c r="AD9">
        <v>20.66</v>
      </c>
      <c r="AE9">
        <v>21.18</v>
      </c>
      <c r="AF9">
        <v>21.35</v>
      </c>
      <c r="AJ9">
        <v>19.46</v>
      </c>
      <c r="AQ9">
        <v>22.62</v>
      </c>
      <c r="AT9">
        <v>22.1</v>
      </c>
      <c r="AV9">
        <v>17.02</v>
      </c>
      <c r="AX9">
        <v>22.32</v>
      </c>
      <c r="AY9">
        <v>20.04</v>
      </c>
      <c r="BF9">
        <v>20.149999999999999</v>
      </c>
      <c r="BJ9">
        <v>22.71</v>
      </c>
      <c r="BS9" s="18"/>
    </row>
    <row r="10" spans="1:71">
      <c r="A10" s="335"/>
      <c r="B10" s="283"/>
      <c r="C10" s="9">
        <v>30</v>
      </c>
      <c r="D10">
        <f>+入力シート①!D$8</f>
        <v>23.07</v>
      </c>
      <c r="E10">
        <f t="shared" si="2"/>
        <v>24</v>
      </c>
      <c r="F10" s="6">
        <f t="shared" si="3"/>
        <v>19.929995833333333</v>
      </c>
      <c r="G10" s="6">
        <f t="shared" si="4"/>
        <v>1.890348474770946</v>
      </c>
      <c r="H10" s="6">
        <f t="shared" si="5"/>
        <v>23.07</v>
      </c>
      <c r="I10" s="6">
        <f t="shared" si="6"/>
        <v>16.149999999999999</v>
      </c>
      <c r="J10" s="6">
        <f t="shared" si="7"/>
        <v>3.1400041666666674</v>
      </c>
      <c r="K10" s="6">
        <f t="shared" si="8"/>
        <v>1.6610716005931883</v>
      </c>
      <c r="M10" s="18"/>
      <c r="N10">
        <v>23.07</v>
      </c>
      <c r="O10">
        <v>18.940000000000001</v>
      </c>
      <c r="P10">
        <v>21.35</v>
      </c>
      <c r="Q10">
        <v>17.52</v>
      </c>
      <c r="R10">
        <v>16.149999999999999</v>
      </c>
      <c r="S10" t="s">
        <v>108</v>
      </c>
      <c r="T10">
        <v>18.136800000000001</v>
      </c>
      <c r="U10">
        <v>17.8247</v>
      </c>
      <c r="V10" s="19">
        <v>22.241700000000002</v>
      </c>
      <c r="W10" s="19">
        <v>20.607299999999999</v>
      </c>
      <c r="X10">
        <v>19.27</v>
      </c>
      <c r="Y10">
        <v>18.414200000000001</v>
      </c>
      <c r="Z10" s="19">
        <v>19.6252</v>
      </c>
      <c r="AA10" s="19">
        <v>22.54</v>
      </c>
      <c r="AB10" s="19">
        <v>19.309999999999999</v>
      </c>
      <c r="AC10" s="19"/>
      <c r="AD10">
        <v>20.57</v>
      </c>
      <c r="AE10">
        <v>20.94</v>
      </c>
      <c r="AF10">
        <v>21.25</v>
      </c>
      <c r="AJ10">
        <v>18.38</v>
      </c>
      <c r="AQ10">
        <v>22.52</v>
      </c>
      <c r="AT10">
        <v>21.95</v>
      </c>
      <c r="AV10">
        <v>17.010000000000002</v>
      </c>
      <c r="AX10">
        <v>22.31</v>
      </c>
      <c r="AY10">
        <v>19.260000000000002</v>
      </c>
      <c r="BF10">
        <v>20.13</v>
      </c>
      <c r="BJ10">
        <v>22.07</v>
      </c>
      <c r="BS10" s="18"/>
    </row>
    <row r="11" spans="1:71">
      <c r="A11" s="335"/>
      <c r="B11" s="283"/>
      <c r="C11" s="9">
        <v>50</v>
      </c>
      <c r="D11">
        <f>+入力シート①!D$9</f>
        <v>23.07</v>
      </c>
      <c r="E11">
        <f t="shared" si="2"/>
        <v>24</v>
      </c>
      <c r="F11" s="6">
        <f t="shared" si="3"/>
        <v>18.986479166666665</v>
      </c>
      <c r="G11" s="6">
        <f t="shared" si="4"/>
        <v>2.1112599147921132</v>
      </c>
      <c r="H11" s="6">
        <f t="shared" si="5"/>
        <v>23.07</v>
      </c>
      <c r="I11" s="6">
        <f t="shared" si="6"/>
        <v>15.525</v>
      </c>
      <c r="J11" s="6">
        <f t="shared" si="7"/>
        <v>4.0835208333333348</v>
      </c>
      <c r="K11" s="6">
        <f t="shared" si="8"/>
        <v>1.9341630107799503</v>
      </c>
      <c r="M11" s="18"/>
      <c r="N11">
        <v>23.07</v>
      </c>
      <c r="O11">
        <v>17.75</v>
      </c>
      <c r="P11">
        <v>21.14</v>
      </c>
      <c r="Q11">
        <v>15.525</v>
      </c>
      <c r="R11">
        <v>15.7</v>
      </c>
      <c r="S11" t="s">
        <v>108</v>
      </c>
      <c r="T11">
        <v>17.136600000000001</v>
      </c>
      <c r="U11">
        <v>17.312799999999999</v>
      </c>
      <c r="V11" s="19">
        <v>22.221299999999999</v>
      </c>
      <c r="W11" s="19">
        <v>20.492599999999999</v>
      </c>
      <c r="X11">
        <v>17.829999999999998</v>
      </c>
      <c r="Y11">
        <v>17.231300000000001</v>
      </c>
      <c r="Z11" s="19">
        <v>18.905899999999999</v>
      </c>
      <c r="AA11" s="19">
        <v>22.53</v>
      </c>
      <c r="AB11" s="19">
        <v>17.59</v>
      </c>
      <c r="AC11" s="19"/>
      <c r="AD11">
        <v>18.64</v>
      </c>
      <c r="AE11">
        <v>20.149999999999999</v>
      </c>
      <c r="AF11">
        <v>21.03</v>
      </c>
      <c r="AJ11">
        <v>17.32</v>
      </c>
      <c r="AQ11">
        <v>21.04</v>
      </c>
      <c r="AT11">
        <v>20.99</v>
      </c>
      <c r="AV11">
        <v>16.97</v>
      </c>
      <c r="AX11">
        <v>22.29</v>
      </c>
      <c r="AY11">
        <v>17.989999999999998</v>
      </c>
      <c r="BF11">
        <v>17.71</v>
      </c>
      <c r="BJ11">
        <v>20.18</v>
      </c>
      <c r="BS11" s="18"/>
    </row>
    <row r="12" spans="1:71">
      <c r="A12" s="335"/>
      <c r="B12" s="283"/>
      <c r="C12" s="9">
        <v>75</v>
      </c>
      <c r="D12">
        <f>+入力シート①!D$10</f>
        <v>22.7</v>
      </c>
      <c r="E12">
        <f t="shared" si="2"/>
        <v>23</v>
      </c>
      <c r="F12" s="6">
        <f t="shared" si="3"/>
        <v>17.926373913043477</v>
      </c>
      <c r="G12" s="6">
        <f t="shared" si="4"/>
        <v>2.4964348860319991</v>
      </c>
      <c r="H12" s="6">
        <f t="shared" si="5"/>
        <v>22.7</v>
      </c>
      <c r="I12" s="6">
        <f t="shared" si="6"/>
        <v>13.696</v>
      </c>
      <c r="J12" s="6">
        <f t="shared" si="7"/>
        <v>4.7736260869565221</v>
      </c>
      <c r="K12" s="6">
        <f t="shared" si="8"/>
        <v>1.9121772867643438</v>
      </c>
      <c r="M12" s="18"/>
      <c r="N12">
        <v>22.7</v>
      </c>
      <c r="O12">
        <v>16.41</v>
      </c>
      <c r="P12">
        <v>20.059999999999999</v>
      </c>
      <c r="Q12">
        <v>13.696</v>
      </c>
      <c r="R12">
        <v>15.32</v>
      </c>
      <c r="S12" t="s">
        <v>108</v>
      </c>
      <c r="T12">
        <v>15.9316</v>
      </c>
      <c r="U12">
        <v>15.8628</v>
      </c>
      <c r="V12" s="19">
        <v>22.0397</v>
      </c>
      <c r="W12" s="19">
        <v>19.840199999999999</v>
      </c>
      <c r="X12">
        <v>16.96</v>
      </c>
      <c r="Y12">
        <v>15.846399999999999</v>
      </c>
      <c r="Z12" s="19">
        <v>17.639900000000001</v>
      </c>
      <c r="AA12" s="19">
        <v>22.51</v>
      </c>
      <c r="AB12" s="19">
        <v>16.29</v>
      </c>
      <c r="AC12" s="19"/>
      <c r="AD12">
        <v>17.27</v>
      </c>
      <c r="AE12">
        <v>19.16</v>
      </c>
      <c r="AF12">
        <v>20.69</v>
      </c>
      <c r="AJ12">
        <v>15.93</v>
      </c>
      <c r="AQ12">
        <v>20.51</v>
      </c>
      <c r="AV12">
        <v>15.79</v>
      </c>
      <c r="AX12">
        <v>22.24</v>
      </c>
      <c r="AY12">
        <v>17.190000000000001</v>
      </c>
      <c r="BF12">
        <v>16.239999999999998</v>
      </c>
      <c r="BJ12">
        <v>18.88</v>
      </c>
      <c r="BS12" s="18"/>
    </row>
    <row r="13" spans="1:71">
      <c r="A13" s="335"/>
      <c r="B13" s="283"/>
      <c r="C13" s="9">
        <v>100</v>
      </c>
      <c r="D13">
        <f>+入力シート①!D$11</f>
        <v>22.11</v>
      </c>
      <c r="E13">
        <f t="shared" si="2"/>
        <v>24</v>
      </c>
      <c r="F13" s="6">
        <f t="shared" si="3"/>
        <v>17.015904166666662</v>
      </c>
      <c r="G13" s="6">
        <f t="shared" si="4"/>
        <v>2.4774580669428712</v>
      </c>
      <c r="H13" s="6">
        <f t="shared" si="5"/>
        <v>22.11</v>
      </c>
      <c r="I13" s="6">
        <f t="shared" si="6"/>
        <v>12.8</v>
      </c>
      <c r="J13" s="6">
        <f t="shared" si="7"/>
        <v>5.0940958333333377</v>
      </c>
      <c r="K13" s="6">
        <f t="shared" si="8"/>
        <v>2.0561784279236419</v>
      </c>
      <c r="M13" s="18"/>
      <c r="N13">
        <v>22.11</v>
      </c>
      <c r="O13">
        <v>15.74</v>
      </c>
      <c r="P13">
        <v>19.05</v>
      </c>
      <c r="Q13">
        <v>12.8</v>
      </c>
      <c r="R13">
        <v>14.77</v>
      </c>
      <c r="S13" t="s">
        <v>108</v>
      </c>
      <c r="T13">
        <v>15.415100000000001</v>
      </c>
      <c r="U13">
        <v>15.048500000000001</v>
      </c>
      <c r="V13" s="19">
        <v>21.550999999999998</v>
      </c>
      <c r="W13" s="19">
        <v>19.472200000000001</v>
      </c>
      <c r="X13">
        <v>16.32</v>
      </c>
      <c r="Y13">
        <v>14.679500000000001</v>
      </c>
      <c r="Z13" s="19">
        <v>15.445399999999999</v>
      </c>
      <c r="AA13" s="19">
        <v>20.100000000000001</v>
      </c>
      <c r="AB13" s="19">
        <v>15.11</v>
      </c>
      <c r="AC13" s="19"/>
      <c r="AD13">
        <v>16.420000000000002</v>
      </c>
      <c r="AE13">
        <v>17.95</v>
      </c>
      <c r="AF13">
        <v>20.239999999999998</v>
      </c>
      <c r="AJ13">
        <v>13.84</v>
      </c>
      <c r="AQ13">
        <v>20.25</v>
      </c>
      <c r="AT13">
        <v>19.14</v>
      </c>
      <c r="AV13">
        <v>15.26</v>
      </c>
      <c r="AX13">
        <v>20.34</v>
      </c>
      <c r="AY13">
        <v>16.23</v>
      </c>
      <c r="BF13">
        <v>14.84</v>
      </c>
      <c r="BJ13">
        <v>18.37</v>
      </c>
      <c r="BS13" s="18"/>
    </row>
    <row r="14" spans="1:71">
      <c r="A14" s="335"/>
      <c r="B14" s="283"/>
      <c r="C14" s="9">
        <v>150</v>
      </c>
      <c r="D14">
        <f>+入力シート①!D$12</f>
        <v>20.59</v>
      </c>
      <c r="E14">
        <f t="shared" si="2"/>
        <v>24</v>
      </c>
      <c r="F14" s="6">
        <f t="shared" si="3"/>
        <v>15.316466666666665</v>
      </c>
      <c r="G14" s="6">
        <f t="shared" si="4"/>
        <v>2.9500009330384249</v>
      </c>
      <c r="H14" s="6">
        <f t="shared" si="5"/>
        <v>20.938600000000001</v>
      </c>
      <c r="I14" s="6">
        <f t="shared" si="6"/>
        <v>10.725199999999999</v>
      </c>
      <c r="J14" s="6">
        <f t="shared" si="7"/>
        <v>5.2735333333333347</v>
      </c>
      <c r="K14" s="6">
        <f t="shared" si="8"/>
        <v>1.7876378526774672</v>
      </c>
      <c r="M14" s="18"/>
      <c r="N14">
        <v>20.59</v>
      </c>
      <c r="O14">
        <v>13.58</v>
      </c>
      <c r="P14">
        <v>17.48</v>
      </c>
      <c r="Q14">
        <v>10.725199999999999</v>
      </c>
      <c r="R14">
        <v>13.301</v>
      </c>
      <c r="S14" t="s">
        <v>108</v>
      </c>
      <c r="T14">
        <v>13.850099999999999</v>
      </c>
      <c r="U14">
        <v>13.137700000000001</v>
      </c>
      <c r="V14" s="19">
        <v>20.938600000000001</v>
      </c>
      <c r="W14" s="19">
        <v>18.9377</v>
      </c>
      <c r="X14">
        <v>14.1</v>
      </c>
      <c r="Y14">
        <v>11.428599999999999</v>
      </c>
      <c r="Z14" s="19">
        <v>13.436299999999999</v>
      </c>
      <c r="AA14" s="19">
        <v>17.84</v>
      </c>
      <c r="AB14" s="19">
        <v>13.18</v>
      </c>
      <c r="AC14" s="19"/>
      <c r="AD14">
        <v>14.41</v>
      </c>
      <c r="AE14">
        <v>16.760000000000002</v>
      </c>
      <c r="AF14">
        <v>19.559999999999999</v>
      </c>
      <c r="AJ14">
        <v>11.24</v>
      </c>
      <c r="AQ14">
        <v>19.61</v>
      </c>
      <c r="AT14">
        <v>17.23</v>
      </c>
      <c r="AV14">
        <v>14.2</v>
      </c>
      <c r="AX14">
        <v>19.36</v>
      </c>
      <c r="AY14">
        <v>14.45</v>
      </c>
      <c r="BF14">
        <v>12.83</v>
      </c>
      <c r="BJ14">
        <v>16.010000000000002</v>
      </c>
      <c r="BS14" s="18"/>
    </row>
    <row r="15" spans="1:71">
      <c r="A15" s="335"/>
      <c r="B15" s="283"/>
      <c r="C15" s="9">
        <v>200</v>
      </c>
      <c r="D15">
        <f>+入力シート①!D$13</f>
        <v>19.600000000000001</v>
      </c>
      <c r="E15">
        <f t="shared" si="2"/>
        <v>24</v>
      </c>
      <c r="F15" s="6">
        <f t="shared" si="3"/>
        <v>13.748620833333334</v>
      </c>
      <c r="G15" s="6">
        <f t="shared" si="4"/>
        <v>3.2723706968149533</v>
      </c>
      <c r="H15" s="6">
        <f t="shared" si="5"/>
        <v>19.652899999999999</v>
      </c>
      <c r="I15" s="6">
        <f t="shared" si="6"/>
        <v>9.5173000000000005</v>
      </c>
      <c r="J15" s="6">
        <f t="shared" si="7"/>
        <v>5.8513791666666677</v>
      </c>
      <c r="K15" s="6">
        <f t="shared" si="8"/>
        <v>1.7881162340079324</v>
      </c>
      <c r="M15" s="18"/>
      <c r="N15">
        <v>19.600000000000001</v>
      </c>
      <c r="O15">
        <v>12.02</v>
      </c>
      <c r="P15">
        <v>15.59</v>
      </c>
      <c r="Q15">
        <v>9.6999999999999993</v>
      </c>
      <c r="R15">
        <v>10.92</v>
      </c>
      <c r="S15" t="s">
        <v>108</v>
      </c>
      <c r="T15">
        <v>11.389699999999999</v>
      </c>
      <c r="U15">
        <v>11.011699999999999</v>
      </c>
      <c r="V15" s="19">
        <v>19.652899999999999</v>
      </c>
      <c r="W15" s="19">
        <v>18.274699999999999</v>
      </c>
      <c r="X15">
        <v>11.98</v>
      </c>
      <c r="Y15">
        <v>9.5173000000000005</v>
      </c>
      <c r="Z15" s="19">
        <v>12.070600000000001</v>
      </c>
      <c r="AA15" s="19">
        <v>17.61</v>
      </c>
      <c r="AB15" s="19">
        <v>11.04</v>
      </c>
      <c r="AC15" s="19"/>
      <c r="AD15">
        <v>12.35</v>
      </c>
      <c r="AE15">
        <v>15.24</v>
      </c>
      <c r="AF15">
        <v>18.940000000000001</v>
      </c>
      <c r="AJ15">
        <v>10.210000000000001</v>
      </c>
      <c r="AQ15">
        <v>18.559999999999999</v>
      </c>
      <c r="AT15">
        <v>15.75</v>
      </c>
      <c r="AV15">
        <v>11.91</v>
      </c>
      <c r="AX15">
        <v>18.07</v>
      </c>
      <c r="AY15">
        <v>12.52</v>
      </c>
      <c r="BF15">
        <v>11.25</v>
      </c>
      <c r="BJ15">
        <v>14.39</v>
      </c>
      <c r="BS15" s="18"/>
    </row>
    <row r="16" spans="1:71">
      <c r="A16" s="335"/>
      <c r="B16" s="283"/>
      <c r="C16" s="9">
        <v>300</v>
      </c>
      <c r="D16">
        <f>+入力シート①!D$14</f>
        <v>16.579999999999998</v>
      </c>
      <c r="E16">
        <f t="shared" si="2"/>
        <v>17</v>
      </c>
      <c r="F16" s="6">
        <f t="shared" si="3"/>
        <v>10.630482352941176</v>
      </c>
      <c r="G16" s="6">
        <f t="shared" si="4"/>
        <v>3.3166888511426755</v>
      </c>
      <c r="H16" s="6">
        <f t="shared" si="5"/>
        <v>18.22</v>
      </c>
      <c r="I16" s="6">
        <f t="shared" si="6"/>
        <v>7.5</v>
      </c>
      <c r="J16" s="6">
        <f t="shared" si="7"/>
        <v>5.9495176470588227</v>
      </c>
      <c r="K16" s="6">
        <f t="shared" si="8"/>
        <v>1.7938124177699326</v>
      </c>
      <c r="M16" s="18"/>
      <c r="N16">
        <v>16.579999999999998</v>
      </c>
      <c r="O16">
        <v>10.18</v>
      </c>
      <c r="P16">
        <v>10.76</v>
      </c>
      <c r="Q16">
        <v>7.5</v>
      </c>
      <c r="R16">
        <v>8.02</v>
      </c>
      <c r="S16" t="s">
        <v>108</v>
      </c>
      <c r="T16">
        <v>9.1328999999999994</v>
      </c>
      <c r="U16">
        <v>9.0181000000000004</v>
      </c>
      <c r="V16" s="19">
        <v>15.6465</v>
      </c>
      <c r="W16" s="19">
        <v>16.1143</v>
      </c>
      <c r="X16">
        <v>9.0299999999999994</v>
      </c>
      <c r="Y16">
        <v>7.7510000000000003</v>
      </c>
      <c r="Z16" s="19">
        <v>8.8653999999999993</v>
      </c>
      <c r="AA16" s="19">
        <v>14.31</v>
      </c>
      <c r="AB16" s="19">
        <v>8.61</v>
      </c>
      <c r="AC16" s="19"/>
      <c r="AD16">
        <v>9.26</v>
      </c>
      <c r="AE16">
        <v>10.5</v>
      </c>
      <c r="AF16">
        <v>18.22</v>
      </c>
      <c r="AJ16">
        <v>7.8</v>
      </c>
      <c r="BS16" s="18"/>
    </row>
    <row r="17" spans="1:71">
      <c r="A17" s="335"/>
      <c r="B17" s="283"/>
      <c r="C17" s="9">
        <v>400</v>
      </c>
      <c r="D17">
        <f>+入力シート①!D$15</f>
        <v>14.48</v>
      </c>
      <c r="E17">
        <f t="shared" si="2"/>
        <v>17</v>
      </c>
      <c r="F17" s="6">
        <f t="shared" si="3"/>
        <v>8.2475764705882355</v>
      </c>
      <c r="G17" s="6">
        <f t="shared" si="4"/>
        <v>3.0401358445243503</v>
      </c>
      <c r="H17" s="6">
        <f t="shared" si="5"/>
        <v>16.170000000000002</v>
      </c>
      <c r="I17" s="6">
        <f t="shared" si="6"/>
        <v>5.758</v>
      </c>
      <c r="J17" s="6">
        <f t="shared" si="7"/>
        <v>6.2324235294117649</v>
      </c>
      <c r="K17" s="6">
        <f t="shared" si="8"/>
        <v>2.0500477110709077</v>
      </c>
      <c r="M17" s="18"/>
      <c r="N17">
        <v>14.48</v>
      </c>
      <c r="O17">
        <v>7.11</v>
      </c>
      <c r="P17">
        <v>8.2100000000000009</v>
      </c>
      <c r="Q17">
        <v>5.8</v>
      </c>
      <c r="R17">
        <v>6.32</v>
      </c>
      <c r="S17" t="s">
        <v>108</v>
      </c>
      <c r="T17">
        <v>6.9654999999999996</v>
      </c>
      <c r="U17">
        <v>6.1803999999999997</v>
      </c>
      <c r="V17" s="19">
        <v>12.720700000000001</v>
      </c>
      <c r="W17" s="19">
        <v>13.198399999999999</v>
      </c>
      <c r="X17">
        <v>6.45</v>
      </c>
      <c r="Y17">
        <v>5.758</v>
      </c>
      <c r="Z17" s="19">
        <v>6.8258000000000001</v>
      </c>
      <c r="AA17" s="19">
        <v>10.5</v>
      </c>
      <c r="AB17" s="19">
        <v>7.27</v>
      </c>
      <c r="AC17" s="19"/>
      <c r="AD17">
        <v>7.11</v>
      </c>
      <c r="AE17">
        <v>7.43</v>
      </c>
      <c r="AF17">
        <v>16.170000000000002</v>
      </c>
      <c r="AJ17">
        <v>6.19</v>
      </c>
      <c r="BS17" s="18"/>
    </row>
    <row r="18" spans="1:71">
      <c r="A18" s="335"/>
      <c r="B18" s="283"/>
      <c r="C18" s="9">
        <v>500</v>
      </c>
      <c r="D18">
        <f>+入力シート①!D$16</f>
        <v>10.29</v>
      </c>
      <c r="E18">
        <f t="shared" si="2"/>
        <v>17</v>
      </c>
      <c r="F18" s="6">
        <f t="shared" si="3"/>
        <v>6.7455352941176461</v>
      </c>
      <c r="G18" s="6">
        <f t="shared" si="4"/>
        <v>2.4358635442439067</v>
      </c>
      <c r="H18" s="6">
        <f t="shared" si="5"/>
        <v>13.76</v>
      </c>
      <c r="I18" s="6">
        <f t="shared" si="6"/>
        <v>4.28</v>
      </c>
      <c r="J18" s="6">
        <f t="shared" si="7"/>
        <v>3.5444647058823531</v>
      </c>
      <c r="K18" s="6">
        <f t="shared" si="8"/>
        <v>1.455116282789378</v>
      </c>
      <c r="M18" s="18"/>
      <c r="N18">
        <v>10.29</v>
      </c>
      <c r="O18">
        <v>6.38</v>
      </c>
      <c r="P18">
        <v>6.6</v>
      </c>
      <c r="Q18">
        <v>5.0999999999999996</v>
      </c>
      <c r="R18">
        <v>5.6040000000000001</v>
      </c>
      <c r="S18" t="s">
        <v>108</v>
      </c>
      <c r="T18">
        <v>5.9688999999999997</v>
      </c>
      <c r="U18">
        <v>5.2664999999999997</v>
      </c>
      <c r="V18" s="19">
        <v>10.5885</v>
      </c>
      <c r="W18" s="19">
        <v>9.8971</v>
      </c>
      <c r="X18">
        <v>4.28</v>
      </c>
      <c r="Y18">
        <v>4.9934000000000003</v>
      </c>
      <c r="Z18" s="19">
        <v>5.4957000000000003</v>
      </c>
      <c r="AA18" s="19">
        <v>7.1</v>
      </c>
      <c r="AB18" s="19">
        <v>6.02</v>
      </c>
      <c r="AC18" s="19"/>
      <c r="AD18">
        <v>5.94</v>
      </c>
      <c r="AE18">
        <v>6.3</v>
      </c>
      <c r="AF18">
        <v>13.76</v>
      </c>
      <c r="AJ18">
        <v>5.38</v>
      </c>
      <c r="BS18" s="18"/>
    </row>
    <row r="19" spans="1:71">
      <c r="A19" s="335"/>
      <c r="B19" s="283"/>
      <c r="C19" s="9">
        <v>600</v>
      </c>
      <c r="D19" t="str">
        <f>+入力シート①!D$17</f>
        <v>-</v>
      </c>
      <c r="E19">
        <f t="shared" si="2"/>
        <v>5</v>
      </c>
      <c r="F19" s="6">
        <f t="shared" si="3"/>
        <v>0.72</v>
      </c>
      <c r="G19" s="6">
        <f t="shared" si="4"/>
        <v>1.6099689437998486</v>
      </c>
      <c r="H19" s="6">
        <f t="shared" si="5"/>
        <v>3.6</v>
      </c>
      <c r="I19" s="6">
        <f t="shared" si="6"/>
        <v>0</v>
      </c>
      <c r="J19" s="6" t="e">
        <f t="shared" si="7"/>
        <v>#VALUE!</v>
      </c>
      <c r="K19" s="6" t="e">
        <f t="shared" si="8"/>
        <v>#VALUE!</v>
      </c>
      <c r="M19" s="18"/>
      <c r="N19" t="s">
        <v>108</v>
      </c>
      <c r="O19" t="s">
        <v>108</v>
      </c>
      <c r="P19" t="s">
        <v>108</v>
      </c>
      <c r="Q19" t="s">
        <v>108</v>
      </c>
      <c r="R19" t="s">
        <v>108</v>
      </c>
      <c r="S19" t="s">
        <v>108</v>
      </c>
      <c r="T19">
        <v>0</v>
      </c>
      <c r="U19">
        <v>0</v>
      </c>
      <c r="V19" s="19">
        <v>0</v>
      </c>
      <c r="W19" s="19">
        <v>0</v>
      </c>
      <c r="X19">
        <v>3.6</v>
      </c>
      <c r="Y19"/>
      <c r="AC19" s="19"/>
      <c r="BS19" s="18"/>
    </row>
    <row r="20" spans="1:71">
      <c r="A20" s="335"/>
      <c r="B20" s="15"/>
      <c r="C20" s="15"/>
      <c r="D20" s="20"/>
      <c r="E20" s="20"/>
      <c r="F20" s="40"/>
      <c r="G20" s="40"/>
      <c r="H20" s="40"/>
      <c r="I20" s="40"/>
      <c r="J20" s="40"/>
      <c r="K20" s="40"/>
      <c r="L20" s="20"/>
      <c r="M20" s="18"/>
      <c r="N20" s="20"/>
      <c r="O20" s="20"/>
      <c r="P20" s="20"/>
      <c r="Q20" s="20"/>
      <c r="R20" s="20"/>
      <c r="S20" s="20"/>
      <c r="T20" s="20"/>
      <c r="U20" s="20"/>
      <c r="W20" s="19"/>
      <c r="X20" s="20"/>
      <c r="Y20" s="20"/>
      <c r="AC20" s="19"/>
      <c r="BS20" s="18"/>
    </row>
    <row r="21" spans="1:71">
      <c r="A21" s="335"/>
      <c r="B21" s="284" t="s">
        <v>25</v>
      </c>
      <c r="C21" s="13" t="s">
        <v>23</v>
      </c>
      <c r="D21">
        <f>+入力シート①!D$19</f>
        <v>66</v>
      </c>
      <c r="E21">
        <f>+COUNT($O21:$BS21)</f>
        <v>23</v>
      </c>
      <c r="F21" s="6">
        <f>+AVERAGE($O21:$BS21)</f>
        <v>134.95652173913044</v>
      </c>
      <c r="G21" s="6">
        <f>+STDEV($O21:$BS21)</f>
        <v>115.71378414820437</v>
      </c>
      <c r="H21" s="6">
        <f>+MAX($N21:$BS21)</f>
        <v>347</v>
      </c>
      <c r="I21" s="6">
        <f>+MIN($N21:$BS21)</f>
        <v>11</v>
      </c>
      <c r="J21" s="6">
        <f>+D21-F21</f>
        <v>-68.956521739130437</v>
      </c>
      <c r="K21" s="6">
        <f>+J21/G21</f>
        <v>-0.59592314128118073</v>
      </c>
      <c r="M21" s="18"/>
      <c r="N21">
        <v>66</v>
      </c>
      <c r="O21">
        <v>346</v>
      </c>
      <c r="P21">
        <v>96</v>
      </c>
      <c r="Q21">
        <v>11</v>
      </c>
      <c r="R21">
        <v>224</v>
      </c>
      <c r="S21" t="s">
        <v>108</v>
      </c>
      <c r="T21">
        <v>319</v>
      </c>
      <c r="U21">
        <v>76</v>
      </c>
      <c r="V21" s="19">
        <v>75</v>
      </c>
      <c r="W21" s="19">
        <v>72</v>
      </c>
      <c r="X21">
        <v>42</v>
      </c>
      <c r="Y21">
        <v>29</v>
      </c>
      <c r="Z21" s="19">
        <v>206</v>
      </c>
      <c r="AA21" s="19">
        <v>74</v>
      </c>
      <c r="AB21" s="19">
        <v>254</v>
      </c>
      <c r="AC21" s="19"/>
      <c r="AD21">
        <v>23</v>
      </c>
      <c r="AE21">
        <v>73</v>
      </c>
      <c r="AF21">
        <v>92</v>
      </c>
      <c r="AJ21">
        <v>17</v>
      </c>
      <c r="AT21">
        <v>20</v>
      </c>
      <c r="AV21">
        <v>347</v>
      </c>
      <c r="AX21">
        <v>90</v>
      </c>
      <c r="AY21">
        <v>125</v>
      </c>
      <c r="BF21">
        <v>146</v>
      </c>
      <c r="BJ21">
        <v>347</v>
      </c>
      <c r="BS21" s="18"/>
    </row>
    <row r="22" spans="1:71">
      <c r="A22" s="335"/>
      <c r="B22" s="285"/>
      <c r="C22" s="10" t="s">
        <v>24</v>
      </c>
      <c r="D22">
        <f>+入力シート①!D$20</f>
        <v>0.9</v>
      </c>
      <c r="E22">
        <f t="shared" ref="E22:E24" si="9">+COUNT($O22:$BS22)</f>
        <v>23</v>
      </c>
      <c r="F22" s="6">
        <f t="shared" ref="F22:F24" si="10">+AVERAGE($O22:$BS22)</f>
        <v>1.3595652173913042</v>
      </c>
      <c r="G22" s="6">
        <f t="shared" ref="G22:G24" si="11">+STDEV($O22:$BS22)</f>
        <v>0.90310815953909251</v>
      </c>
      <c r="H22" s="6">
        <f t="shared" ref="H22:H24" si="12">+MAX($N22:$BS22)</f>
        <v>3.8</v>
      </c>
      <c r="I22" s="6">
        <f t="shared" ref="I22:I24" si="13">+MIN($N22:$BS22)</f>
        <v>0.4</v>
      </c>
      <c r="J22" s="6">
        <f t="shared" ref="J22:J24" si="14">+D22-F22</f>
        <v>-0.45956521739130418</v>
      </c>
      <c r="K22" s="6">
        <f t="shared" ref="K22:K24" si="15">+J22/G22</f>
        <v>-0.50887062921217152</v>
      </c>
      <c r="M22" s="18"/>
      <c r="N22">
        <v>0.9</v>
      </c>
      <c r="O22">
        <v>1.4</v>
      </c>
      <c r="P22">
        <v>3.2</v>
      </c>
      <c r="Q22">
        <v>0.6</v>
      </c>
      <c r="R22">
        <v>0.8</v>
      </c>
      <c r="S22" t="s">
        <v>108</v>
      </c>
      <c r="T22">
        <v>0.8</v>
      </c>
      <c r="U22">
        <v>0.9</v>
      </c>
      <c r="V22" s="19">
        <v>2</v>
      </c>
      <c r="W22" s="19">
        <v>1.4</v>
      </c>
      <c r="X22">
        <v>0.6</v>
      </c>
      <c r="Y22">
        <v>1.2</v>
      </c>
      <c r="Z22" s="19">
        <v>1.1000000000000001</v>
      </c>
      <c r="AA22" s="19">
        <v>3.8</v>
      </c>
      <c r="AB22" s="19">
        <v>0.5</v>
      </c>
      <c r="AC22" s="19"/>
      <c r="AD22">
        <v>1.5</v>
      </c>
      <c r="AE22">
        <v>3.3</v>
      </c>
      <c r="AF22">
        <v>1.3</v>
      </c>
      <c r="AJ22">
        <v>1.2</v>
      </c>
      <c r="AT22">
        <v>1.2</v>
      </c>
      <c r="AV22">
        <v>0.87</v>
      </c>
      <c r="AX22">
        <v>1.2</v>
      </c>
      <c r="AY22">
        <v>0.4</v>
      </c>
      <c r="BF22">
        <v>0.8</v>
      </c>
      <c r="BJ22">
        <v>1.2</v>
      </c>
      <c r="BS22" s="18"/>
    </row>
    <row r="23" spans="1:71" ht="0.95" customHeight="1">
      <c r="E23">
        <f t="shared" si="9"/>
        <v>0</v>
      </c>
      <c r="F23" s="6" t="e">
        <f t="shared" si="10"/>
        <v>#DIV/0!</v>
      </c>
      <c r="G23" s="6" t="e">
        <f t="shared" si="11"/>
        <v>#DIV/0!</v>
      </c>
      <c r="H23" s="6">
        <f t="shared" si="12"/>
        <v>0</v>
      </c>
      <c r="I23" s="6">
        <f t="shared" si="13"/>
        <v>0</v>
      </c>
      <c r="J23" s="6" t="e">
        <f t="shared" si="14"/>
        <v>#DIV/0!</v>
      </c>
      <c r="K23" s="6" t="e">
        <f t="shared" si="15"/>
        <v>#DIV/0!</v>
      </c>
      <c r="M23" s="18"/>
      <c r="BR23" s="18"/>
    </row>
    <row r="24" spans="1:71" ht="0.95" customHeight="1">
      <c r="E24">
        <f t="shared" si="9"/>
        <v>0</v>
      </c>
      <c r="F24" s="6" t="e">
        <f t="shared" si="10"/>
        <v>#DIV/0!</v>
      </c>
      <c r="G24" s="6" t="e">
        <f t="shared" si="11"/>
        <v>#DIV/0!</v>
      </c>
      <c r="H24" s="6">
        <f t="shared" si="12"/>
        <v>0</v>
      </c>
      <c r="I24" s="6">
        <f t="shared" si="13"/>
        <v>0</v>
      </c>
      <c r="J24" s="6" t="e">
        <f t="shared" si="14"/>
        <v>#DIV/0!</v>
      </c>
      <c r="K24" s="6" t="e">
        <f t="shared" si="15"/>
        <v>#DIV/0!</v>
      </c>
      <c r="M24" s="18"/>
      <c r="BR24" s="18"/>
    </row>
    <row r="25" spans="1:71" ht="0.95" customHeight="1">
      <c r="M25" s="18"/>
      <c r="BR25" s="18"/>
    </row>
    <row r="26" spans="1:71" ht="0.95" customHeight="1">
      <c r="M26" s="18"/>
      <c r="BR26" s="18"/>
    </row>
    <row r="27" spans="1:71" ht="0.95" customHeight="1">
      <c r="M27" s="18"/>
      <c r="BR27" s="18"/>
    </row>
    <row r="28" spans="1:71" ht="0.95" customHeight="1">
      <c r="M28" s="18"/>
      <c r="BR28" s="18"/>
    </row>
    <row r="29" spans="1:71" ht="0.95" customHeight="1">
      <c r="M29" s="18"/>
      <c r="BR29" s="18"/>
    </row>
    <row r="30" spans="1:71" ht="0.95" customHeight="1">
      <c r="M30" s="18"/>
      <c r="BR30" s="18"/>
    </row>
    <row r="31" spans="1:71" ht="16.5" thickBot="1">
      <c r="D31" s="1" t="s">
        <v>26</v>
      </c>
      <c r="E31" s="1" t="s">
        <v>3</v>
      </c>
      <c r="F31" s="5" t="s">
        <v>4</v>
      </c>
      <c r="G31" s="5" t="s">
        <v>8</v>
      </c>
      <c r="H31" s="5" t="s">
        <v>5</v>
      </c>
      <c r="I31" s="5" t="s">
        <v>6</v>
      </c>
      <c r="J31" s="5" t="s">
        <v>7</v>
      </c>
      <c r="K31" s="6" t="s">
        <v>66</v>
      </c>
      <c r="M31" s="18"/>
      <c r="N31" s="1" t="s">
        <v>26</v>
      </c>
      <c r="O31" s="1"/>
      <c r="P31" s="1"/>
      <c r="Q31" s="1"/>
      <c r="R31" s="1"/>
      <c r="S31" s="1"/>
      <c r="T31" s="1"/>
      <c r="U31" s="1"/>
      <c r="W31" s="19"/>
      <c r="X31" s="1"/>
      <c r="Y31" s="1"/>
      <c r="AA31" s="191"/>
      <c r="AB31" s="191"/>
      <c r="AC31" s="191"/>
      <c r="AD31" s="1"/>
      <c r="AE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8"/>
    </row>
    <row r="32" spans="1:71">
      <c r="A32" s="335">
        <v>32</v>
      </c>
      <c r="B32" s="286" t="s">
        <v>18</v>
      </c>
      <c r="C32" s="287"/>
      <c r="D32" s="92">
        <f>+入力シート①!E$2</f>
        <v>43593</v>
      </c>
      <c r="E32" s="21"/>
      <c r="F32" s="34"/>
      <c r="G32" s="34"/>
      <c r="H32" s="34"/>
      <c r="I32" s="34"/>
      <c r="J32" s="34"/>
      <c r="K32" s="35"/>
      <c r="M32" s="18"/>
      <c r="N32" s="92">
        <v>43593</v>
      </c>
      <c r="O32" s="92">
        <v>43221</v>
      </c>
      <c r="P32" s="92">
        <v>42857</v>
      </c>
      <c r="Q32" s="92">
        <v>42499</v>
      </c>
      <c r="R32" s="92">
        <v>42125</v>
      </c>
      <c r="S32" s="92">
        <v>41760</v>
      </c>
      <c r="T32" s="92">
        <v>41407</v>
      </c>
      <c r="U32" s="92">
        <v>41043</v>
      </c>
      <c r="V32" s="19">
        <f>+V$1</f>
        <v>2011</v>
      </c>
      <c r="W32" s="19">
        <v>2010</v>
      </c>
      <c r="X32" s="19">
        <f t="shared" ref="X32:BR32" si="16">+X$1</f>
        <v>2009</v>
      </c>
      <c r="Y32" s="19">
        <f t="shared" si="16"/>
        <v>2008</v>
      </c>
      <c r="Z32" s="19">
        <f t="shared" si="16"/>
        <v>2007</v>
      </c>
      <c r="AA32" s="19">
        <f t="shared" si="16"/>
        <v>2006</v>
      </c>
      <c r="AB32" s="19">
        <f t="shared" si="16"/>
        <v>2005</v>
      </c>
      <c r="AC32" s="19">
        <f t="shared" si="16"/>
        <v>2004</v>
      </c>
      <c r="AD32">
        <f t="shared" si="16"/>
        <v>2003</v>
      </c>
      <c r="AE32">
        <f t="shared" si="16"/>
        <v>2003</v>
      </c>
      <c r="AF32">
        <f t="shared" si="16"/>
        <v>2003</v>
      </c>
      <c r="AG32">
        <f t="shared" si="16"/>
        <v>2002</v>
      </c>
      <c r="AH32">
        <f t="shared" si="16"/>
        <v>2002</v>
      </c>
      <c r="AI32">
        <f t="shared" si="16"/>
        <v>2001</v>
      </c>
      <c r="AJ32">
        <f t="shared" si="16"/>
        <v>2001</v>
      </c>
      <c r="AK32">
        <f t="shared" si="16"/>
        <v>2000</v>
      </c>
      <c r="AL32">
        <f t="shared" si="16"/>
        <v>1999</v>
      </c>
      <c r="AM32">
        <f t="shared" si="16"/>
        <v>1998</v>
      </c>
      <c r="AN32">
        <f t="shared" si="16"/>
        <v>1997</v>
      </c>
      <c r="AO32">
        <f t="shared" si="16"/>
        <v>1996</v>
      </c>
      <c r="AP32">
        <f t="shared" si="16"/>
        <v>1995</v>
      </c>
      <c r="AQ32">
        <f t="shared" si="16"/>
        <v>1994</v>
      </c>
      <c r="AR32">
        <f t="shared" si="16"/>
        <v>1992</v>
      </c>
      <c r="AS32">
        <f t="shared" si="16"/>
        <v>1991</v>
      </c>
      <c r="AT32">
        <f t="shared" si="16"/>
        <v>1990</v>
      </c>
      <c r="AU32">
        <f t="shared" si="16"/>
        <v>1990</v>
      </c>
      <c r="AV32">
        <f t="shared" si="16"/>
        <v>1990</v>
      </c>
      <c r="AW32">
        <f t="shared" si="16"/>
        <v>1989</v>
      </c>
      <c r="AX32">
        <f t="shared" si="16"/>
        <v>1989</v>
      </c>
      <c r="AY32">
        <f t="shared" si="16"/>
        <v>1988</v>
      </c>
      <c r="AZ32">
        <f t="shared" si="16"/>
        <v>1988</v>
      </c>
      <c r="BA32">
        <f t="shared" si="16"/>
        <v>1988</v>
      </c>
      <c r="BB32">
        <f t="shared" si="16"/>
        <v>1987</v>
      </c>
      <c r="BC32">
        <f t="shared" si="16"/>
        <v>1986</v>
      </c>
      <c r="BD32">
        <f t="shared" si="16"/>
        <v>1985</v>
      </c>
      <c r="BE32">
        <f t="shared" si="16"/>
        <v>1985</v>
      </c>
      <c r="BF32">
        <f t="shared" si="16"/>
        <v>1985</v>
      </c>
      <c r="BG32">
        <f t="shared" si="16"/>
        <v>1984</v>
      </c>
      <c r="BH32">
        <f t="shared" si="16"/>
        <v>1984</v>
      </c>
      <c r="BI32">
        <f t="shared" si="16"/>
        <v>1984</v>
      </c>
      <c r="BJ32">
        <f t="shared" si="16"/>
        <v>1983</v>
      </c>
      <c r="BK32">
        <f t="shared" si="16"/>
        <v>1983</v>
      </c>
      <c r="BL32">
        <f t="shared" si="16"/>
        <v>1982</v>
      </c>
      <c r="BM32">
        <f t="shared" si="16"/>
        <v>1981</v>
      </c>
      <c r="BN32">
        <f t="shared" si="16"/>
        <v>1981</v>
      </c>
      <c r="BO32">
        <f t="shared" si="16"/>
        <v>1980</v>
      </c>
      <c r="BP32">
        <f t="shared" si="16"/>
        <v>1980</v>
      </c>
      <c r="BQ32">
        <f t="shared" si="16"/>
        <v>1980</v>
      </c>
      <c r="BR32">
        <f t="shared" si="16"/>
        <v>1980</v>
      </c>
      <c r="BS32" s="18"/>
    </row>
    <row r="33" spans="1:71">
      <c r="A33" s="335"/>
      <c r="B33" s="286" t="s">
        <v>19</v>
      </c>
      <c r="C33" s="287"/>
      <c r="D33" s="93">
        <f>+入力シート①!E$2</f>
        <v>43593</v>
      </c>
      <c r="E33" s="22"/>
      <c r="F33" s="36"/>
      <c r="G33" s="36"/>
      <c r="H33" s="36"/>
      <c r="I33" s="36"/>
      <c r="J33" s="36"/>
      <c r="K33" s="37"/>
      <c r="M33" s="18"/>
      <c r="N33" s="93">
        <v>43593</v>
      </c>
      <c r="O33" s="93">
        <v>43221</v>
      </c>
      <c r="P33" s="93">
        <v>42857</v>
      </c>
      <c r="Q33" s="93">
        <v>42499</v>
      </c>
      <c r="R33" s="93">
        <v>42125</v>
      </c>
      <c r="S33" s="93">
        <v>41760</v>
      </c>
      <c r="T33" s="93">
        <v>41407</v>
      </c>
      <c r="U33" s="93">
        <v>41043</v>
      </c>
      <c r="V33" s="19">
        <v>5</v>
      </c>
      <c r="W33" s="19">
        <v>5</v>
      </c>
      <c r="X33" s="19">
        <f t="shared" ref="X33:BR33" si="17">+X$3</f>
        <v>5</v>
      </c>
      <c r="Y33" s="19">
        <f t="shared" si="17"/>
        <v>5</v>
      </c>
      <c r="Z33" s="19">
        <f t="shared" si="17"/>
        <v>5</v>
      </c>
      <c r="AA33" s="19">
        <f t="shared" si="17"/>
        <v>5</v>
      </c>
      <c r="AB33" s="19">
        <f t="shared" si="17"/>
        <v>5</v>
      </c>
      <c r="AC33" s="19">
        <f t="shared" si="17"/>
        <v>5</v>
      </c>
      <c r="AD33">
        <f t="shared" si="17"/>
        <v>5</v>
      </c>
      <c r="AE33">
        <f t="shared" si="17"/>
        <v>5</v>
      </c>
      <c r="AF33">
        <f t="shared" si="17"/>
        <v>5</v>
      </c>
      <c r="AG33">
        <f t="shared" si="17"/>
        <v>5</v>
      </c>
      <c r="AH33">
        <f t="shared" si="17"/>
        <v>5</v>
      </c>
      <c r="AI33">
        <f t="shared" si="17"/>
        <v>5</v>
      </c>
      <c r="AJ33">
        <f t="shared" si="17"/>
        <v>5</v>
      </c>
      <c r="AK33">
        <f t="shared" si="17"/>
        <v>5</v>
      </c>
      <c r="AL33">
        <f t="shared" si="17"/>
        <v>5</v>
      </c>
      <c r="AM33">
        <f t="shared" si="17"/>
        <v>5</v>
      </c>
      <c r="AN33">
        <f t="shared" si="17"/>
        <v>5</v>
      </c>
      <c r="AO33">
        <f t="shared" si="17"/>
        <v>5</v>
      </c>
      <c r="AP33">
        <f t="shared" si="17"/>
        <v>5</v>
      </c>
      <c r="AQ33">
        <f t="shared" si="17"/>
        <v>5</v>
      </c>
      <c r="AR33">
        <f t="shared" si="17"/>
        <v>5</v>
      </c>
      <c r="AS33">
        <f t="shared" si="17"/>
        <v>5</v>
      </c>
      <c r="AT33">
        <f t="shared" si="17"/>
        <v>5</v>
      </c>
      <c r="AU33">
        <f t="shared" si="17"/>
        <v>5</v>
      </c>
      <c r="AV33">
        <f t="shared" si="17"/>
        <v>5</v>
      </c>
      <c r="AW33">
        <f t="shared" si="17"/>
        <v>5</v>
      </c>
      <c r="AX33">
        <f t="shared" si="17"/>
        <v>5</v>
      </c>
      <c r="AY33">
        <f t="shared" si="17"/>
        <v>5</v>
      </c>
      <c r="AZ33">
        <f t="shared" si="17"/>
        <v>5</v>
      </c>
      <c r="BA33">
        <f t="shared" si="17"/>
        <v>5</v>
      </c>
      <c r="BB33">
        <f t="shared" si="17"/>
        <v>5</v>
      </c>
      <c r="BC33">
        <f t="shared" si="17"/>
        <v>5</v>
      </c>
      <c r="BD33">
        <f t="shared" si="17"/>
        <v>5</v>
      </c>
      <c r="BE33">
        <f t="shared" si="17"/>
        <v>5</v>
      </c>
      <c r="BF33">
        <f t="shared" si="17"/>
        <v>5</v>
      </c>
      <c r="BG33">
        <f t="shared" si="17"/>
        <v>5</v>
      </c>
      <c r="BH33">
        <f t="shared" si="17"/>
        <v>5</v>
      </c>
      <c r="BI33">
        <f t="shared" si="17"/>
        <v>5</v>
      </c>
      <c r="BJ33">
        <f t="shared" si="17"/>
        <v>5</v>
      </c>
      <c r="BK33">
        <f t="shared" si="17"/>
        <v>5</v>
      </c>
      <c r="BL33">
        <f t="shared" si="17"/>
        <v>5</v>
      </c>
      <c r="BM33">
        <f t="shared" si="17"/>
        <v>5</v>
      </c>
      <c r="BN33">
        <f t="shared" si="17"/>
        <v>5</v>
      </c>
      <c r="BO33">
        <f t="shared" si="17"/>
        <v>5</v>
      </c>
      <c r="BP33">
        <f t="shared" si="17"/>
        <v>5</v>
      </c>
      <c r="BQ33">
        <f t="shared" si="17"/>
        <v>5</v>
      </c>
      <c r="BR33">
        <f t="shared" si="17"/>
        <v>5</v>
      </c>
      <c r="BS33" s="18"/>
    </row>
    <row r="34" spans="1:71">
      <c r="A34" s="335"/>
      <c r="B34" s="286" t="s">
        <v>20</v>
      </c>
      <c r="C34" s="287"/>
      <c r="D34" s="94">
        <f>+入力シート①!E$2</f>
        <v>43593</v>
      </c>
      <c r="E34" s="22"/>
      <c r="F34" s="36"/>
      <c r="G34" s="36"/>
      <c r="H34" s="36"/>
      <c r="I34" s="36"/>
      <c r="J34" s="36"/>
      <c r="K34" s="37"/>
      <c r="M34" s="18"/>
      <c r="N34" s="94">
        <v>43593</v>
      </c>
      <c r="O34" s="94">
        <v>43221</v>
      </c>
      <c r="P34" s="94">
        <v>42857</v>
      </c>
      <c r="Q34" s="94">
        <v>42499</v>
      </c>
      <c r="R34" s="94">
        <v>42125</v>
      </c>
      <c r="S34" s="94">
        <v>41760</v>
      </c>
      <c r="T34" s="94">
        <v>41407</v>
      </c>
      <c r="U34" s="94">
        <v>41043</v>
      </c>
      <c r="V34" s="19">
        <v>9</v>
      </c>
      <c r="W34" s="19">
        <v>10</v>
      </c>
      <c r="X34" s="94">
        <v>39944</v>
      </c>
      <c r="Y34" s="94">
        <v>39575</v>
      </c>
      <c r="Z34" s="19">
        <v>21</v>
      </c>
      <c r="AA34" s="19">
        <v>15</v>
      </c>
      <c r="AB34" s="19">
        <v>9</v>
      </c>
      <c r="AC34" s="19"/>
      <c r="AD34">
        <v>28</v>
      </c>
      <c r="AE34">
        <v>21</v>
      </c>
      <c r="AF34">
        <v>6</v>
      </c>
      <c r="AG34">
        <v>13</v>
      </c>
      <c r="AJ34">
        <v>7</v>
      </c>
      <c r="AQ34">
        <v>10</v>
      </c>
      <c r="AR34">
        <v>7</v>
      </c>
      <c r="AT34">
        <v>30</v>
      </c>
      <c r="AV34">
        <v>2</v>
      </c>
      <c r="AX34">
        <v>9</v>
      </c>
      <c r="AY34">
        <v>20</v>
      </c>
      <c r="BF34">
        <v>9</v>
      </c>
      <c r="BJ34">
        <v>10</v>
      </c>
      <c r="BP34">
        <v>5</v>
      </c>
      <c r="BS34" s="18"/>
    </row>
    <row r="35" spans="1:71">
      <c r="A35" s="335"/>
      <c r="B35" s="286" t="s">
        <v>67</v>
      </c>
      <c r="C35" s="287"/>
      <c r="D35">
        <f>+入力シート①!E$3</f>
        <v>32</v>
      </c>
      <c r="E35" s="22"/>
      <c r="F35" s="36"/>
      <c r="G35" s="36"/>
      <c r="H35" s="36"/>
      <c r="I35" s="36"/>
      <c r="J35" s="36"/>
      <c r="K35" s="37"/>
      <c r="M35" s="18"/>
      <c r="N35">
        <v>32</v>
      </c>
      <c r="O35">
        <v>32</v>
      </c>
      <c r="P35">
        <v>32</v>
      </c>
      <c r="Q35">
        <v>32</v>
      </c>
      <c r="R35">
        <v>32</v>
      </c>
      <c r="S35">
        <v>32</v>
      </c>
      <c r="T35">
        <v>32</v>
      </c>
      <c r="U35">
        <v>32</v>
      </c>
      <c r="V35" s="19">
        <v>32</v>
      </c>
      <c r="W35" s="19">
        <v>32</v>
      </c>
      <c r="X35" s="19">
        <f>+$A$32</f>
        <v>32</v>
      </c>
      <c r="Y35" s="19">
        <f>+$A$32</f>
        <v>32</v>
      </c>
      <c r="Z35" s="19">
        <f>+$A$32</f>
        <v>32</v>
      </c>
      <c r="AA35" s="19">
        <f t="shared" ref="AA35:BR35" si="18">+$A$32</f>
        <v>32</v>
      </c>
      <c r="AB35" s="19">
        <f t="shared" si="18"/>
        <v>32</v>
      </c>
      <c r="AC35" s="19">
        <f t="shared" si="18"/>
        <v>32</v>
      </c>
      <c r="AD35">
        <f t="shared" si="18"/>
        <v>32</v>
      </c>
      <c r="AE35">
        <f t="shared" si="18"/>
        <v>32</v>
      </c>
      <c r="AF35">
        <f t="shared" si="18"/>
        <v>32</v>
      </c>
      <c r="AG35">
        <f t="shared" si="18"/>
        <v>32</v>
      </c>
      <c r="AH35">
        <f t="shared" si="18"/>
        <v>32</v>
      </c>
      <c r="AI35">
        <f t="shared" si="18"/>
        <v>32</v>
      </c>
      <c r="AJ35">
        <f t="shared" si="18"/>
        <v>32</v>
      </c>
      <c r="AK35">
        <f t="shared" si="18"/>
        <v>32</v>
      </c>
      <c r="AL35">
        <f t="shared" si="18"/>
        <v>32</v>
      </c>
      <c r="AM35">
        <f t="shared" si="18"/>
        <v>32</v>
      </c>
      <c r="AN35">
        <f t="shared" si="18"/>
        <v>32</v>
      </c>
      <c r="AO35">
        <f t="shared" si="18"/>
        <v>32</v>
      </c>
      <c r="AP35">
        <f t="shared" si="18"/>
        <v>32</v>
      </c>
      <c r="AQ35">
        <f t="shared" si="18"/>
        <v>32</v>
      </c>
      <c r="AR35">
        <f t="shared" si="18"/>
        <v>32</v>
      </c>
      <c r="AS35">
        <f t="shared" si="18"/>
        <v>32</v>
      </c>
      <c r="AT35">
        <f t="shared" si="18"/>
        <v>32</v>
      </c>
      <c r="AU35">
        <f t="shared" si="18"/>
        <v>32</v>
      </c>
      <c r="AV35">
        <f t="shared" si="18"/>
        <v>32</v>
      </c>
      <c r="AW35">
        <f t="shared" si="18"/>
        <v>32</v>
      </c>
      <c r="AX35">
        <f t="shared" si="18"/>
        <v>32</v>
      </c>
      <c r="AY35">
        <f t="shared" si="18"/>
        <v>32</v>
      </c>
      <c r="AZ35">
        <f t="shared" si="18"/>
        <v>32</v>
      </c>
      <c r="BA35">
        <f t="shared" si="18"/>
        <v>32</v>
      </c>
      <c r="BB35">
        <f t="shared" si="18"/>
        <v>32</v>
      </c>
      <c r="BC35">
        <f t="shared" si="18"/>
        <v>32</v>
      </c>
      <c r="BD35">
        <f t="shared" si="18"/>
        <v>32</v>
      </c>
      <c r="BE35">
        <f t="shared" si="18"/>
        <v>32</v>
      </c>
      <c r="BF35">
        <f t="shared" si="18"/>
        <v>32</v>
      </c>
      <c r="BG35">
        <f t="shared" si="18"/>
        <v>32</v>
      </c>
      <c r="BH35">
        <f t="shared" si="18"/>
        <v>32</v>
      </c>
      <c r="BI35">
        <f t="shared" si="18"/>
        <v>32</v>
      </c>
      <c r="BJ35">
        <f t="shared" si="18"/>
        <v>32</v>
      </c>
      <c r="BK35">
        <f t="shared" si="18"/>
        <v>32</v>
      </c>
      <c r="BL35">
        <f t="shared" si="18"/>
        <v>32</v>
      </c>
      <c r="BM35">
        <f t="shared" si="18"/>
        <v>32</v>
      </c>
      <c r="BN35">
        <f t="shared" si="18"/>
        <v>32</v>
      </c>
      <c r="BO35">
        <f t="shared" si="18"/>
        <v>32</v>
      </c>
      <c r="BP35">
        <f t="shared" si="18"/>
        <v>32</v>
      </c>
      <c r="BQ35">
        <f t="shared" si="18"/>
        <v>32</v>
      </c>
      <c r="BR35">
        <f t="shared" si="18"/>
        <v>32</v>
      </c>
      <c r="BS35" s="18"/>
    </row>
    <row r="36" spans="1:71" ht="16.5" thickBot="1">
      <c r="A36" s="335"/>
      <c r="B36" s="286" t="s">
        <v>21</v>
      </c>
      <c r="C36" s="287"/>
      <c r="D36" s="99">
        <f>+入力シート①!E$4</f>
        <v>0.3888888888888889</v>
      </c>
      <c r="E36" s="23"/>
      <c r="F36" s="38"/>
      <c r="G36" s="38"/>
      <c r="H36" s="38"/>
      <c r="I36" s="38"/>
      <c r="J36" s="38"/>
      <c r="K36" s="39"/>
      <c r="M36" s="18"/>
      <c r="N36" s="99">
        <v>0.3888888888888889</v>
      </c>
      <c r="O36" s="99">
        <v>0.40625</v>
      </c>
      <c r="P36" s="99">
        <v>0.40277777777777773</v>
      </c>
      <c r="Q36" s="99">
        <v>0.39583333333333331</v>
      </c>
      <c r="R36" s="99">
        <v>0.39583333333333331</v>
      </c>
      <c r="S36" s="99">
        <v>0.53472222222222221</v>
      </c>
      <c r="T36" s="99">
        <v>0.3125</v>
      </c>
      <c r="U36" s="99">
        <v>0.36458333333333331</v>
      </c>
      <c r="V36" s="192">
        <v>0.3611111111111111</v>
      </c>
      <c r="W36" s="192">
        <v>0.46180555555555558</v>
      </c>
      <c r="X36" s="99">
        <v>0.34027777777777773</v>
      </c>
      <c r="Y36" s="99">
        <v>0.39583333333333331</v>
      </c>
      <c r="Z36" s="192">
        <v>0.39583333333333331</v>
      </c>
      <c r="AA36" s="192"/>
      <c r="AC36" s="19"/>
      <c r="BS36" s="18"/>
    </row>
    <row r="37" spans="1:71">
      <c r="A37" s="335"/>
      <c r="B37" s="283" t="s">
        <v>22</v>
      </c>
      <c r="C37" s="9">
        <v>0</v>
      </c>
      <c r="D37">
        <f>+入力シート①!E$5</f>
        <v>22.97</v>
      </c>
      <c r="E37">
        <f>+COUNT($O37:$BS37)</f>
        <v>28</v>
      </c>
      <c r="F37" s="6">
        <f>+AVERAGE($O37:$BS37)</f>
        <v>21.092492857142862</v>
      </c>
      <c r="G37" s="6">
        <f>+STDEV($O37:$BS37)</f>
        <v>1.691551499512399</v>
      </c>
      <c r="H37" s="6">
        <f>+MAX($N37:$BT37)</f>
        <v>24.4</v>
      </c>
      <c r="I37" s="6">
        <f>+MIN($N37:$BS37)</f>
        <v>17.64</v>
      </c>
      <c r="J37" s="6">
        <f>+D37-F37</f>
        <v>1.8775071428571373</v>
      </c>
      <c r="K37" s="6">
        <f>+J37/G37</f>
        <v>1.1099320023057775</v>
      </c>
      <c r="M37" s="18"/>
      <c r="N37">
        <v>22.97</v>
      </c>
      <c r="O37">
        <v>21.8</v>
      </c>
      <c r="P37">
        <v>21.1</v>
      </c>
      <c r="Q37">
        <v>20.312000000000001</v>
      </c>
      <c r="R37">
        <v>17.64</v>
      </c>
      <c r="S37">
        <v>21.47</v>
      </c>
      <c r="T37">
        <v>19.329999999999998</v>
      </c>
      <c r="U37">
        <v>19.7378</v>
      </c>
      <c r="V37" s="19">
        <v>22.1</v>
      </c>
      <c r="W37" s="19">
        <v>21.7</v>
      </c>
      <c r="X37">
        <v>20</v>
      </c>
      <c r="Y37">
        <v>19.2</v>
      </c>
      <c r="Z37" s="19">
        <v>18.899999999999999</v>
      </c>
      <c r="AA37" s="19">
        <v>22.7</v>
      </c>
      <c r="AB37" s="19">
        <v>20.100000000000001</v>
      </c>
      <c r="AC37" s="19"/>
      <c r="AD37">
        <v>23.7</v>
      </c>
      <c r="AE37">
        <v>22.3</v>
      </c>
      <c r="AF37">
        <v>21.5</v>
      </c>
      <c r="AG37">
        <v>24.4</v>
      </c>
      <c r="AJ37">
        <v>20.8</v>
      </c>
      <c r="AQ37">
        <v>23.3</v>
      </c>
      <c r="AR37">
        <v>18.899999999999999</v>
      </c>
      <c r="AT37">
        <v>23.4</v>
      </c>
      <c r="AV37">
        <v>18.8</v>
      </c>
      <c r="AX37">
        <v>22.4</v>
      </c>
      <c r="AY37">
        <v>21.2</v>
      </c>
      <c r="BF37">
        <v>20.6</v>
      </c>
      <c r="BJ37">
        <v>22.7</v>
      </c>
      <c r="BP37">
        <v>20.5</v>
      </c>
      <c r="BS37" s="18"/>
    </row>
    <row r="38" spans="1:71">
      <c r="A38" s="335"/>
      <c r="B38" s="283"/>
      <c r="C38" s="9">
        <v>10</v>
      </c>
      <c r="D38">
        <f>+入力シート①!E$6</f>
        <v>22.97</v>
      </c>
      <c r="E38">
        <f t="shared" ref="E38:E49" si="19">+COUNT($O38:$BS38)</f>
        <v>24</v>
      </c>
      <c r="F38" s="6">
        <f t="shared" ref="F38:F49" si="20">+AVERAGE($O38:$BS38)</f>
        <v>20.564095833333333</v>
      </c>
      <c r="G38" s="6">
        <f t="shared" ref="G38:G49" si="21">+STDEV($O38:$BS38)</f>
        <v>1.8582519999180076</v>
      </c>
      <c r="H38" s="6">
        <f t="shared" ref="H38:H49" si="22">+MAX($N38:$BT38)</f>
        <v>24.22</v>
      </c>
      <c r="I38" s="6">
        <f t="shared" ref="I38:I49" si="23">+MIN($N38:$BS38)</f>
        <v>16.997</v>
      </c>
      <c r="J38" s="6">
        <f t="shared" ref="J38:J49" si="24">+D38-F38</f>
        <v>2.4059041666666658</v>
      </c>
      <c r="K38" s="6">
        <f t="shared" ref="K38:K49" si="25">+J38/G38</f>
        <v>1.2947136162225696</v>
      </c>
      <c r="M38" s="18"/>
      <c r="N38">
        <v>22.97</v>
      </c>
      <c r="O38">
        <v>21.71</v>
      </c>
      <c r="P38">
        <v>21.1</v>
      </c>
      <c r="Q38">
        <v>20.206399999999999</v>
      </c>
      <c r="R38">
        <v>16.997</v>
      </c>
      <c r="S38">
        <v>21.48</v>
      </c>
      <c r="T38">
        <v>19.27</v>
      </c>
      <c r="U38">
        <v>19.1783</v>
      </c>
      <c r="V38" s="19">
        <v>22.15</v>
      </c>
      <c r="W38" s="19">
        <v>21.6496</v>
      </c>
      <c r="X38">
        <v>20.04</v>
      </c>
      <c r="Y38">
        <v>19.204999999999998</v>
      </c>
      <c r="Z38" s="19">
        <v>18.302</v>
      </c>
      <c r="AA38" s="19">
        <v>22.71</v>
      </c>
      <c r="AB38" s="19">
        <v>20.03</v>
      </c>
      <c r="AC38" s="19"/>
      <c r="AG38">
        <v>24.22</v>
      </c>
      <c r="AQ38">
        <v>22.9</v>
      </c>
      <c r="AR38">
        <v>18.350000000000001</v>
      </c>
      <c r="AT38">
        <v>21.83</v>
      </c>
      <c r="AV38">
        <v>17.170000000000002</v>
      </c>
      <c r="AX38">
        <v>21.85</v>
      </c>
      <c r="AY38">
        <v>19.71</v>
      </c>
      <c r="BF38">
        <v>20.18</v>
      </c>
      <c r="BJ38">
        <v>22.87</v>
      </c>
      <c r="BP38">
        <v>20.43</v>
      </c>
      <c r="BS38" s="18"/>
    </row>
    <row r="39" spans="1:71">
      <c r="A39" s="335"/>
      <c r="B39" s="283"/>
      <c r="C39" s="9">
        <v>20</v>
      </c>
      <c r="D39">
        <f>+入力シート①!E$7</f>
        <v>22.93</v>
      </c>
      <c r="E39">
        <f t="shared" si="19"/>
        <v>24</v>
      </c>
      <c r="F39" s="6">
        <f t="shared" si="20"/>
        <v>20.368591666666671</v>
      </c>
      <c r="G39" s="6">
        <f t="shared" si="21"/>
        <v>1.9770837511491437</v>
      </c>
      <c r="H39" s="6">
        <f t="shared" si="22"/>
        <v>24.2</v>
      </c>
      <c r="I39" s="6">
        <f t="shared" si="23"/>
        <v>16.440000000000001</v>
      </c>
      <c r="J39" s="6">
        <f t="shared" si="24"/>
        <v>2.5614083333333291</v>
      </c>
      <c r="K39" s="6">
        <f t="shared" si="25"/>
        <v>1.2955487251587381</v>
      </c>
      <c r="M39" s="18"/>
      <c r="N39">
        <v>22.93</v>
      </c>
      <c r="O39">
        <v>21.66</v>
      </c>
      <c r="P39">
        <v>21.1</v>
      </c>
      <c r="Q39">
        <v>19.524000000000001</v>
      </c>
      <c r="R39">
        <v>16.440000000000001</v>
      </c>
      <c r="S39">
        <v>21.47</v>
      </c>
      <c r="T39">
        <v>19.04</v>
      </c>
      <c r="U39">
        <v>18.796399999999998</v>
      </c>
      <c r="V39" s="19">
        <v>22.14</v>
      </c>
      <c r="W39" s="19">
        <v>21.615100000000002</v>
      </c>
      <c r="X39">
        <v>19.100000000000001</v>
      </c>
      <c r="Y39">
        <v>19.117699999999999</v>
      </c>
      <c r="Z39" s="19">
        <v>18.283000000000001</v>
      </c>
      <c r="AA39" s="19">
        <v>22.71</v>
      </c>
      <c r="AB39" s="19">
        <v>19.57</v>
      </c>
      <c r="AC39" s="19"/>
      <c r="AG39">
        <v>24.2</v>
      </c>
      <c r="AQ39">
        <v>22.88</v>
      </c>
      <c r="AR39">
        <v>18.309999999999999</v>
      </c>
      <c r="AT39">
        <v>21.81</v>
      </c>
      <c r="AV39">
        <v>17.11</v>
      </c>
      <c r="AX39">
        <v>21.86</v>
      </c>
      <c r="AY39">
        <v>19.21</v>
      </c>
      <c r="BF39">
        <v>20.03</v>
      </c>
      <c r="BJ39">
        <v>22.83</v>
      </c>
      <c r="BP39">
        <v>20.04</v>
      </c>
      <c r="BS39" s="18"/>
    </row>
    <row r="40" spans="1:71">
      <c r="A40" s="335"/>
      <c r="B40" s="283"/>
      <c r="C40" s="9">
        <v>30</v>
      </c>
      <c r="D40">
        <f>+入力シート①!E$8</f>
        <v>22.68</v>
      </c>
      <c r="E40">
        <f t="shared" si="19"/>
        <v>24</v>
      </c>
      <c r="F40" s="6">
        <f t="shared" si="20"/>
        <v>20.051120833333332</v>
      </c>
      <c r="G40" s="6">
        <f t="shared" si="21"/>
        <v>2.0633950290889524</v>
      </c>
      <c r="H40" s="6">
        <f t="shared" si="22"/>
        <v>24.19</v>
      </c>
      <c r="I40" s="6">
        <f t="shared" si="23"/>
        <v>16.064</v>
      </c>
      <c r="J40" s="6">
        <f t="shared" si="24"/>
        <v>2.6288791666666675</v>
      </c>
      <c r="K40" s="6">
        <f t="shared" si="25"/>
        <v>1.2740552000977692</v>
      </c>
      <c r="M40" s="18"/>
      <c r="N40">
        <v>22.68</v>
      </c>
      <c r="O40">
        <v>21.56</v>
      </c>
      <c r="P40">
        <v>20.96</v>
      </c>
      <c r="Q40">
        <v>18.43</v>
      </c>
      <c r="R40">
        <v>16.064</v>
      </c>
      <c r="S40">
        <v>21.18</v>
      </c>
      <c r="T40">
        <v>18.97</v>
      </c>
      <c r="U40">
        <v>18.3536</v>
      </c>
      <c r="V40" s="19">
        <v>22.13</v>
      </c>
      <c r="W40" s="19">
        <v>21.363499999999998</v>
      </c>
      <c r="X40">
        <v>18.63</v>
      </c>
      <c r="Y40">
        <v>18.927600000000002</v>
      </c>
      <c r="Z40" s="19">
        <v>18.278199999999998</v>
      </c>
      <c r="AA40" s="19">
        <v>22.72</v>
      </c>
      <c r="AB40" s="19">
        <v>18.18</v>
      </c>
      <c r="AC40" s="19"/>
      <c r="AG40">
        <v>24.19</v>
      </c>
      <c r="AQ40">
        <v>22.82</v>
      </c>
      <c r="AR40">
        <v>18.28</v>
      </c>
      <c r="AT40">
        <v>21.79</v>
      </c>
      <c r="AV40">
        <v>17.05</v>
      </c>
      <c r="AX40">
        <v>21.33</v>
      </c>
      <c r="AY40">
        <v>18.77</v>
      </c>
      <c r="BF40">
        <v>19.899999999999999</v>
      </c>
      <c r="BJ40">
        <v>22.06</v>
      </c>
      <c r="BP40">
        <v>19.29</v>
      </c>
      <c r="BS40" s="18"/>
    </row>
    <row r="41" spans="1:71">
      <c r="A41" s="335"/>
      <c r="B41" s="283"/>
      <c r="C41" s="9">
        <v>50</v>
      </c>
      <c r="D41">
        <f>+入力シート①!E$9</f>
        <v>22.48</v>
      </c>
      <c r="E41">
        <f t="shared" si="19"/>
        <v>24</v>
      </c>
      <c r="F41" s="6">
        <f t="shared" si="20"/>
        <v>19.39427083333333</v>
      </c>
      <c r="G41" s="6">
        <f t="shared" si="21"/>
        <v>2.1595519683246933</v>
      </c>
      <c r="H41" s="6">
        <f t="shared" si="22"/>
        <v>23.56</v>
      </c>
      <c r="I41" s="6">
        <f t="shared" si="23"/>
        <v>15.65</v>
      </c>
      <c r="J41" s="6">
        <f t="shared" si="24"/>
        <v>3.0857291666666704</v>
      </c>
      <c r="K41" s="6">
        <f t="shared" si="25"/>
        <v>1.4288746980515934</v>
      </c>
      <c r="M41" s="18"/>
      <c r="N41">
        <v>22.48</v>
      </c>
      <c r="O41">
        <v>21.04</v>
      </c>
      <c r="P41">
        <v>19.600000000000001</v>
      </c>
      <c r="Q41">
        <v>16.309999999999999</v>
      </c>
      <c r="R41">
        <v>15.65</v>
      </c>
      <c r="S41">
        <v>20.7</v>
      </c>
      <c r="T41">
        <v>18.71</v>
      </c>
      <c r="U41">
        <v>18.044699999999999</v>
      </c>
      <c r="V41" s="19">
        <v>22.13</v>
      </c>
      <c r="W41" s="19">
        <v>20.544899999999998</v>
      </c>
      <c r="X41">
        <v>17.850000000000001</v>
      </c>
      <c r="Y41">
        <v>18.537600000000001</v>
      </c>
      <c r="Z41" s="19">
        <v>17.705300000000001</v>
      </c>
      <c r="AA41" s="19">
        <v>22.72</v>
      </c>
      <c r="AB41" s="19">
        <v>17.25</v>
      </c>
      <c r="AC41" s="19"/>
      <c r="AG41">
        <v>23.56</v>
      </c>
      <c r="AQ41">
        <v>22.74</v>
      </c>
      <c r="AR41">
        <v>18.21</v>
      </c>
      <c r="AT41">
        <v>21.08</v>
      </c>
      <c r="AV41">
        <v>16.88</v>
      </c>
      <c r="AX41">
        <v>20.3</v>
      </c>
      <c r="AY41">
        <v>18.28</v>
      </c>
      <c r="BF41">
        <v>17.89</v>
      </c>
      <c r="BJ41">
        <v>21.02</v>
      </c>
      <c r="BP41">
        <v>18.71</v>
      </c>
      <c r="BS41" s="18"/>
    </row>
    <row r="42" spans="1:71">
      <c r="A42" s="335"/>
      <c r="B42" s="283"/>
      <c r="C42" s="9">
        <v>75</v>
      </c>
      <c r="D42">
        <f>+入力シート①!E$10</f>
        <v>21.94</v>
      </c>
      <c r="E42">
        <f t="shared" si="19"/>
        <v>22</v>
      </c>
      <c r="F42" s="6">
        <f t="shared" si="20"/>
        <v>17.963159090909091</v>
      </c>
      <c r="G42" s="6">
        <f t="shared" si="21"/>
        <v>2.2880239398221311</v>
      </c>
      <c r="H42" s="6">
        <f t="shared" si="22"/>
        <v>21.97</v>
      </c>
      <c r="I42" s="6">
        <f t="shared" si="23"/>
        <v>14.59</v>
      </c>
      <c r="J42" s="6">
        <f t="shared" si="24"/>
        <v>3.9768409090909103</v>
      </c>
      <c r="K42" s="6">
        <f t="shared" si="25"/>
        <v>1.7381115817346151</v>
      </c>
      <c r="M42" s="18"/>
      <c r="N42">
        <v>21.94</v>
      </c>
      <c r="O42">
        <v>20.39</v>
      </c>
      <c r="P42">
        <v>19.010000000000002</v>
      </c>
      <c r="Q42">
        <v>14.71</v>
      </c>
      <c r="R42">
        <v>14.59</v>
      </c>
      <c r="S42">
        <v>20.63</v>
      </c>
      <c r="T42">
        <v>18.239999999999998</v>
      </c>
      <c r="U42">
        <v>15.7399</v>
      </c>
      <c r="V42" s="19">
        <v>21.97</v>
      </c>
      <c r="W42" s="19">
        <v>19.941800000000001</v>
      </c>
      <c r="X42">
        <v>15.39</v>
      </c>
      <c r="Y42">
        <v>17.524999999999999</v>
      </c>
      <c r="Z42" s="19">
        <v>15.5228</v>
      </c>
      <c r="AB42" s="19">
        <v>16.100000000000001</v>
      </c>
      <c r="AC42" s="19"/>
      <c r="AG42">
        <v>21.23</v>
      </c>
      <c r="AQ42">
        <v>20.3</v>
      </c>
      <c r="AR42">
        <v>17.489999999999998</v>
      </c>
      <c r="AV42">
        <v>15.81</v>
      </c>
      <c r="AX42">
        <v>20.079999999999998</v>
      </c>
      <c r="AY42">
        <v>17.18</v>
      </c>
      <c r="BF42">
        <v>16.190000000000001</v>
      </c>
      <c r="BJ42">
        <v>19.73</v>
      </c>
      <c r="BP42">
        <v>17.420000000000002</v>
      </c>
      <c r="BS42" s="18"/>
    </row>
    <row r="43" spans="1:71">
      <c r="A43" s="335"/>
      <c r="B43" s="283"/>
      <c r="C43" s="9">
        <v>100</v>
      </c>
      <c r="D43">
        <f>+入力シート①!E$11</f>
        <v>21.39</v>
      </c>
      <c r="E43">
        <f t="shared" si="19"/>
        <v>24</v>
      </c>
      <c r="F43" s="6">
        <f t="shared" si="20"/>
        <v>17.344487500000003</v>
      </c>
      <c r="G43" s="6">
        <f t="shared" si="21"/>
        <v>2.39632763516475</v>
      </c>
      <c r="H43" s="6">
        <f t="shared" si="22"/>
        <v>21.65</v>
      </c>
      <c r="I43" s="6">
        <f t="shared" si="23"/>
        <v>13.788</v>
      </c>
      <c r="J43" s="6">
        <f t="shared" si="24"/>
        <v>4.0455124999999974</v>
      </c>
      <c r="K43" s="6">
        <f t="shared" si="25"/>
        <v>1.6882134315167903</v>
      </c>
      <c r="M43" s="18"/>
      <c r="N43">
        <v>21.39</v>
      </c>
      <c r="O43">
        <v>19.54</v>
      </c>
      <c r="P43">
        <v>18.54</v>
      </c>
      <c r="Q43">
        <v>13.788</v>
      </c>
      <c r="R43">
        <v>14.22</v>
      </c>
      <c r="S43">
        <v>19.63</v>
      </c>
      <c r="T43">
        <v>16.75</v>
      </c>
      <c r="U43">
        <v>14.6982</v>
      </c>
      <c r="V43" s="19">
        <v>21.65</v>
      </c>
      <c r="W43" s="19">
        <v>19.668099999999999</v>
      </c>
      <c r="X43">
        <v>14.38</v>
      </c>
      <c r="Y43">
        <v>17.14</v>
      </c>
      <c r="Z43" s="19">
        <v>14.7834</v>
      </c>
      <c r="AA43" s="19">
        <v>20.91</v>
      </c>
      <c r="AB43" s="19">
        <v>15.5</v>
      </c>
      <c r="AC43" s="19"/>
      <c r="AG43">
        <v>18.84</v>
      </c>
      <c r="AQ43">
        <v>19.88</v>
      </c>
      <c r="AR43">
        <v>15.35</v>
      </c>
      <c r="AT43">
        <v>18.86</v>
      </c>
      <c r="AV43">
        <v>15.49</v>
      </c>
      <c r="AX43">
        <v>19.97</v>
      </c>
      <c r="AY43">
        <v>16.21</v>
      </c>
      <c r="BF43">
        <v>15.1</v>
      </c>
      <c r="BJ43">
        <v>19.02</v>
      </c>
      <c r="BP43">
        <v>16.350000000000001</v>
      </c>
      <c r="BS43" s="18"/>
    </row>
    <row r="44" spans="1:71">
      <c r="A44" s="335"/>
      <c r="B44" s="283"/>
      <c r="C44" s="9">
        <v>150</v>
      </c>
      <c r="D44">
        <f>+入力シート①!E$12</f>
        <v>20.27</v>
      </c>
      <c r="E44">
        <f t="shared" si="19"/>
        <v>24</v>
      </c>
      <c r="F44" s="6">
        <f t="shared" si="20"/>
        <v>15.730591666666667</v>
      </c>
      <c r="G44" s="6">
        <f t="shared" si="21"/>
        <v>2.6530025652516711</v>
      </c>
      <c r="H44" s="6">
        <f t="shared" si="22"/>
        <v>20.94</v>
      </c>
      <c r="I44" s="6">
        <f t="shared" si="23"/>
        <v>12.167999999999999</v>
      </c>
      <c r="J44" s="6">
        <f t="shared" si="24"/>
        <v>4.5394083333333324</v>
      </c>
      <c r="K44" s="6">
        <f t="shared" si="25"/>
        <v>1.7110455876633168</v>
      </c>
      <c r="M44" s="18"/>
      <c r="N44">
        <v>20.27</v>
      </c>
      <c r="O44">
        <v>16.88</v>
      </c>
      <c r="P44">
        <v>16.559999999999999</v>
      </c>
      <c r="Q44">
        <v>12.167999999999999</v>
      </c>
      <c r="R44">
        <v>12.97</v>
      </c>
      <c r="S44">
        <v>18.82</v>
      </c>
      <c r="T44">
        <v>15.29</v>
      </c>
      <c r="U44">
        <v>12.6456</v>
      </c>
      <c r="V44" s="19">
        <v>20.94</v>
      </c>
      <c r="W44" s="19">
        <v>19.156700000000001</v>
      </c>
      <c r="X44">
        <v>12.4</v>
      </c>
      <c r="Y44">
        <v>15.2325</v>
      </c>
      <c r="Z44" s="19">
        <v>12.8314</v>
      </c>
      <c r="AA44" s="19">
        <v>18.95</v>
      </c>
      <c r="AB44" s="19">
        <v>13.33</v>
      </c>
      <c r="AC44" s="19"/>
      <c r="AG44">
        <v>16.489999999999998</v>
      </c>
      <c r="AQ44">
        <v>19.09</v>
      </c>
      <c r="AR44">
        <v>13.68</v>
      </c>
      <c r="AT44">
        <v>17.920000000000002</v>
      </c>
      <c r="AV44">
        <v>14.51</v>
      </c>
      <c r="AX44">
        <v>19.04</v>
      </c>
      <c r="AY44">
        <v>14.26</v>
      </c>
      <c r="BF44">
        <v>13.45</v>
      </c>
      <c r="BJ44">
        <v>17</v>
      </c>
      <c r="BP44">
        <v>13.92</v>
      </c>
      <c r="BS44" s="18"/>
    </row>
    <row r="45" spans="1:71">
      <c r="A45" s="335"/>
      <c r="B45" s="283"/>
      <c r="C45" s="9">
        <v>200</v>
      </c>
      <c r="D45">
        <f>+入力シート①!E$13</f>
        <v>19.12</v>
      </c>
      <c r="E45">
        <f t="shared" si="19"/>
        <v>24</v>
      </c>
      <c r="F45" s="6">
        <f t="shared" si="20"/>
        <v>14.297166666666662</v>
      </c>
      <c r="G45" s="6">
        <f t="shared" si="21"/>
        <v>2.9175036964570737</v>
      </c>
      <c r="H45" s="6">
        <f t="shared" si="22"/>
        <v>19.12</v>
      </c>
      <c r="I45" s="6">
        <f t="shared" si="23"/>
        <v>10.474</v>
      </c>
      <c r="J45" s="6">
        <f t="shared" si="24"/>
        <v>4.8228333333333389</v>
      </c>
      <c r="K45" s="6">
        <f t="shared" si="25"/>
        <v>1.653068456842073</v>
      </c>
      <c r="M45" s="18"/>
      <c r="N45">
        <v>19.12</v>
      </c>
      <c r="O45">
        <v>15.68</v>
      </c>
      <c r="P45">
        <v>14.05</v>
      </c>
      <c r="Q45">
        <v>10.474</v>
      </c>
      <c r="R45">
        <v>12.176</v>
      </c>
      <c r="S45">
        <v>17.52</v>
      </c>
      <c r="T45">
        <v>13.45</v>
      </c>
      <c r="U45">
        <v>10.8697</v>
      </c>
      <c r="V45" s="19">
        <v>19.11</v>
      </c>
      <c r="W45" s="19">
        <v>18.4986</v>
      </c>
      <c r="X45">
        <v>10.67</v>
      </c>
      <c r="Y45">
        <v>11.6563</v>
      </c>
      <c r="Z45" s="19">
        <v>12.1774</v>
      </c>
      <c r="AA45" s="19">
        <v>18.34</v>
      </c>
      <c r="AB45" s="19">
        <v>12.22</v>
      </c>
      <c r="AC45" s="19"/>
      <c r="AG45">
        <v>15.14</v>
      </c>
      <c r="AQ45">
        <v>18.559999999999999</v>
      </c>
      <c r="AR45">
        <v>12.6</v>
      </c>
      <c r="AT45">
        <v>16.850000000000001</v>
      </c>
      <c r="AV45">
        <v>12.83</v>
      </c>
      <c r="AX45">
        <v>18.63</v>
      </c>
      <c r="AY45">
        <v>12.4</v>
      </c>
      <c r="BF45">
        <v>11.96</v>
      </c>
      <c r="BJ45">
        <v>15.45</v>
      </c>
      <c r="BP45">
        <v>11.82</v>
      </c>
      <c r="BS45" s="18"/>
    </row>
    <row r="46" spans="1:71">
      <c r="A46" s="335"/>
      <c r="B46" s="283"/>
      <c r="C46" s="9">
        <v>300</v>
      </c>
      <c r="D46">
        <f>+入力シート①!E$14</f>
        <v>16.739999999999998</v>
      </c>
      <c r="E46">
        <f t="shared" si="19"/>
        <v>15</v>
      </c>
      <c r="F46" s="6">
        <f t="shared" si="20"/>
        <v>11.052433333333333</v>
      </c>
      <c r="G46" s="6">
        <f t="shared" si="21"/>
        <v>3.3614040144105357</v>
      </c>
      <c r="H46" s="6">
        <f t="shared" si="22"/>
        <v>16.739999999999998</v>
      </c>
      <c r="I46" s="6">
        <f t="shared" si="23"/>
        <v>7.36</v>
      </c>
      <c r="J46" s="6">
        <f t="shared" si="24"/>
        <v>5.6875666666666653</v>
      </c>
      <c r="K46" s="6">
        <f t="shared" si="25"/>
        <v>1.6920211442253696</v>
      </c>
      <c r="M46" s="18"/>
      <c r="N46">
        <v>16.739999999999998</v>
      </c>
      <c r="O46">
        <v>10.68</v>
      </c>
      <c r="P46">
        <v>10.48</v>
      </c>
      <c r="Q46">
        <v>7.5830000000000002</v>
      </c>
      <c r="R46">
        <v>9.32</v>
      </c>
      <c r="S46">
        <v>15.3</v>
      </c>
      <c r="T46">
        <v>10.49</v>
      </c>
      <c r="U46">
        <v>8.2316000000000003</v>
      </c>
      <c r="V46" s="19">
        <v>15.96</v>
      </c>
      <c r="W46" s="19">
        <v>16.507200000000001</v>
      </c>
      <c r="X46">
        <v>7.36</v>
      </c>
      <c r="Y46">
        <v>8.3337000000000003</v>
      </c>
      <c r="Z46" s="19">
        <v>8.4610000000000003</v>
      </c>
      <c r="AA46" s="19">
        <v>16.52</v>
      </c>
      <c r="AB46" s="19">
        <v>8.92</v>
      </c>
      <c r="AC46" s="19"/>
      <c r="AG46">
        <v>11.64</v>
      </c>
      <c r="BS46" s="18"/>
    </row>
    <row r="47" spans="1:71">
      <c r="A47" s="335"/>
      <c r="B47" s="283"/>
      <c r="C47" s="9">
        <v>400</v>
      </c>
      <c r="D47">
        <f>+入力シート①!E$15</f>
        <v>14.31</v>
      </c>
      <c r="E47">
        <f t="shared" si="19"/>
        <v>15</v>
      </c>
      <c r="F47" s="6">
        <f t="shared" si="20"/>
        <v>8.5458733333333345</v>
      </c>
      <c r="G47" s="6">
        <f t="shared" si="21"/>
        <v>2.6569201973247814</v>
      </c>
      <c r="H47" s="6">
        <f t="shared" si="22"/>
        <v>14.31</v>
      </c>
      <c r="I47" s="6">
        <f t="shared" si="23"/>
        <v>5.92</v>
      </c>
      <c r="J47" s="6">
        <f t="shared" si="24"/>
        <v>5.764126666666666</v>
      </c>
      <c r="K47" s="6">
        <f t="shared" si="25"/>
        <v>2.1694767770859249</v>
      </c>
      <c r="M47" s="18"/>
      <c r="N47">
        <v>14.31</v>
      </c>
      <c r="O47">
        <v>7.34</v>
      </c>
      <c r="P47">
        <v>7.64</v>
      </c>
      <c r="Q47">
        <v>6.0540000000000003</v>
      </c>
      <c r="R47">
        <v>6.33</v>
      </c>
      <c r="S47">
        <v>11.72</v>
      </c>
      <c r="T47">
        <v>8.11</v>
      </c>
      <c r="U47">
        <v>7.0827999999999998</v>
      </c>
      <c r="V47" s="19">
        <v>12.98</v>
      </c>
      <c r="W47" s="19">
        <v>13.151999999999999</v>
      </c>
      <c r="X47">
        <v>5.92</v>
      </c>
      <c r="Y47">
        <v>6.8955000000000002</v>
      </c>
      <c r="Z47" s="19">
        <v>6.2938000000000001</v>
      </c>
      <c r="AA47" s="19">
        <v>12.51</v>
      </c>
      <c r="AB47" s="19">
        <v>7.27</v>
      </c>
      <c r="AC47" s="19"/>
      <c r="AG47">
        <v>8.89</v>
      </c>
      <c r="BS47" s="18"/>
    </row>
    <row r="48" spans="1:71">
      <c r="A48" s="335"/>
      <c r="B48" s="283"/>
      <c r="C48" s="9">
        <v>500</v>
      </c>
      <c r="D48">
        <f>+入力シート①!E$16</f>
        <v>11.04</v>
      </c>
      <c r="E48">
        <f t="shared" si="19"/>
        <v>12</v>
      </c>
      <c r="F48" s="6">
        <f t="shared" si="20"/>
        <v>6.7407750000000002</v>
      </c>
      <c r="G48" s="6">
        <f t="shared" si="21"/>
        <v>1.9582721220156372</v>
      </c>
      <c r="H48" s="6">
        <f t="shared" si="22"/>
        <v>11.04</v>
      </c>
      <c r="I48" s="6">
        <f t="shared" si="23"/>
        <v>4.96</v>
      </c>
      <c r="J48" s="6">
        <f t="shared" si="24"/>
        <v>4.299224999999999</v>
      </c>
      <c r="K48" s="6">
        <f t="shared" si="25"/>
        <v>2.195417557992315</v>
      </c>
      <c r="M48" s="18"/>
      <c r="N48">
        <v>11.04</v>
      </c>
      <c r="O48" t="s">
        <v>108</v>
      </c>
      <c r="P48">
        <v>6.31</v>
      </c>
      <c r="Q48">
        <v>5.63</v>
      </c>
      <c r="R48">
        <v>5.1680000000000001</v>
      </c>
      <c r="S48">
        <v>8.18</v>
      </c>
      <c r="T48">
        <v>6.69</v>
      </c>
      <c r="U48">
        <v>6.1007999999999996</v>
      </c>
      <c r="V48" s="19">
        <v>10.92</v>
      </c>
      <c r="W48" s="19">
        <v>10.059100000000001</v>
      </c>
      <c r="X48">
        <v>4.96</v>
      </c>
      <c r="Y48">
        <v>5.3631000000000002</v>
      </c>
      <c r="Z48" s="19">
        <v>5.3582999999999998</v>
      </c>
      <c r="AB48" s="19">
        <v>6.15</v>
      </c>
      <c r="AC48" s="19"/>
      <c r="BS48" s="18"/>
    </row>
    <row r="49" spans="1:71">
      <c r="A49" s="335"/>
      <c r="B49" s="283"/>
      <c r="C49" s="9">
        <v>600</v>
      </c>
      <c r="D49" t="str">
        <f>+入力シート①!E$17</f>
        <v>-</v>
      </c>
      <c r="E49">
        <f t="shared" si="19"/>
        <v>6</v>
      </c>
      <c r="F49" s="6">
        <f t="shared" si="20"/>
        <v>3.0516666666666672</v>
      </c>
      <c r="G49" s="6">
        <f t="shared" si="21"/>
        <v>3.5567705389393147</v>
      </c>
      <c r="H49" s="6">
        <f t="shared" si="22"/>
        <v>8.0500000000000007</v>
      </c>
      <c r="I49" s="6">
        <f t="shared" si="23"/>
        <v>0</v>
      </c>
      <c r="J49" s="6" t="e">
        <f t="shared" si="24"/>
        <v>#VALUE!</v>
      </c>
      <c r="K49" s="6" t="e">
        <f t="shared" si="25"/>
        <v>#VALUE!</v>
      </c>
      <c r="M49" s="18"/>
      <c r="N49" t="s">
        <v>108</v>
      </c>
      <c r="O49" t="s">
        <v>108</v>
      </c>
      <c r="P49" t="s">
        <v>108</v>
      </c>
      <c r="Q49" t="s">
        <v>108</v>
      </c>
      <c r="R49" t="s">
        <v>108</v>
      </c>
      <c r="S49">
        <v>6.05</v>
      </c>
      <c r="T49">
        <v>0</v>
      </c>
      <c r="U49">
        <v>0</v>
      </c>
      <c r="V49" s="19">
        <v>8.0500000000000007</v>
      </c>
      <c r="W49" s="19">
        <v>0</v>
      </c>
      <c r="X49">
        <v>4.21</v>
      </c>
      <c r="Y49"/>
      <c r="AC49" s="19"/>
      <c r="BS49" s="18"/>
    </row>
    <row r="50" spans="1:71">
      <c r="A50" s="335"/>
      <c r="B50" s="15"/>
      <c r="C50" s="15"/>
      <c r="D50" s="20"/>
      <c r="E50" s="20"/>
      <c r="F50" s="40"/>
      <c r="G50" s="40"/>
      <c r="H50" s="40"/>
      <c r="I50" s="40"/>
      <c r="J50" s="40"/>
      <c r="K50" s="40"/>
      <c r="L50" s="20"/>
      <c r="M50" s="18"/>
      <c r="N50" s="20"/>
      <c r="O50" s="20"/>
      <c r="P50" s="20"/>
      <c r="Q50" s="20"/>
      <c r="R50" s="20"/>
      <c r="S50" s="20"/>
      <c r="T50" s="20"/>
      <c r="U50" s="20"/>
      <c r="W50" s="19"/>
      <c r="X50" s="20"/>
      <c r="Y50" s="20"/>
      <c r="AC50" s="19"/>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18"/>
    </row>
    <row r="51" spans="1:71">
      <c r="A51" s="335"/>
      <c r="B51" s="284" t="s">
        <v>25</v>
      </c>
      <c r="C51" s="13" t="s">
        <v>23</v>
      </c>
      <c r="D51">
        <f>+入力シート①!E$19</f>
        <v>103</v>
      </c>
      <c r="E51">
        <f>+COUNT($O51:$BS51)</f>
        <v>25</v>
      </c>
      <c r="F51" s="6">
        <f>+AVERAGE($O51:$BS51)</f>
        <v>150.63999999999999</v>
      </c>
      <c r="G51" s="6">
        <f>+STDEV($O51:$BS51)</f>
        <v>120.6081395815943</v>
      </c>
      <c r="H51" s="6">
        <f>+MAX($N51:$BS51)</f>
        <v>350</v>
      </c>
      <c r="I51" s="6">
        <f>+MIN($N51:$BS51)</f>
        <v>0</v>
      </c>
      <c r="J51" s="6">
        <f>+D51-F51</f>
        <v>-47.639999999999986</v>
      </c>
      <c r="K51" s="6">
        <f>+J51/G51</f>
        <v>-0.39499821625032516</v>
      </c>
      <c r="M51" s="18"/>
      <c r="N51">
        <v>103</v>
      </c>
      <c r="O51">
        <v>350</v>
      </c>
      <c r="P51">
        <v>100</v>
      </c>
      <c r="Q51">
        <v>336</v>
      </c>
      <c r="R51">
        <v>180</v>
      </c>
      <c r="S51">
        <v>64</v>
      </c>
      <c r="T51">
        <v>320</v>
      </c>
      <c r="U51">
        <v>58</v>
      </c>
      <c r="V51" s="19">
        <v>65</v>
      </c>
      <c r="W51" s="19">
        <v>91</v>
      </c>
      <c r="X51">
        <v>298</v>
      </c>
      <c r="Y51">
        <v>23</v>
      </c>
      <c r="Z51" s="19">
        <v>287</v>
      </c>
      <c r="AA51" s="19">
        <v>70</v>
      </c>
      <c r="AB51" s="19">
        <v>332</v>
      </c>
      <c r="AC51" s="19"/>
      <c r="AD51">
        <v>25</v>
      </c>
      <c r="AE51">
        <v>57</v>
      </c>
      <c r="AF51">
        <v>0</v>
      </c>
      <c r="AG51">
        <v>80</v>
      </c>
      <c r="AJ51">
        <v>32</v>
      </c>
      <c r="AR51">
        <v>117</v>
      </c>
      <c r="AT51">
        <v>43</v>
      </c>
      <c r="AV51">
        <v>347</v>
      </c>
      <c r="AX51">
        <v>141</v>
      </c>
      <c r="AY51">
        <v>198</v>
      </c>
      <c r="BF51">
        <v>152</v>
      </c>
      <c r="BS51" s="18"/>
    </row>
    <row r="52" spans="1:71">
      <c r="A52" s="335"/>
      <c r="B52" s="285"/>
      <c r="C52" s="10" t="s">
        <v>24</v>
      </c>
      <c r="D52">
        <f>+入力シート①!E$20</f>
        <v>0.7</v>
      </c>
      <c r="E52">
        <f t="shared" ref="E52" si="26">+COUNT($O52:$BS52)</f>
        <v>25</v>
      </c>
      <c r="F52" s="6">
        <f t="shared" ref="F52" si="27">+AVERAGE($O52:$BS52)</f>
        <v>1.5732000000000002</v>
      </c>
      <c r="G52" s="6">
        <f t="shared" ref="G52" si="28">+STDEV($O52:$BS52)</f>
        <v>1.1440888660123099</v>
      </c>
      <c r="H52" s="6">
        <f t="shared" ref="H52" si="29">+MAX($N52:$BS52)</f>
        <v>3.7</v>
      </c>
      <c r="I52" s="6">
        <f t="shared" ref="I52" si="30">+MIN($N52:$BS52)</f>
        <v>0.11</v>
      </c>
      <c r="J52" s="6">
        <f t="shared" ref="J52" si="31">+D52-F52</f>
        <v>-0.8732000000000002</v>
      </c>
      <c r="K52" s="6">
        <f t="shared" ref="K52" si="32">+J52/G52</f>
        <v>-0.7632274257186985</v>
      </c>
      <c r="M52" s="18"/>
      <c r="N52">
        <v>0.7</v>
      </c>
      <c r="O52">
        <v>3</v>
      </c>
      <c r="P52">
        <v>3</v>
      </c>
      <c r="Q52">
        <v>1.2</v>
      </c>
      <c r="R52">
        <v>0.3</v>
      </c>
      <c r="S52">
        <v>2.4</v>
      </c>
      <c r="T52">
        <v>2.2999999999999998</v>
      </c>
      <c r="U52">
        <v>1.5</v>
      </c>
      <c r="V52" s="19">
        <v>1.8</v>
      </c>
      <c r="W52" s="19">
        <v>1.1000000000000001</v>
      </c>
      <c r="X52">
        <v>0.3</v>
      </c>
      <c r="Y52">
        <v>2</v>
      </c>
      <c r="Z52" s="19">
        <v>0.2</v>
      </c>
      <c r="AA52" s="19">
        <v>3.6</v>
      </c>
      <c r="AB52" s="19">
        <v>0.7</v>
      </c>
      <c r="AC52" s="19"/>
      <c r="AD52">
        <v>2.7</v>
      </c>
      <c r="AE52">
        <v>3.7</v>
      </c>
      <c r="AF52">
        <v>0.9</v>
      </c>
      <c r="AG52">
        <v>3.4</v>
      </c>
      <c r="AJ52">
        <v>1</v>
      </c>
      <c r="AR52">
        <v>0.11</v>
      </c>
      <c r="AT52">
        <v>1</v>
      </c>
      <c r="AV52">
        <v>0.92</v>
      </c>
      <c r="AX52">
        <v>1.3</v>
      </c>
      <c r="AY52">
        <v>0.7</v>
      </c>
      <c r="BF52">
        <v>0.2</v>
      </c>
      <c r="BS52" s="18"/>
    </row>
    <row r="53" spans="1:71" ht="0.95" customHeight="1">
      <c r="M53" s="18"/>
      <c r="N53"/>
      <c r="O53"/>
      <c r="P53"/>
      <c r="Q53"/>
      <c r="R53"/>
      <c r="S53"/>
      <c r="T53"/>
      <c r="U53"/>
      <c r="W53" s="19"/>
      <c r="Y53"/>
      <c r="AC53" s="19"/>
      <c r="BS53" s="18"/>
    </row>
    <row r="54" spans="1:71" ht="0.95" customHeight="1">
      <c r="M54" s="18"/>
      <c r="N54"/>
      <c r="O54"/>
      <c r="P54"/>
      <c r="Q54"/>
      <c r="R54"/>
      <c r="S54"/>
      <c r="T54"/>
      <c r="U54"/>
      <c r="W54" s="19"/>
      <c r="Y54"/>
      <c r="AC54" s="19"/>
      <c r="BS54" s="18"/>
    </row>
    <row r="55" spans="1:71" ht="0.95" customHeight="1">
      <c r="M55" s="18"/>
      <c r="N55"/>
      <c r="O55"/>
      <c r="P55"/>
      <c r="Q55"/>
      <c r="R55"/>
      <c r="S55"/>
      <c r="T55"/>
      <c r="U55"/>
      <c r="W55" s="19"/>
      <c r="Y55"/>
      <c r="AC55" s="19"/>
      <c r="BS55" s="18"/>
    </row>
    <row r="56" spans="1:71" ht="0.95" customHeight="1">
      <c r="M56" s="18"/>
      <c r="N56"/>
      <c r="O56"/>
      <c r="P56"/>
      <c r="Q56"/>
      <c r="R56"/>
      <c r="S56"/>
      <c r="T56"/>
      <c r="U56"/>
      <c r="W56" s="19"/>
      <c r="Y56"/>
      <c r="AC56" s="19"/>
      <c r="BS56" s="18"/>
    </row>
    <row r="57" spans="1:71" ht="0.95" customHeight="1">
      <c r="M57" s="18"/>
      <c r="N57"/>
      <c r="O57"/>
      <c r="P57"/>
      <c r="Q57"/>
      <c r="R57"/>
      <c r="S57"/>
      <c r="T57"/>
      <c r="U57"/>
      <c r="W57" s="19"/>
      <c r="Y57"/>
      <c r="AC57" s="19"/>
      <c r="BS57" s="18"/>
    </row>
    <row r="58" spans="1:71" ht="0.95" customHeight="1">
      <c r="M58" s="18"/>
      <c r="N58"/>
      <c r="O58"/>
      <c r="P58"/>
      <c r="Q58"/>
      <c r="R58"/>
      <c r="S58"/>
      <c r="T58"/>
      <c r="U58"/>
      <c r="W58" s="19"/>
      <c r="Y58"/>
      <c r="AC58" s="19"/>
      <c r="BS58" s="18"/>
    </row>
    <row r="59" spans="1:71" ht="0.95" customHeight="1">
      <c r="M59" s="18"/>
      <c r="N59"/>
      <c r="O59"/>
      <c r="P59"/>
      <c r="Q59"/>
      <c r="R59"/>
      <c r="S59"/>
      <c r="T59"/>
      <c r="U59"/>
      <c r="W59" s="19"/>
      <c r="Y59"/>
      <c r="AC59" s="19"/>
      <c r="BS59" s="18"/>
    </row>
    <row r="60" spans="1:71" ht="0.95" customHeight="1">
      <c r="M60" s="18"/>
      <c r="N60"/>
      <c r="O60"/>
      <c r="P60"/>
      <c r="Q60"/>
      <c r="R60"/>
      <c r="S60"/>
      <c r="T60"/>
      <c r="U60"/>
      <c r="W60" s="19"/>
      <c r="Y60"/>
      <c r="AC60" s="19"/>
      <c r="BS60" s="18"/>
    </row>
    <row r="61" spans="1:71" ht="16.5" thickBot="1">
      <c r="D61" s="1" t="s">
        <v>26</v>
      </c>
      <c r="E61" s="1" t="s">
        <v>3</v>
      </c>
      <c r="F61" s="5" t="s">
        <v>4</v>
      </c>
      <c r="G61" s="5" t="s">
        <v>8</v>
      </c>
      <c r="H61" s="5" t="s">
        <v>5</v>
      </c>
      <c r="I61" s="5" t="s">
        <v>6</v>
      </c>
      <c r="J61" s="5" t="s">
        <v>7</v>
      </c>
      <c r="K61" s="6" t="s">
        <v>66</v>
      </c>
      <c r="M61" s="18"/>
      <c r="N61" s="1" t="s">
        <v>26</v>
      </c>
      <c r="O61" s="1"/>
      <c r="P61" s="1"/>
      <c r="Q61" s="1"/>
      <c r="R61" s="1"/>
      <c r="S61" s="1"/>
      <c r="T61" s="1"/>
      <c r="U61" s="1"/>
      <c r="W61" s="19"/>
      <c r="X61" s="1"/>
      <c r="Y61" s="1"/>
      <c r="AA61" s="191"/>
      <c r="AB61" s="191"/>
      <c r="AC61" s="191"/>
      <c r="AD61" s="1"/>
      <c r="AE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8"/>
    </row>
    <row r="62" spans="1:71">
      <c r="A62" s="335">
        <v>33</v>
      </c>
      <c r="B62" s="286" t="s">
        <v>18</v>
      </c>
      <c r="C62" s="287"/>
      <c r="D62" s="92">
        <f>+入力シート①!F$2</f>
        <v>43593</v>
      </c>
      <c r="E62" s="21"/>
      <c r="F62" s="34"/>
      <c r="G62" s="34"/>
      <c r="H62" s="34"/>
      <c r="I62" s="34"/>
      <c r="J62" s="34"/>
      <c r="K62" s="35"/>
      <c r="M62" s="18"/>
      <c r="N62" s="92">
        <v>43593</v>
      </c>
      <c r="O62" s="92">
        <v>43221</v>
      </c>
      <c r="P62" s="92">
        <v>42857</v>
      </c>
      <c r="Q62" s="92">
        <v>42499</v>
      </c>
      <c r="R62" s="92">
        <v>42125</v>
      </c>
      <c r="S62" s="92">
        <v>41760</v>
      </c>
      <c r="T62" s="92">
        <v>41407</v>
      </c>
      <c r="U62" s="92">
        <v>41043</v>
      </c>
      <c r="V62" s="19">
        <v>2011</v>
      </c>
      <c r="W62" s="19">
        <v>2010</v>
      </c>
      <c r="X62" s="19">
        <f t="shared" ref="X62:BR62" si="33">+X$1</f>
        <v>2009</v>
      </c>
      <c r="Y62" s="19">
        <f t="shared" si="33"/>
        <v>2008</v>
      </c>
      <c r="Z62" s="19">
        <f t="shared" si="33"/>
        <v>2007</v>
      </c>
      <c r="AA62" s="19">
        <f t="shared" si="33"/>
        <v>2006</v>
      </c>
      <c r="AB62" s="19">
        <f t="shared" si="33"/>
        <v>2005</v>
      </c>
      <c r="AC62" s="19">
        <f t="shared" si="33"/>
        <v>2004</v>
      </c>
      <c r="AD62">
        <f t="shared" si="33"/>
        <v>2003</v>
      </c>
      <c r="AE62">
        <f t="shared" si="33"/>
        <v>2003</v>
      </c>
      <c r="AF62">
        <f t="shared" si="33"/>
        <v>2003</v>
      </c>
      <c r="AG62">
        <f t="shared" si="33"/>
        <v>2002</v>
      </c>
      <c r="AH62">
        <f t="shared" si="33"/>
        <v>2002</v>
      </c>
      <c r="AI62">
        <f t="shared" si="33"/>
        <v>2001</v>
      </c>
      <c r="AJ62">
        <f t="shared" si="33"/>
        <v>2001</v>
      </c>
      <c r="AK62">
        <f t="shared" si="33"/>
        <v>2000</v>
      </c>
      <c r="AL62">
        <f t="shared" si="33"/>
        <v>1999</v>
      </c>
      <c r="AM62">
        <f t="shared" si="33"/>
        <v>1998</v>
      </c>
      <c r="AN62">
        <f t="shared" si="33"/>
        <v>1997</v>
      </c>
      <c r="AO62">
        <f t="shared" si="33"/>
        <v>1996</v>
      </c>
      <c r="AP62">
        <f t="shared" si="33"/>
        <v>1995</v>
      </c>
      <c r="AQ62">
        <f t="shared" si="33"/>
        <v>1994</v>
      </c>
      <c r="AR62">
        <f t="shared" si="33"/>
        <v>1992</v>
      </c>
      <c r="AS62">
        <f t="shared" si="33"/>
        <v>1991</v>
      </c>
      <c r="AT62">
        <f t="shared" si="33"/>
        <v>1990</v>
      </c>
      <c r="AU62">
        <f t="shared" si="33"/>
        <v>1990</v>
      </c>
      <c r="AV62">
        <f t="shared" si="33"/>
        <v>1990</v>
      </c>
      <c r="AW62">
        <f t="shared" si="33"/>
        <v>1989</v>
      </c>
      <c r="AX62">
        <f t="shared" si="33"/>
        <v>1989</v>
      </c>
      <c r="AY62">
        <f t="shared" si="33"/>
        <v>1988</v>
      </c>
      <c r="AZ62">
        <f t="shared" si="33"/>
        <v>1988</v>
      </c>
      <c r="BA62">
        <f t="shared" si="33"/>
        <v>1988</v>
      </c>
      <c r="BB62">
        <f t="shared" si="33"/>
        <v>1987</v>
      </c>
      <c r="BC62">
        <f t="shared" si="33"/>
        <v>1986</v>
      </c>
      <c r="BD62">
        <f t="shared" si="33"/>
        <v>1985</v>
      </c>
      <c r="BE62">
        <f t="shared" si="33"/>
        <v>1985</v>
      </c>
      <c r="BF62">
        <f t="shared" si="33"/>
        <v>1985</v>
      </c>
      <c r="BG62">
        <f t="shared" si="33"/>
        <v>1984</v>
      </c>
      <c r="BH62">
        <f t="shared" si="33"/>
        <v>1984</v>
      </c>
      <c r="BI62">
        <f t="shared" si="33"/>
        <v>1984</v>
      </c>
      <c r="BJ62">
        <f t="shared" si="33"/>
        <v>1983</v>
      </c>
      <c r="BK62">
        <f t="shared" si="33"/>
        <v>1983</v>
      </c>
      <c r="BL62">
        <f t="shared" si="33"/>
        <v>1982</v>
      </c>
      <c r="BM62">
        <f t="shared" si="33"/>
        <v>1981</v>
      </c>
      <c r="BN62">
        <f t="shared" si="33"/>
        <v>1981</v>
      </c>
      <c r="BO62">
        <f t="shared" si="33"/>
        <v>1980</v>
      </c>
      <c r="BP62">
        <f t="shared" si="33"/>
        <v>1980</v>
      </c>
      <c r="BQ62">
        <f t="shared" si="33"/>
        <v>1980</v>
      </c>
      <c r="BR62">
        <f t="shared" si="33"/>
        <v>1980</v>
      </c>
      <c r="BS62" s="18"/>
    </row>
    <row r="63" spans="1:71">
      <c r="A63" s="335"/>
      <c r="B63" s="286" t="s">
        <v>19</v>
      </c>
      <c r="C63" s="287"/>
      <c r="D63" s="93">
        <f>+入力シート①!F$2</f>
        <v>43593</v>
      </c>
      <c r="E63" s="22"/>
      <c r="F63" s="36"/>
      <c r="G63" s="36"/>
      <c r="H63" s="36"/>
      <c r="I63" s="36"/>
      <c r="J63" s="36"/>
      <c r="K63" s="37"/>
      <c r="M63" s="18"/>
      <c r="N63" s="93">
        <v>43593</v>
      </c>
      <c r="O63" s="93">
        <v>43221</v>
      </c>
      <c r="P63" s="93">
        <v>42857</v>
      </c>
      <c r="Q63" s="93">
        <v>42499</v>
      </c>
      <c r="R63" s="93">
        <v>42125</v>
      </c>
      <c r="S63" s="93">
        <v>41760</v>
      </c>
      <c r="T63" s="93">
        <v>41407</v>
      </c>
      <c r="U63" s="93">
        <v>41043</v>
      </c>
      <c r="V63" s="19">
        <v>5</v>
      </c>
      <c r="W63" s="19">
        <v>5</v>
      </c>
      <c r="X63" s="19">
        <f t="shared" ref="X63:BR63" si="34">+X$3</f>
        <v>5</v>
      </c>
      <c r="Y63" s="19">
        <f t="shared" si="34"/>
        <v>5</v>
      </c>
      <c r="Z63" s="19">
        <f t="shared" si="34"/>
        <v>5</v>
      </c>
      <c r="AA63" s="19">
        <f t="shared" si="34"/>
        <v>5</v>
      </c>
      <c r="AB63" s="19">
        <f t="shared" si="34"/>
        <v>5</v>
      </c>
      <c r="AC63" s="19">
        <f t="shared" si="34"/>
        <v>5</v>
      </c>
      <c r="AD63">
        <f t="shared" si="34"/>
        <v>5</v>
      </c>
      <c r="AE63">
        <f t="shared" si="34"/>
        <v>5</v>
      </c>
      <c r="AF63">
        <f t="shared" si="34"/>
        <v>5</v>
      </c>
      <c r="AG63">
        <f t="shared" si="34"/>
        <v>5</v>
      </c>
      <c r="AH63">
        <f t="shared" si="34"/>
        <v>5</v>
      </c>
      <c r="AI63">
        <f t="shared" si="34"/>
        <v>5</v>
      </c>
      <c r="AJ63">
        <f t="shared" si="34"/>
        <v>5</v>
      </c>
      <c r="AK63">
        <f t="shared" si="34"/>
        <v>5</v>
      </c>
      <c r="AL63">
        <f t="shared" si="34"/>
        <v>5</v>
      </c>
      <c r="AM63">
        <f t="shared" si="34"/>
        <v>5</v>
      </c>
      <c r="AN63">
        <f t="shared" si="34"/>
        <v>5</v>
      </c>
      <c r="AO63">
        <f t="shared" si="34"/>
        <v>5</v>
      </c>
      <c r="AP63">
        <f t="shared" si="34"/>
        <v>5</v>
      </c>
      <c r="AQ63">
        <f t="shared" si="34"/>
        <v>5</v>
      </c>
      <c r="AR63">
        <f t="shared" si="34"/>
        <v>5</v>
      </c>
      <c r="AS63">
        <f t="shared" si="34"/>
        <v>5</v>
      </c>
      <c r="AT63">
        <f t="shared" si="34"/>
        <v>5</v>
      </c>
      <c r="AU63">
        <f t="shared" si="34"/>
        <v>5</v>
      </c>
      <c r="AV63">
        <f t="shared" si="34"/>
        <v>5</v>
      </c>
      <c r="AW63">
        <f t="shared" si="34"/>
        <v>5</v>
      </c>
      <c r="AX63">
        <f t="shared" si="34"/>
        <v>5</v>
      </c>
      <c r="AY63">
        <f t="shared" si="34"/>
        <v>5</v>
      </c>
      <c r="AZ63">
        <f t="shared" si="34"/>
        <v>5</v>
      </c>
      <c r="BA63">
        <f t="shared" si="34"/>
        <v>5</v>
      </c>
      <c r="BB63">
        <f t="shared" si="34"/>
        <v>5</v>
      </c>
      <c r="BC63">
        <f t="shared" si="34"/>
        <v>5</v>
      </c>
      <c r="BD63">
        <f t="shared" si="34"/>
        <v>5</v>
      </c>
      <c r="BE63">
        <f t="shared" si="34"/>
        <v>5</v>
      </c>
      <c r="BF63">
        <f t="shared" si="34"/>
        <v>5</v>
      </c>
      <c r="BG63">
        <f t="shared" si="34"/>
        <v>5</v>
      </c>
      <c r="BH63">
        <f t="shared" si="34"/>
        <v>5</v>
      </c>
      <c r="BI63">
        <f t="shared" si="34"/>
        <v>5</v>
      </c>
      <c r="BJ63">
        <f t="shared" si="34"/>
        <v>5</v>
      </c>
      <c r="BK63">
        <f t="shared" si="34"/>
        <v>5</v>
      </c>
      <c r="BL63">
        <f t="shared" si="34"/>
        <v>5</v>
      </c>
      <c r="BM63">
        <f t="shared" si="34"/>
        <v>5</v>
      </c>
      <c r="BN63">
        <f t="shared" si="34"/>
        <v>5</v>
      </c>
      <c r="BO63">
        <f t="shared" si="34"/>
        <v>5</v>
      </c>
      <c r="BP63">
        <f t="shared" si="34"/>
        <v>5</v>
      </c>
      <c r="BQ63">
        <f t="shared" si="34"/>
        <v>5</v>
      </c>
      <c r="BR63">
        <f t="shared" si="34"/>
        <v>5</v>
      </c>
      <c r="BS63" s="18"/>
    </row>
    <row r="64" spans="1:71">
      <c r="A64" s="335"/>
      <c r="B64" s="286" t="s">
        <v>20</v>
      </c>
      <c r="C64" s="287"/>
      <c r="D64" s="94">
        <f>+入力シート①!F$2</f>
        <v>43593</v>
      </c>
      <c r="E64" s="22"/>
      <c r="F64" s="36"/>
      <c r="G64" s="36"/>
      <c r="H64" s="36"/>
      <c r="I64" s="36"/>
      <c r="J64" s="36"/>
      <c r="K64" s="37"/>
      <c r="M64" s="18"/>
      <c r="N64" s="94">
        <v>43593</v>
      </c>
      <c r="O64" s="94">
        <v>43221</v>
      </c>
      <c r="P64" s="94">
        <v>42857</v>
      </c>
      <c r="Q64" s="94">
        <v>42499</v>
      </c>
      <c r="R64" s="94">
        <v>42125</v>
      </c>
      <c r="S64" s="94">
        <v>41760</v>
      </c>
      <c r="T64" s="94">
        <v>41407</v>
      </c>
      <c r="U64" s="94">
        <v>41043</v>
      </c>
      <c r="V64" s="19">
        <v>9</v>
      </c>
      <c r="W64" s="19">
        <v>10</v>
      </c>
      <c r="X64" s="94">
        <v>39944</v>
      </c>
      <c r="Y64" s="94">
        <v>39575</v>
      </c>
      <c r="Z64" s="19">
        <v>21</v>
      </c>
      <c r="AA64" s="19">
        <v>15</v>
      </c>
      <c r="AB64" s="19">
        <v>9</v>
      </c>
      <c r="AC64" s="19"/>
      <c r="AD64">
        <v>28</v>
      </c>
      <c r="AE64">
        <v>21</v>
      </c>
      <c r="AF64">
        <v>6</v>
      </c>
      <c r="AG64">
        <v>13</v>
      </c>
      <c r="AJ64">
        <v>7</v>
      </c>
      <c r="AQ64">
        <v>10</v>
      </c>
      <c r="AR64">
        <v>7</v>
      </c>
      <c r="AT64">
        <v>30</v>
      </c>
      <c r="AV64">
        <v>2</v>
      </c>
      <c r="AX64">
        <v>9</v>
      </c>
      <c r="AY64">
        <v>20</v>
      </c>
      <c r="BF64">
        <v>8</v>
      </c>
      <c r="BJ64">
        <v>10</v>
      </c>
      <c r="BN64">
        <v>13</v>
      </c>
      <c r="BP64">
        <v>5</v>
      </c>
      <c r="BS64" s="18"/>
    </row>
    <row r="65" spans="1:71">
      <c r="A65" s="335"/>
      <c r="B65" s="286" t="s">
        <v>67</v>
      </c>
      <c r="C65" s="287"/>
      <c r="D65">
        <f>+入力シート①!F$3</f>
        <v>33</v>
      </c>
      <c r="E65" s="22"/>
      <c r="F65" s="36"/>
      <c r="G65" s="36"/>
      <c r="H65" s="36"/>
      <c r="I65" s="36"/>
      <c r="J65" s="36"/>
      <c r="K65" s="37"/>
      <c r="M65" s="18"/>
      <c r="N65">
        <v>33</v>
      </c>
      <c r="O65">
        <v>33</v>
      </c>
      <c r="P65">
        <v>33</v>
      </c>
      <c r="Q65">
        <v>33</v>
      </c>
      <c r="R65">
        <v>33</v>
      </c>
      <c r="S65">
        <v>33</v>
      </c>
      <c r="T65">
        <v>33</v>
      </c>
      <c r="U65">
        <v>33</v>
      </c>
      <c r="V65" s="19">
        <v>33</v>
      </c>
      <c r="W65" s="19">
        <v>33</v>
      </c>
      <c r="X65" s="19">
        <f>+$A$62</f>
        <v>33</v>
      </c>
      <c r="Y65" s="19">
        <f>+$A$62</f>
        <v>33</v>
      </c>
      <c r="Z65" s="19">
        <f>+$A$62</f>
        <v>33</v>
      </c>
      <c r="AA65" s="19">
        <f t="shared" ref="AA65:BR65" si="35">+$A$62</f>
        <v>33</v>
      </c>
      <c r="AB65" s="19">
        <f t="shared" si="35"/>
        <v>33</v>
      </c>
      <c r="AC65" s="19">
        <f t="shared" si="35"/>
        <v>33</v>
      </c>
      <c r="AD65">
        <f t="shared" si="35"/>
        <v>33</v>
      </c>
      <c r="AE65">
        <f t="shared" si="35"/>
        <v>33</v>
      </c>
      <c r="AF65">
        <f t="shared" si="35"/>
        <v>33</v>
      </c>
      <c r="AG65">
        <f t="shared" si="35"/>
        <v>33</v>
      </c>
      <c r="AH65">
        <f t="shared" si="35"/>
        <v>33</v>
      </c>
      <c r="AI65">
        <f t="shared" si="35"/>
        <v>33</v>
      </c>
      <c r="AJ65">
        <f t="shared" si="35"/>
        <v>33</v>
      </c>
      <c r="AK65">
        <f t="shared" si="35"/>
        <v>33</v>
      </c>
      <c r="AL65">
        <f t="shared" si="35"/>
        <v>33</v>
      </c>
      <c r="AM65">
        <f t="shared" si="35"/>
        <v>33</v>
      </c>
      <c r="AN65">
        <f t="shared" si="35"/>
        <v>33</v>
      </c>
      <c r="AO65">
        <f t="shared" si="35"/>
        <v>33</v>
      </c>
      <c r="AP65">
        <f t="shared" si="35"/>
        <v>33</v>
      </c>
      <c r="AQ65">
        <f t="shared" si="35"/>
        <v>33</v>
      </c>
      <c r="AR65">
        <f t="shared" si="35"/>
        <v>33</v>
      </c>
      <c r="AS65">
        <f t="shared" si="35"/>
        <v>33</v>
      </c>
      <c r="AT65">
        <f t="shared" si="35"/>
        <v>33</v>
      </c>
      <c r="AU65">
        <f t="shared" si="35"/>
        <v>33</v>
      </c>
      <c r="AV65">
        <f t="shared" si="35"/>
        <v>33</v>
      </c>
      <c r="AW65">
        <f t="shared" si="35"/>
        <v>33</v>
      </c>
      <c r="AX65">
        <f t="shared" si="35"/>
        <v>33</v>
      </c>
      <c r="AY65">
        <f t="shared" si="35"/>
        <v>33</v>
      </c>
      <c r="AZ65">
        <f t="shared" si="35"/>
        <v>33</v>
      </c>
      <c r="BA65">
        <f t="shared" si="35"/>
        <v>33</v>
      </c>
      <c r="BB65">
        <f t="shared" si="35"/>
        <v>33</v>
      </c>
      <c r="BC65">
        <f t="shared" si="35"/>
        <v>33</v>
      </c>
      <c r="BD65">
        <f t="shared" si="35"/>
        <v>33</v>
      </c>
      <c r="BE65">
        <f t="shared" si="35"/>
        <v>33</v>
      </c>
      <c r="BF65">
        <f t="shared" si="35"/>
        <v>33</v>
      </c>
      <c r="BG65">
        <f t="shared" si="35"/>
        <v>33</v>
      </c>
      <c r="BH65">
        <f t="shared" si="35"/>
        <v>33</v>
      </c>
      <c r="BI65">
        <f t="shared" si="35"/>
        <v>33</v>
      </c>
      <c r="BJ65">
        <f t="shared" si="35"/>
        <v>33</v>
      </c>
      <c r="BK65">
        <f t="shared" si="35"/>
        <v>33</v>
      </c>
      <c r="BL65">
        <f t="shared" si="35"/>
        <v>33</v>
      </c>
      <c r="BM65">
        <f t="shared" si="35"/>
        <v>33</v>
      </c>
      <c r="BN65">
        <f t="shared" si="35"/>
        <v>33</v>
      </c>
      <c r="BO65">
        <f t="shared" si="35"/>
        <v>33</v>
      </c>
      <c r="BP65">
        <f t="shared" si="35"/>
        <v>33</v>
      </c>
      <c r="BQ65">
        <f t="shared" si="35"/>
        <v>33</v>
      </c>
      <c r="BR65">
        <f t="shared" si="35"/>
        <v>33</v>
      </c>
      <c r="BS65" s="18"/>
    </row>
    <row r="66" spans="1:71" ht="16.5" thickBot="1">
      <c r="A66" s="335"/>
      <c r="B66" s="286" t="s">
        <v>21</v>
      </c>
      <c r="C66" s="287"/>
      <c r="D66" s="99">
        <f>+入力シート①!F$4</f>
        <v>0.33680555555555558</v>
      </c>
      <c r="E66" s="23"/>
      <c r="F66" s="38"/>
      <c r="G66" s="38"/>
      <c r="H66" s="38"/>
      <c r="I66" s="38"/>
      <c r="J66" s="38"/>
      <c r="K66" s="39"/>
      <c r="M66" s="18"/>
      <c r="N66" s="99">
        <v>0.33680555555555558</v>
      </c>
      <c r="O66" s="99">
        <v>0.35555555555555557</v>
      </c>
      <c r="P66" s="99">
        <v>0.3611111111111111</v>
      </c>
      <c r="Q66" s="99">
        <v>0.34027777777777773</v>
      </c>
      <c r="R66" s="99">
        <v>0.3611111111111111</v>
      </c>
      <c r="S66" s="99">
        <v>0.47916666666666669</v>
      </c>
      <c r="T66" s="99">
        <v>0.2673611111111111</v>
      </c>
      <c r="U66" s="99">
        <v>0.3125</v>
      </c>
      <c r="V66" s="192">
        <v>0.30625000000000002</v>
      </c>
      <c r="W66" s="192">
        <v>0.46180555555555558</v>
      </c>
      <c r="X66" s="99">
        <v>0.2951388888888889</v>
      </c>
      <c r="Y66" s="99">
        <v>0.34027777777777773</v>
      </c>
      <c r="Z66" s="192">
        <v>0.33680555555555558</v>
      </c>
      <c r="AA66" s="192"/>
      <c r="AC66" s="19"/>
      <c r="BS66" s="18"/>
    </row>
    <row r="67" spans="1:71">
      <c r="A67" s="335"/>
      <c r="B67" s="283" t="s">
        <v>22</v>
      </c>
      <c r="C67" s="9">
        <v>0</v>
      </c>
      <c r="D67">
        <f>+入力シート①!F$5</f>
        <v>22.003599999999999</v>
      </c>
      <c r="E67">
        <f>+COUNT($O67:$BS67)</f>
        <v>29</v>
      </c>
      <c r="F67" s="6">
        <f>+AVERAGE($O67:$BS67)</f>
        <v>21.440444827586202</v>
      </c>
      <c r="G67" s="6">
        <f>+STDEV($O67:$BS67)</f>
        <v>1.7472995293934923</v>
      </c>
      <c r="H67" s="6">
        <f>+MAX($N67:$BT67)</f>
        <v>24.5</v>
      </c>
      <c r="I67" s="6">
        <f>+MIN($N67:$BS67)</f>
        <v>18.388999999999999</v>
      </c>
      <c r="J67" s="6">
        <f>+D67-F67</f>
        <v>0.56315517241379709</v>
      </c>
      <c r="K67" s="6">
        <f>+J67/G67</f>
        <v>0.32230030566612394</v>
      </c>
      <c r="M67" s="18"/>
      <c r="N67">
        <v>22</v>
      </c>
      <c r="O67">
        <v>23.14</v>
      </c>
      <c r="P67">
        <v>20.49</v>
      </c>
      <c r="Q67">
        <v>19.196999999999999</v>
      </c>
      <c r="R67">
        <v>18.388999999999999</v>
      </c>
      <c r="S67">
        <v>21.8736</v>
      </c>
      <c r="T67">
        <v>21.334599999999998</v>
      </c>
      <c r="U67">
        <v>18.748699999999999</v>
      </c>
      <c r="V67" s="19">
        <v>22.1</v>
      </c>
      <c r="W67" s="19">
        <v>21.7</v>
      </c>
      <c r="X67">
        <v>19.8</v>
      </c>
      <c r="Y67">
        <v>22.4</v>
      </c>
      <c r="Z67" s="19">
        <v>18.7</v>
      </c>
      <c r="AA67" s="19">
        <v>22.7</v>
      </c>
      <c r="AB67" s="19">
        <v>20.100000000000001</v>
      </c>
      <c r="AC67" s="19"/>
      <c r="AD67">
        <v>22.8</v>
      </c>
      <c r="AE67">
        <v>24.3</v>
      </c>
      <c r="AF67">
        <v>22</v>
      </c>
      <c r="AG67">
        <v>24.5</v>
      </c>
      <c r="AJ67">
        <v>21.4</v>
      </c>
      <c r="AQ67">
        <v>23.4</v>
      </c>
      <c r="AR67">
        <v>19</v>
      </c>
      <c r="AT67">
        <v>22.7</v>
      </c>
      <c r="AV67">
        <v>18.8</v>
      </c>
      <c r="AX67">
        <v>22.3</v>
      </c>
      <c r="AY67">
        <v>22.3</v>
      </c>
      <c r="BF67">
        <v>20.399999999999999</v>
      </c>
      <c r="BJ67">
        <v>23</v>
      </c>
      <c r="BN67">
        <v>22.8</v>
      </c>
      <c r="BP67">
        <v>21.4</v>
      </c>
      <c r="BS67" s="18"/>
    </row>
    <row r="68" spans="1:71">
      <c r="A68" s="335"/>
      <c r="B68" s="283"/>
      <c r="C68" s="9">
        <v>10</v>
      </c>
      <c r="D68">
        <f>+入力シート①!F$6</f>
        <v>22.002400000000002</v>
      </c>
      <c r="E68">
        <f t="shared" ref="E68:E79" si="36">+COUNT($O68:$BS68)</f>
        <v>28</v>
      </c>
      <c r="F68" s="6">
        <f t="shared" ref="F68:F79" si="37">+AVERAGE($O68:$BS68)</f>
        <v>21.258932142857144</v>
      </c>
      <c r="G68" s="6">
        <f t="shared" ref="G68:G79" si="38">+STDEV($O68:$BS68)</f>
        <v>1.8950884621301824</v>
      </c>
      <c r="H68" s="6">
        <f t="shared" ref="H68:H79" si="39">+MAX($N68:$BT68)</f>
        <v>24.36</v>
      </c>
      <c r="I68" s="6">
        <f t="shared" ref="I68:I79" si="40">+MIN($N68:$BS68)</f>
        <v>17.420000000000002</v>
      </c>
      <c r="J68" s="6">
        <f t="shared" ref="J68:J79" si="41">+D68-F68</f>
        <v>0.74346785714285701</v>
      </c>
      <c r="K68" s="6">
        <f t="shared" ref="K68:K79" si="42">+J68/G68</f>
        <v>0.39231300912842809</v>
      </c>
      <c r="M68" s="18"/>
      <c r="N68">
        <v>22</v>
      </c>
      <c r="O68">
        <v>23.13</v>
      </c>
      <c r="P68">
        <v>20.49</v>
      </c>
      <c r="Q68">
        <v>19.148</v>
      </c>
      <c r="R68">
        <v>18.37</v>
      </c>
      <c r="S68">
        <v>21.876999999999999</v>
      </c>
      <c r="T68">
        <v>21.3324</v>
      </c>
      <c r="U68">
        <v>18.687999999999999</v>
      </c>
      <c r="V68" s="19">
        <v>22.185500000000001</v>
      </c>
      <c r="W68" s="19">
        <v>21.707699999999999</v>
      </c>
      <c r="X68">
        <v>19.920000000000002</v>
      </c>
      <c r="Y68">
        <v>22.4634</v>
      </c>
      <c r="Z68" s="19">
        <v>18.458100000000002</v>
      </c>
      <c r="AA68" s="19">
        <v>22.75</v>
      </c>
      <c r="AB68" s="19">
        <v>19.82</v>
      </c>
      <c r="AC68" s="19"/>
      <c r="AD68">
        <v>22.68</v>
      </c>
      <c r="AE68">
        <v>24.2</v>
      </c>
      <c r="AF68">
        <v>21.86</v>
      </c>
      <c r="AG68">
        <v>24.36</v>
      </c>
      <c r="AQ68">
        <v>23.12</v>
      </c>
      <c r="AR68">
        <v>18.600000000000001</v>
      </c>
      <c r="AT68">
        <v>21.17</v>
      </c>
      <c r="AV68">
        <v>17.420000000000002</v>
      </c>
      <c r="AX68">
        <v>21.73</v>
      </c>
      <c r="AY68">
        <v>22.46</v>
      </c>
      <c r="BF68">
        <v>19.95</v>
      </c>
      <c r="BJ68">
        <v>23.24</v>
      </c>
      <c r="BN68">
        <v>23.09</v>
      </c>
      <c r="BP68">
        <v>21.03</v>
      </c>
      <c r="BS68" s="18"/>
    </row>
    <row r="69" spans="1:71">
      <c r="A69" s="335"/>
      <c r="B69" s="283"/>
      <c r="C69" s="9">
        <v>20</v>
      </c>
      <c r="D69">
        <f>+入力シート①!F$7</f>
        <v>21.997399999999999</v>
      </c>
      <c r="E69">
        <f t="shared" si="36"/>
        <v>28</v>
      </c>
      <c r="F69" s="6">
        <f t="shared" si="37"/>
        <v>21.162732142857145</v>
      </c>
      <c r="G69" s="6">
        <f t="shared" si="38"/>
        <v>1.9768128349654466</v>
      </c>
      <c r="H69" s="6">
        <f t="shared" si="39"/>
        <v>24.37</v>
      </c>
      <c r="I69" s="6">
        <f t="shared" si="40"/>
        <v>17.420000000000002</v>
      </c>
      <c r="J69" s="6">
        <f t="shared" si="41"/>
        <v>0.83466785714285407</v>
      </c>
      <c r="K69" s="6">
        <f t="shared" si="42"/>
        <v>0.42222907620763378</v>
      </c>
      <c r="M69" s="18"/>
      <c r="N69">
        <v>22</v>
      </c>
      <c r="O69">
        <v>23.12</v>
      </c>
      <c r="P69">
        <v>20.48</v>
      </c>
      <c r="Q69">
        <v>18.599900000000002</v>
      </c>
      <c r="R69">
        <v>17.527000000000001</v>
      </c>
      <c r="S69">
        <v>21.878</v>
      </c>
      <c r="T69">
        <v>21.270900000000001</v>
      </c>
      <c r="U69">
        <v>18.648399999999999</v>
      </c>
      <c r="V69" s="19">
        <v>22.1816</v>
      </c>
      <c r="W69" s="19">
        <v>21.707999999999998</v>
      </c>
      <c r="X69">
        <v>19.87</v>
      </c>
      <c r="Y69">
        <v>22.453900000000001</v>
      </c>
      <c r="Z69" s="19">
        <v>18.448799999999999</v>
      </c>
      <c r="AA69" s="19">
        <v>22.75</v>
      </c>
      <c r="AB69" s="19">
        <v>19.34</v>
      </c>
      <c r="AC69" s="19"/>
      <c r="AD69">
        <v>22.69</v>
      </c>
      <c r="AE69">
        <v>24.2</v>
      </c>
      <c r="AF69">
        <v>21.65</v>
      </c>
      <c r="AG69">
        <v>24.37</v>
      </c>
      <c r="AQ69">
        <v>23.12</v>
      </c>
      <c r="AR69">
        <v>18.89</v>
      </c>
      <c r="AT69">
        <v>21.09</v>
      </c>
      <c r="AV69">
        <v>17.420000000000002</v>
      </c>
      <c r="AX69">
        <v>21.73</v>
      </c>
      <c r="AY69">
        <v>22.41</v>
      </c>
      <c r="BF69">
        <v>19.940000000000001</v>
      </c>
      <c r="BJ69">
        <v>23.23</v>
      </c>
      <c r="BN69">
        <v>23.04</v>
      </c>
      <c r="BP69">
        <v>20.5</v>
      </c>
      <c r="BS69" s="18"/>
    </row>
    <row r="70" spans="1:71">
      <c r="A70" s="335"/>
      <c r="B70" s="283"/>
      <c r="C70" s="9">
        <v>30</v>
      </c>
      <c r="D70">
        <f>+入力シート①!F$8</f>
        <v>21.994399999999999</v>
      </c>
      <c r="E70">
        <f t="shared" si="36"/>
        <v>28</v>
      </c>
      <c r="F70" s="6">
        <f t="shared" si="37"/>
        <v>20.956882142857143</v>
      </c>
      <c r="G70" s="6">
        <f t="shared" si="38"/>
        <v>2.109295320814526</v>
      </c>
      <c r="H70" s="6">
        <f t="shared" si="39"/>
        <v>24.37</v>
      </c>
      <c r="I70" s="6">
        <f t="shared" si="40"/>
        <v>16.774000000000001</v>
      </c>
      <c r="J70" s="6">
        <f t="shared" si="41"/>
        <v>1.0375178571428556</v>
      </c>
      <c r="K70" s="6">
        <f t="shared" si="42"/>
        <v>0.49187889761316472</v>
      </c>
      <c r="M70" s="18"/>
      <c r="N70">
        <v>21.99</v>
      </c>
      <c r="O70">
        <v>23.1</v>
      </c>
      <c r="P70">
        <v>19.71</v>
      </c>
      <c r="Q70">
        <v>18.373999999999999</v>
      </c>
      <c r="R70">
        <v>16.774000000000001</v>
      </c>
      <c r="S70">
        <v>21.878499999999999</v>
      </c>
      <c r="T70">
        <v>20.691700000000001</v>
      </c>
      <c r="U70">
        <v>18.4757</v>
      </c>
      <c r="V70" s="19">
        <v>22.180700000000002</v>
      </c>
      <c r="W70" s="19">
        <v>21.708600000000001</v>
      </c>
      <c r="X70">
        <v>19.47</v>
      </c>
      <c r="Y70">
        <v>22.412600000000001</v>
      </c>
      <c r="Z70" s="19">
        <v>18.446899999999999</v>
      </c>
      <c r="AA70" s="19">
        <v>22.75</v>
      </c>
      <c r="AB70" s="19">
        <v>18.37</v>
      </c>
      <c r="AC70" s="19"/>
      <c r="AD70">
        <v>22.68</v>
      </c>
      <c r="AE70">
        <v>24.2</v>
      </c>
      <c r="AF70">
        <v>21.35</v>
      </c>
      <c r="AG70">
        <v>24.37</v>
      </c>
      <c r="AQ70">
        <v>23.12</v>
      </c>
      <c r="AR70">
        <v>18.73</v>
      </c>
      <c r="AT70">
        <v>21.07</v>
      </c>
      <c r="AV70">
        <v>17.37</v>
      </c>
      <c r="AX70">
        <v>21.72</v>
      </c>
      <c r="AY70">
        <v>22.2</v>
      </c>
      <c r="BF70">
        <v>19.59</v>
      </c>
      <c r="BJ70">
        <v>23.16</v>
      </c>
      <c r="BN70">
        <v>22.67</v>
      </c>
      <c r="BP70">
        <v>20.22</v>
      </c>
      <c r="BS70" s="18"/>
    </row>
    <row r="71" spans="1:71">
      <c r="A71" s="335"/>
      <c r="B71" s="283"/>
      <c r="C71" s="9">
        <v>50</v>
      </c>
      <c r="D71">
        <f>+入力シート①!F$9</f>
        <v>21.995699999999999</v>
      </c>
      <c r="E71">
        <f t="shared" si="36"/>
        <v>28</v>
      </c>
      <c r="F71" s="6">
        <f t="shared" si="37"/>
        <v>20.368482142857143</v>
      </c>
      <c r="G71" s="6">
        <f t="shared" si="38"/>
        <v>2.3835001248636072</v>
      </c>
      <c r="H71" s="6">
        <f t="shared" si="39"/>
        <v>24.19</v>
      </c>
      <c r="I71" s="6">
        <f t="shared" si="40"/>
        <v>15.86</v>
      </c>
      <c r="J71" s="6">
        <f t="shared" si="41"/>
        <v>1.6272178571428562</v>
      </c>
      <c r="K71" s="6">
        <f t="shared" si="42"/>
        <v>0.68270097415496112</v>
      </c>
      <c r="M71" s="18"/>
      <c r="N71">
        <v>22</v>
      </c>
      <c r="O71">
        <v>22.51</v>
      </c>
      <c r="P71">
        <v>19.27</v>
      </c>
      <c r="Q71">
        <v>17.170000000000002</v>
      </c>
      <c r="R71">
        <v>15.86</v>
      </c>
      <c r="S71">
        <v>21.882300000000001</v>
      </c>
      <c r="T71">
        <v>19.986699999999999</v>
      </c>
      <c r="U71">
        <v>17.786899999999999</v>
      </c>
      <c r="V71" s="19">
        <v>22.1312</v>
      </c>
      <c r="W71" s="19">
        <v>21.49</v>
      </c>
      <c r="X71">
        <v>18.760000000000002</v>
      </c>
      <c r="Y71">
        <v>21.810099999999998</v>
      </c>
      <c r="Z71" s="19">
        <v>18.440300000000001</v>
      </c>
      <c r="AA71" s="19">
        <v>22.74</v>
      </c>
      <c r="AB71" s="19">
        <v>16.559999999999999</v>
      </c>
      <c r="AC71" s="19"/>
      <c r="AD71">
        <v>21.44</v>
      </c>
      <c r="AE71">
        <v>24.19</v>
      </c>
      <c r="AF71">
        <v>21.11</v>
      </c>
      <c r="AG71">
        <v>23.92</v>
      </c>
      <c r="AQ71">
        <v>23.11</v>
      </c>
      <c r="AR71">
        <v>17.82</v>
      </c>
      <c r="AT71">
        <v>20.87</v>
      </c>
      <c r="AV71">
        <v>16.82</v>
      </c>
      <c r="AX71">
        <v>21.09</v>
      </c>
      <c r="AY71">
        <v>21.27</v>
      </c>
      <c r="BF71">
        <v>17.88</v>
      </c>
      <c r="BJ71">
        <v>23</v>
      </c>
      <c r="BN71">
        <v>22.22</v>
      </c>
      <c r="BP71">
        <v>19.18</v>
      </c>
      <c r="BS71" s="18"/>
    </row>
    <row r="72" spans="1:71">
      <c r="A72" s="335"/>
      <c r="B72" s="283"/>
      <c r="C72" s="9">
        <v>75</v>
      </c>
      <c r="D72">
        <f>+入力シート①!F$10</f>
        <v>21.1128</v>
      </c>
      <c r="E72">
        <f t="shared" si="36"/>
        <v>26</v>
      </c>
      <c r="F72" s="6">
        <f t="shared" si="37"/>
        <v>19.035303846153848</v>
      </c>
      <c r="G72" s="6">
        <f t="shared" si="38"/>
        <v>2.4055238256115303</v>
      </c>
      <c r="H72" s="6">
        <f t="shared" si="39"/>
        <v>21.889500000000002</v>
      </c>
      <c r="I72" s="6">
        <f t="shared" si="40"/>
        <v>14.93</v>
      </c>
      <c r="J72" s="6">
        <f t="shared" si="41"/>
        <v>2.0774961538461518</v>
      </c>
      <c r="K72" s="6">
        <f t="shared" si="42"/>
        <v>0.86363565878131032</v>
      </c>
      <c r="M72" s="18"/>
      <c r="N72">
        <v>21.11</v>
      </c>
      <c r="O72">
        <v>21.26</v>
      </c>
      <c r="P72">
        <v>18.14</v>
      </c>
      <c r="Q72">
        <v>15.91</v>
      </c>
      <c r="R72">
        <v>15.372</v>
      </c>
      <c r="S72">
        <v>21.889500000000002</v>
      </c>
      <c r="T72">
        <v>19.1813</v>
      </c>
      <c r="U72">
        <v>16.718599999999999</v>
      </c>
      <c r="V72" s="19">
        <v>21.5976</v>
      </c>
      <c r="W72" s="19">
        <v>20.2715</v>
      </c>
      <c r="X72">
        <v>14.93</v>
      </c>
      <c r="Y72">
        <v>20.8017</v>
      </c>
      <c r="Z72" s="19">
        <v>17.5657</v>
      </c>
      <c r="AB72" s="19">
        <v>15.8</v>
      </c>
      <c r="AC72" s="19"/>
      <c r="AD72">
        <v>21.35</v>
      </c>
      <c r="AE72">
        <v>21.22</v>
      </c>
      <c r="AF72">
        <v>20.02</v>
      </c>
      <c r="AG72">
        <v>21.69</v>
      </c>
      <c r="AQ72">
        <v>21.24</v>
      </c>
      <c r="AR72">
        <v>17.13</v>
      </c>
      <c r="AV72">
        <v>15.6</v>
      </c>
      <c r="AX72">
        <v>20.47</v>
      </c>
      <c r="AY72">
        <v>18.66</v>
      </c>
      <c r="BF72">
        <v>16.329999999999998</v>
      </c>
      <c r="BJ72">
        <v>21.76</v>
      </c>
      <c r="BN72">
        <v>21.46</v>
      </c>
      <c r="BP72">
        <v>18.55</v>
      </c>
      <c r="BS72" s="18"/>
    </row>
    <row r="73" spans="1:71">
      <c r="A73" s="335"/>
      <c r="B73" s="283"/>
      <c r="C73" s="9">
        <v>100</v>
      </c>
      <c r="D73">
        <f>+入力シート①!F$11</f>
        <v>20.306999999999999</v>
      </c>
      <c r="E73">
        <f t="shared" si="36"/>
        <v>28</v>
      </c>
      <c r="F73" s="6">
        <f t="shared" si="37"/>
        <v>18.460960714285712</v>
      </c>
      <c r="G73" s="6">
        <f t="shared" si="38"/>
        <v>2.3911211260642351</v>
      </c>
      <c r="H73" s="6">
        <f t="shared" si="39"/>
        <v>21.5671</v>
      </c>
      <c r="I73" s="6">
        <f t="shared" si="40"/>
        <v>14.39</v>
      </c>
      <c r="J73" s="6">
        <f t="shared" si="41"/>
        <v>1.8460392857142871</v>
      </c>
      <c r="K73" s="6">
        <f t="shared" si="42"/>
        <v>0.77203921858732938</v>
      </c>
      <c r="M73" s="18"/>
      <c r="N73">
        <v>20.309999999999999</v>
      </c>
      <c r="O73">
        <v>20.34</v>
      </c>
      <c r="P73">
        <v>17.079999999999998</v>
      </c>
      <c r="Q73">
        <v>14.42</v>
      </c>
      <c r="R73">
        <v>14.77</v>
      </c>
      <c r="S73">
        <v>21.5671</v>
      </c>
      <c r="T73">
        <v>19.0535</v>
      </c>
      <c r="U73">
        <v>16.1449</v>
      </c>
      <c r="V73" s="19">
        <v>21.202500000000001</v>
      </c>
      <c r="W73" s="19">
        <v>19.762699999999999</v>
      </c>
      <c r="X73">
        <v>14.39</v>
      </c>
      <c r="Y73">
        <v>19.6343</v>
      </c>
      <c r="Z73" s="19">
        <v>16.3919</v>
      </c>
      <c r="AA73" s="19">
        <v>21.01</v>
      </c>
      <c r="AB73" s="19">
        <v>15.28</v>
      </c>
      <c r="AC73" s="19"/>
      <c r="AD73">
        <v>19.84</v>
      </c>
      <c r="AE73">
        <v>20.170000000000002</v>
      </c>
      <c r="AF73">
        <v>19.36</v>
      </c>
      <c r="AG73">
        <v>20.99</v>
      </c>
      <c r="AQ73">
        <v>20.79</v>
      </c>
      <c r="AR73">
        <v>16.43</v>
      </c>
      <c r="AT73">
        <v>19.579999999999998</v>
      </c>
      <c r="AV73">
        <v>15.35</v>
      </c>
      <c r="AX73">
        <v>20.329999999999998</v>
      </c>
      <c r="AY73">
        <v>18.36</v>
      </c>
      <c r="BF73">
        <v>15.8</v>
      </c>
      <c r="BJ73">
        <v>20.399999999999999</v>
      </c>
      <c r="BN73">
        <v>21.17</v>
      </c>
      <c r="BP73">
        <v>17.29</v>
      </c>
      <c r="BS73" s="18"/>
    </row>
    <row r="74" spans="1:71">
      <c r="A74" s="335"/>
      <c r="B74" s="283"/>
      <c r="C74" s="9">
        <v>150</v>
      </c>
      <c r="D74">
        <f>+入力シート①!F$12</f>
        <v>19.465</v>
      </c>
      <c r="E74">
        <f t="shared" si="36"/>
        <v>28</v>
      </c>
      <c r="F74" s="6">
        <f t="shared" si="37"/>
        <v>16.892749999999999</v>
      </c>
      <c r="G74" s="6">
        <f t="shared" si="38"/>
        <v>2.7618869689506202</v>
      </c>
      <c r="H74" s="6">
        <f t="shared" si="39"/>
        <v>20.32</v>
      </c>
      <c r="I74" s="6">
        <f t="shared" si="40"/>
        <v>11.31</v>
      </c>
      <c r="J74" s="6">
        <f t="shared" si="41"/>
        <v>2.5722500000000004</v>
      </c>
      <c r="K74" s="6">
        <f t="shared" si="42"/>
        <v>0.93133789648796794</v>
      </c>
      <c r="M74" s="18"/>
      <c r="N74">
        <v>19.47</v>
      </c>
      <c r="O74">
        <v>19.23</v>
      </c>
      <c r="P74">
        <v>15.16</v>
      </c>
      <c r="Q74">
        <v>13.268000000000001</v>
      </c>
      <c r="R74">
        <v>12.89</v>
      </c>
      <c r="S74">
        <v>20.035499999999999</v>
      </c>
      <c r="T74">
        <v>18.449300000000001</v>
      </c>
      <c r="U74">
        <v>13.782500000000001</v>
      </c>
      <c r="V74" s="19">
        <v>19.928000000000001</v>
      </c>
      <c r="W74" s="19">
        <v>19.189900000000002</v>
      </c>
      <c r="X74">
        <v>11.31</v>
      </c>
      <c r="Y74">
        <v>17.329499999999999</v>
      </c>
      <c r="Z74" s="19">
        <v>13.2143</v>
      </c>
      <c r="AA74" s="19">
        <v>19.71</v>
      </c>
      <c r="AB74" s="19">
        <v>13.73</v>
      </c>
      <c r="AC74" s="19"/>
      <c r="AD74">
        <v>19</v>
      </c>
      <c r="AE74">
        <v>18.59</v>
      </c>
      <c r="AF74">
        <v>18.989999999999998</v>
      </c>
      <c r="AG74">
        <v>18.329999999999998</v>
      </c>
      <c r="AQ74">
        <v>19.53</v>
      </c>
      <c r="AR74">
        <v>14.46</v>
      </c>
      <c r="AT74">
        <v>18.54</v>
      </c>
      <c r="AV74">
        <v>14.82</v>
      </c>
      <c r="AX74">
        <v>19.37</v>
      </c>
      <c r="AY74">
        <v>16.329999999999998</v>
      </c>
      <c r="BF74">
        <v>13.82</v>
      </c>
      <c r="BJ74">
        <v>18.8</v>
      </c>
      <c r="BN74">
        <v>20.32</v>
      </c>
      <c r="BP74">
        <v>14.87</v>
      </c>
      <c r="BS74" s="18"/>
    </row>
    <row r="75" spans="1:71">
      <c r="A75" s="335"/>
      <c r="B75" s="283"/>
      <c r="C75" s="9">
        <v>200</v>
      </c>
      <c r="D75">
        <f>+入力シート①!F$13</f>
        <v>18.9223</v>
      </c>
      <c r="E75">
        <f t="shared" si="36"/>
        <v>28</v>
      </c>
      <c r="F75" s="6">
        <f t="shared" si="37"/>
        <v>15.282349999999997</v>
      </c>
      <c r="G75" s="6">
        <f t="shared" si="38"/>
        <v>3.1402128877466859</v>
      </c>
      <c r="H75" s="6">
        <f t="shared" si="39"/>
        <v>19.649999999999999</v>
      </c>
      <c r="I75" s="6">
        <f t="shared" si="40"/>
        <v>9.4499999999999993</v>
      </c>
      <c r="J75" s="6">
        <f t="shared" si="41"/>
        <v>3.6399500000000025</v>
      </c>
      <c r="K75" s="6">
        <f t="shared" si="42"/>
        <v>1.1591411570226093</v>
      </c>
      <c r="M75" s="18"/>
      <c r="N75">
        <v>18.920000000000002</v>
      </c>
      <c r="O75">
        <v>17.79</v>
      </c>
      <c r="P75">
        <v>14.15</v>
      </c>
      <c r="Q75">
        <v>11.795999999999999</v>
      </c>
      <c r="R75">
        <v>10.220000000000001</v>
      </c>
      <c r="S75">
        <v>17.6326</v>
      </c>
      <c r="T75">
        <v>16.313500000000001</v>
      </c>
      <c r="U75">
        <v>11.582599999999999</v>
      </c>
      <c r="V75" s="19">
        <v>18.569299999999998</v>
      </c>
      <c r="W75" s="19">
        <v>18.707000000000001</v>
      </c>
      <c r="X75">
        <v>9.4499999999999993</v>
      </c>
      <c r="Y75">
        <v>15.317</v>
      </c>
      <c r="Z75" s="19">
        <v>10.6678</v>
      </c>
      <c r="AA75" s="19">
        <v>18.940000000000001</v>
      </c>
      <c r="AB75" s="19">
        <v>12.35</v>
      </c>
      <c r="AC75" s="19"/>
      <c r="AD75">
        <v>18.05</v>
      </c>
      <c r="AE75">
        <v>16.73</v>
      </c>
      <c r="AF75">
        <v>18.59</v>
      </c>
      <c r="AG75">
        <v>15.29</v>
      </c>
      <c r="AQ75">
        <v>18.690000000000001</v>
      </c>
      <c r="AR75">
        <v>12.86</v>
      </c>
      <c r="AT75">
        <v>17.47</v>
      </c>
      <c r="AV75">
        <v>14.03</v>
      </c>
      <c r="AX75">
        <v>18.309999999999999</v>
      </c>
      <c r="AY75">
        <v>15.02</v>
      </c>
      <c r="BF75">
        <v>11.81</v>
      </c>
      <c r="BJ75">
        <v>16.45</v>
      </c>
      <c r="BN75">
        <v>19.649999999999999</v>
      </c>
      <c r="BP75">
        <v>11.47</v>
      </c>
      <c r="BS75" s="18"/>
    </row>
    <row r="76" spans="1:71">
      <c r="A76" s="335"/>
      <c r="B76" s="283"/>
      <c r="C76" s="9">
        <v>300</v>
      </c>
      <c r="D76">
        <f>+入力シート①!F$14</f>
        <v>17.269400000000001</v>
      </c>
      <c r="E76">
        <f t="shared" si="36"/>
        <v>18</v>
      </c>
      <c r="F76" s="6">
        <f t="shared" si="37"/>
        <v>12.593572222222221</v>
      </c>
      <c r="G76" s="6">
        <f t="shared" si="38"/>
        <v>3.5356283621253755</v>
      </c>
      <c r="H76" s="6">
        <f t="shared" si="39"/>
        <v>18.2</v>
      </c>
      <c r="I76" s="6">
        <f t="shared" si="40"/>
        <v>7.4343000000000004</v>
      </c>
      <c r="J76" s="6">
        <f t="shared" si="41"/>
        <v>4.6758277777777799</v>
      </c>
      <c r="K76" s="6">
        <f t="shared" si="42"/>
        <v>1.3224884798036283</v>
      </c>
      <c r="M76" s="18"/>
      <c r="N76">
        <v>17.27</v>
      </c>
      <c r="O76">
        <v>13.84</v>
      </c>
      <c r="P76">
        <v>10.199999999999999</v>
      </c>
      <c r="Q76">
        <v>8.4700000000000006</v>
      </c>
      <c r="R76">
        <v>8.4329999999999998</v>
      </c>
      <c r="S76">
        <v>15.5366</v>
      </c>
      <c r="T76">
        <v>14.048999999999999</v>
      </c>
      <c r="U76">
        <v>8.9664000000000001</v>
      </c>
      <c r="V76" s="19">
        <v>17.3996</v>
      </c>
      <c r="W76" s="19">
        <v>16.145199999999999</v>
      </c>
      <c r="X76">
        <v>7.88</v>
      </c>
      <c r="Y76">
        <v>12.8002</v>
      </c>
      <c r="Z76" s="19">
        <v>7.4343000000000004</v>
      </c>
      <c r="AA76" s="19">
        <v>17.23</v>
      </c>
      <c r="AB76" s="19">
        <v>10.28</v>
      </c>
      <c r="AC76" s="19"/>
      <c r="AD76">
        <v>14.57</v>
      </c>
      <c r="AE76">
        <v>12.94</v>
      </c>
      <c r="AF76">
        <v>18.2</v>
      </c>
      <c r="AG76">
        <v>12.31</v>
      </c>
      <c r="BS76" s="18"/>
    </row>
    <row r="77" spans="1:71">
      <c r="A77" s="335"/>
      <c r="B77" s="283"/>
      <c r="C77" s="9">
        <v>400</v>
      </c>
      <c r="D77">
        <f>+入力シート①!F$15</f>
        <v>14.4465</v>
      </c>
      <c r="E77">
        <f t="shared" si="36"/>
        <v>17</v>
      </c>
      <c r="F77" s="6">
        <f t="shared" si="37"/>
        <v>9.9286058823529402</v>
      </c>
      <c r="G77" s="6">
        <f t="shared" si="38"/>
        <v>3.3548222151983338</v>
      </c>
      <c r="H77" s="6">
        <f t="shared" si="39"/>
        <v>16.78</v>
      </c>
      <c r="I77" s="6">
        <f t="shared" si="40"/>
        <v>5.88</v>
      </c>
      <c r="J77" s="6">
        <f t="shared" si="41"/>
        <v>4.5178941176470602</v>
      </c>
      <c r="K77" s="6">
        <f t="shared" si="42"/>
        <v>1.3466865985266425</v>
      </c>
      <c r="M77" s="18"/>
      <c r="N77">
        <v>14.45</v>
      </c>
      <c r="O77">
        <v>10.06</v>
      </c>
      <c r="P77">
        <v>8.27</v>
      </c>
      <c r="Q77">
        <v>6.8</v>
      </c>
      <c r="R77">
        <v>6.2</v>
      </c>
      <c r="S77">
        <v>11.4991</v>
      </c>
      <c r="T77">
        <v>10.687799999999999</v>
      </c>
      <c r="U77">
        <v>6.8312999999999997</v>
      </c>
      <c r="V77" s="19">
        <v>14.6356</v>
      </c>
      <c r="W77" s="19">
        <v>13.2501</v>
      </c>
      <c r="X77">
        <v>5.88</v>
      </c>
      <c r="Y77">
        <v>9.5818999999999992</v>
      </c>
      <c r="Z77" s="19">
        <v>6.3905000000000003</v>
      </c>
      <c r="AA77" s="19">
        <v>14.99</v>
      </c>
      <c r="AB77" s="19">
        <v>7.81</v>
      </c>
      <c r="AC77" s="19"/>
      <c r="AD77">
        <v>10.41</v>
      </c>
      <c r="AE77">
        <v>8.7100000000000009</v>
      </c>
      <c r="AF77">
        <v>16.78</v>
      </c>
      <c r="BS77" s="18"/>
    </row>
    <row r="78" spans="1:71">
      <c r="A78" s="335"/>
      <c r="B78" s="283"/>
      <c r="C78" s="9">
        <v>500</v>
      </c>
      <c r="D78">
        <f>+入力シート①!F$16</f>
        <v>11.552</v>
      </c>
      <c r="E78">
        <f t="shared" si="36"/>
        <v>14</v>
      </c>
      <c r="F78" s="6">
        <f t="shared" si="37"/>
        <v>7.7267428571428569</v>
      </c>
      <c r="G78" s="6">
        <f t="shared" si="38"/>
        <v>2.7020051095192508</v>
      </c>
      <c r="H78" s="6">
        <f t="shared" si="39"/>
        <v>14.53</v>
      </c>
      <c r="I78" s="6">
        <f t="shared" si="40"/>
        <v>4.97</v>
      </c>
      <c r="J78" s="6">
        <f t="shared" si="41"/>
        <v>3.8252571428571427</v>
      </c>
      <c r="K78" s="6">
        <f t="shared" si="42"/>
        <v>1.4157105511683301</v>
      </c>
      <c r="M78" s="18"/>
      <c r="N78">
        <v>11.55</v>
      </c>
      <c r="O78">
        <v>7.79</v>
      </c>
      <c r="P78">
        <v>6.07</v>
      </c>
      <c r="Q78">
        <v>6.07</v>
      </c>
      <c r="R78">
        <v>4.97</v>
      </c>
      <c r="S78">
        <v>8.8773</v>
      </c>
      <c r="T78">
        <v>8.3684999999999992</v>
      </c>
      <c r="U78">
        <v>6.3246000000000002</v>
      </c>
      <c r="V78" s="19">
        <v>11.233700000000001</v>
      </c>
      <c r="W78" s="19">
        <v>9.9878</v>
      </c>
      <c r="X78">
        <v>5.07</v>
      </c>
      <c r="Y78"/>
      <c r="Z78" s="19">
        <v>5.4024999999999999</v>
      </c>
      <c r="AC78" s="19"/>
      <c r="AD78">
        <v>6.66</v>
      </c>
      <c r="AE78">
        <v>6.82</v>
      </c>
      <c r="AF78">
        <v>14.53</v>
      </c>
      <c r="BS78" s="18"/>
    </row>
    <row r="79" spans="1:71">
      <c r="A79" s="335"/>
      <c r="B79" s="283"/>
      <c r="C79" s="9">
        <v>600</v>
      </c>
      <c r="D79" t="str">
        <f>+入力シート①!F$17</f>
        <v>-</v>
      </c>
      <c r="E79">
        <f t="shared" si="36"/>
        <v>7</v>
      </c>
      <c r="F79" s="6">
        <f t="shared" si="37"/>
        <v>0.6071428571428571</v>
      </c>
      <c r="G79" s="6">
        <f t="shared" si="38"/>
        <v>1.6063490102892157</v>
      </c>
      <c r="H79" s="6">
        <f t="shared" si="39"/>
        <v>4.25</v>
      </c>
      <c r="I79" s="6">
        <f t="shared" si="40"/>
        <v>0</v>
      </c>
      <c r="J79" s="6" t="e">
        <f t="shared" si="41"/>
        <v>#VALUE!</v>
      </c>
      <c r="K79" s="6" t="e">
        <f t="shared" si="42"/>
        <v>#VALUE!</v>
      </c>
      <c r="M79" s="18"/>
      <c r="N79" t="s">
        <v>108</v>
      </c>
      <c r="O79" t="s">
        <v>108</v>
      </c>
      <c r="P79" t="s">
        <v>108</v>
      </c>
      <c r="Q79" t="s">
        <v>108</v>
      </c>
      <c r="R79">
        <v>0</v>
      </c>
      <c r="S79">
        <v>0</v>
      </c>
      <c r="T79">
        <v>0</v>
      </c>
      <c r="U79">
        <v>0</v>
      </c>
      <c r="V79" s="19">
        <v>0</v>
      </c>
      <c r="W79" s="19">
        <v>0</v>
      </c>
      <c r="X79">
        <v>4.25</v>
      </c>
      <c r="Y79"/>
      <c r="AC79" s="19"/>
      <c r="BS79" s="18"/>
    </row>
    <row r="80" spans="1:71">
      <c r="A80" s="335"/>
      <c r="B80" s="15"/>
      <c r="C80" s="15"/>
      <c r="D80" s="20"/>
      <c r="E80" s="20"/>
      <c r="F80" s="40"/>
      <c r="G80" s="40"/>
      <c r="H80" s="40"/>
      <c r="I80" s="40"/>
      <c r="J80" s="40"/>
      <c r="K80" s="40"/>
      <c r="L80" s="20"/>
      <c r="M80" s="18"/>
      <c r="N80" s="20"/>
      <c r="O80" s="20"/>
      <c r="P80" s="20"/>
      <c r="Q80" s="20"/>
      <c r="R80" s="20"/>
      <c r="S80" s="20"/>
      <c r="T80" s="20"/>
      <c r="U80" s="20"/>
      <c r="W80" s="19"/>
      <c r="X80" s="20"/>
      <c r="Y80" s="20"/>
      <c r="AC80" s="19"/>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18"/>
    </row>
    <row r="81" spans="1:71">
      <c r="A81" s="335"/>
      <c r="B81" s="284" t="s">
        <v>25</v>
      </c>
      <c r="C81" s="13" t="s">
        <v>23</v>
      </c>
      <c r="D81">
        <f>+入力シート①!F$19</f>
        <v>284</v>
      </c>
      <c r="E81">
        <f>+COUNT($O81:$BS81)</f>
        <v>27</v>
      </c>
      <c r="F81" s="6">
        <f>+AVERAGE($O81:$BS81)</f>
        <v>136.22222222222223</v>
      </c>
      <c r="G81" s="6">
        <f>+STDEV($O81:$BS81)</f>
        <v>132.90029036645171</v>
      </c>
      <c r="H81" s="6">
        <f>+MAX($N81:$BS81)</f>
        <v>357</v>
      </c>
      <c r="I81" s="6">
        <f>+MIN($N81:$BS81)</f>
        <v>2</v>
      </c>
      <c r="J81" s="6">
        <f>+D81-F81</f>
        <v>147.77777777777777</v>
      </c>
      <c r="K81" s="6">
        <f>+J81/G81</f>
        <v>1.1119447321770608</v>
      </c>
      <c r="M81" s="18"/>
      <c r="N81">
        <v>284</v>
      </c>
      <c r="O81">
        <v>351</v>
      </c>
      <c r="P81">
        <v>91</v>
      </c>
      <c r="Q81">
        <v>327</v>
      </c>
      <c r="R81">
        <v>331</v>
      </c>
      <c r="S81">
        <v>83</v>
      </c>
      <c r="T81">
        <v>332</v>
      </c>
      <c r="U81">
        <v>9</v>
      </c>
      <c r="V81" s="19">
        <v>62</v>
      </c>
      <c r="W81" s="19">
        <v>109</v>
      </c>
      <c r="X81">
        <v>2</v>
      </c>
      <c r="Y81">
        <v>5</v>
      </c>
      <c r="Z81" s="19">
        <v>41</v>
      </c>
      <c r="AA81" s="19">
        <v>64</v>
      </c>
      <c r="AB81" s="19">
        <v>357</v>
      </c>
      <c r="AC81" s="19"/>
      <c r="AD81">
        <v>27</v>
      </c>
      <c r="AE81">
        <v>31</v>
      </c>
      <c r="AF81">
        <v>69</v>
      </c>
      <c r="AG81">
        <v>74</v>
      </c>
      <c r="AJ81">
        <v>19</v>
      </c>
      <c r="AR81">
        <v>180</v>
      </c>
      <c r="AT81">
        <v>36</v>
      </c>
      <c r="AV81">
        <v>343</v>
      </c>
      <c r="AX81">
        <v>123</v>
      </c>
      <c r="AY81">
        <v>350</v>
      </c>
      <c r="BF81">
        <v>207</v>
      </c>
      <c r="BJ81">
        <v>12</v>
      </c>
      <c r="BN81">
        <v>43</v>
      </c>
      <c r="BS81" s="18"/>
    </row>
    <row r="82" spans="1:71">
      <c r="A82" s="335"/>
      <c r="B82" s="285"/>
      <c r="C82" s="10" t="s">
        <v>24</v>
      </c>
      <c r="D82">
        <f>+入力シート①!F$20</f>
        <v>0.3</v>
      </c>
      <c r="E82">
        <f t="shared" ref="E82" si="43">+COUNT($O82:$BS82)</f>
        <v>27</v>
      </c>
      <c r="F82" s="6">
        <f t="shared" ref="F82" si="44">+AVERAGE($O82:$BS82)</f>
        <v>1.5637037037037036</v>
      </c>
      <c r="G82" s="6">
        <f t="shared" ref="G82" si="45">+STDEV($O82:$BS82)</f>
        <v>0.9961624371253921</v>
      </c>
      <c r="H82" s="6">
        <f t="shared" ref="H82" si="46">+MAX($N82:$BS82)</f>
        <v>3.4</v>
      </c>
      <c r="I82" s="6">
        <f t="shared" ref="I82" si="47">+MIN($N82:$BS82)</f>
        <v>0.2</v>
      </c>
      <c r="J82" s="6">
        <f t="shared" ref="J82" si="48">+D82-F82</f>
        <v>-1.2637037037037036</v>
      </c>
      <c r="K82" s="6">
        <f t="shared" ref="K82" si="49">+J82/G82</f>
        <v>-1.2685719282392844</v>
      </c>
      <c r="M82" s="18"/>
      <c r="N82">
        <v>0.3</v>
      </c>
      <c r="O82">
        <v>2.9</v>
      </c>
      <c r="P82">
        <v>2.7</v>
      </c>
      <c r="Q82">
        <v>1.9</v>
      </c>
      <c r="R82">
        <v>0.4</v>
      </c>
      <c r="S82">
        <v>2.1</v>
      </c>
      <c r="T82">
        <v>2.8</v>
      </c>
      <c r="U82">
        <v>1.4</v>
      </c>
      <c r="V82" s="19">
        <v>0.6</v>
      </c>
      <c r="W82" s="19">
        <v>1.4</v>
      </c>
      <c r="X82">
        <v>0.2</v>
      </c>
      <c r="Y82">
        <v>3.4</v>
      </c>
      <c r="Z82" s="19">
        <v>0.6</v>
      </c>
      <c r="AA82" s="19">
        <v>2.7</v>
      </c>
      <c r="AB82" s="19">
        <v>2.2000000000000002</v>
      </c>
      <c r="AC82" s="19"/>
      <c r="AD82">
        <v>2.2000000000000002</v>
      </c>
      <c r="AE82">
        <v>3.4</v>
      </c>
      <c r="AF82">
        <v>1.1000000000000001</v>
      </c>
      <c r="AG82">
        <v>2.4</v>
      </c>
      <c r="AJ82">
        <v>1.7</v>
      </c>
      <c r="AR82">
        <v>0.5</v>
      </c>
      <c r="AT82">
        <v>0.9</v>
      </c>
      <c r="AV82">
        <v>0.52</v>
      </c>
      <c r="AX82">
        <v>0.8</v>
      </c>
      <c r="AY82">
        <v>1.5</v>
      </c>
      <c r="BF82">
        <v>0.5</v>
      </c>
      <c r="BJ82">
        <v>0.6</v>
      </c>
      <c r="BN82">
        <v>0.8</v>
      </c>
      <c r="BS82" s="18"/>
    </row>
    <row r="83" spans="1:71" ht="0.95" customHeight="1">
      <c r="M83" s="18"/>
      <c r="N83"/>
      <c r="O83"/>
      <c r="P83"/>
      <c r="Q83"/>
      <c r="R83"/>
      <c r="S83"/>
      <c r="T83"/>
      <c r="U83"/>
      <c r="W83" s="19"/>
      <c r="Y83"/>
      <c r="AC83" s="19"/>
      <c r="BS83" s="18"/>
    </row>
    <row r="84" spans="1:71" ht="0.95" customHeight="1">
      <c r="M84" s="18"/>
      <c r="N84"/>
      <c r="O84"/>
      <c r="P84"/>
      <c r="Q84"/>
      <c r="R84"/>
      <c r="S84"/>
      <c r="T84"/>
      <c r="U84"/>
      <c r="W84" s="19"/>
      <c r="Y84"/>
      <c r="AC84" s="19"/>
      <c r="BS84" s="18"/>
    </row>
    <row r="85" spans="1:71" ht="0.95" customHeight="1">
      <c r="M85" s="18"/>
      <c r="N85"/>
      <c r="O85"/>
      <c r="P85"/>
      <c r="Q85"/>
      <c r="R85"/>
      <c r="S85"/>
      <c r="T85"/>
      <c r="U85"/>
      <c r="W85" s="19"/>
      <c r="Y85"/>
      <c r="AC85" s="19"/>
      <c r="BS85" s="18"/>
    </row>
    <row r="86" spans="1:71" ht="0.95" customHeight="1">
      <c r="M86" s="18"/>
      <c r="N86"/>
      <c r="O86"/>
      <c r="P86"/>
      <c r="Q86"/>
      <c r="R86"/>
      <c r="S86"/>
      <c r="T86"/>
      <c r="U86"/>
      <c r="W86" s="19"/>
      <c r="Y86"/>
      <c r="AC86" s="19"/>
      <c r="BS86" s="18"/>
    </row>
    <row r="87" spans="1:71" ht="0.95" customHeight="1">
      <c r="M87" s="18"/>
      <c r="N87"/>
      <c r="O87"/>
      <c r="P87"/>
      <c r="Q87"/>
      <c r="R87"/>
      <c r="S87"/>
      <c r="T87"/>
      <c r="U87"/>
      <c r="W87" s="19"/>
      <c r="Y87"/>
      <c r="AC87" s="19"/>
      <c r="BS87" s="18"/>
    </row>
    <row r="88" spans="1:71" ht="0.95" customHeight="1">
      <c r="M88" s="18"/>
      <c r="N88"/>
      <c r="O88"/>
      <c r="P88"/>
      <c r="Q88"/>
      <c r="R88"/>
      <c r="S88"/>
      <c r="T88"/>
      <c r="U88"/>
      <c r="W88" s="19"/>
      <c r="Y88"/>
      <c r="AC88" s="19"/>
      <c r="BS88" s="18"/>
    </row>
    <row r="89" spans="1:71" ht="0.95" customHeight="1">
      <c r="M89" s="18"/>
      <c r="N89"/>
      <c r="O89"/>
      <c r="P89"/>
      <c r="Q89"/>
      <c r="R89"/>
      <c r="S89"/>
      <c r="T89"/>
      <c r="U89"/>
      <c r="W89" s="19"/>
      <c r="Y89"/>
      <c r="AC89" s="19"/>
      <c r="BS89" s="18"/>
    </row>
    <row r="90" spans="1:71" ht="0.95" customHeight="1">
      <c r="M90" s="18"/>
      <c r="N90"/>
      <c r="O90"/>
      <c r="P90"/>
      <c r="Q90"/>
      <c r="R90"/>
      <c r="S90"/>
      <c r="T90"/>
      <c r="U90"/>
      <c r="W90" s="19"/>
      <c r="Y90"/>
      <c r="AC90" s="19"/>
      <c r="BS90" s="18"/>
    </row>
    <row r="91" spans="1:71" ht="16.5" thickBot="1">
      <c r="D91" s="1" t="s">
        <v>26</v>
      </c>
      <c r="E91" s="1" t="s">
        <v>3</v>
      </c>
      <c r="F91" s="5" t="s">
        <v>4</v>
      </c>
      <c r="G91" s="5" t="s">
        <v>8</v>
      </c>
      <c r="H91" s="5" t="s">
        <v>5</v>
      </c>
      <c r="I91" s="5" t="s">
        <v>6</v>
      </c>
      <c r="J91" s="5" t="s">
        <v>7</v>
      </c>
      <c r="K91" s="6" t="s">
        <v>66</v>
      </c>
      <c r="M91" s="18"/>
      <c r="N91" s="1" t="s">
        <v>26</v>
      </c>
      <c r="O91" s="1"/>
      <c r="P91" s="1"/>
      <c r="Q91" s="1"/>
      <c r="R91" s="1"/>
      <c r="S91" s="1"/>
      <c r="T91" s="1"/>
      <c r="U91" s="1"/>
      <c r="W91" s="19"/>
      <c r="X91" s="1"/>
      <c r="Y91" s="1"/>
      <c r="AA91" s="191"/>
      <c r="AB91" s="191"/>
      <c r="AC91" s="191"/>
      <c r="AD91" s="1"/>
      <c r="AE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8"/>
    </row>
    <row r="92" spans="1:71">
      <c r="A92" s="335">
        <v>34</v>
      </c>
      <c r="B92" s="286" t="s">
        <v>18</v>
      </c>
      <c r="C92" s="287"/>
      <c r="D92" s="92">
        <f>+入力シート①!G$2</f>
        <v>43593</v>
      </c>
      <c r="E92" s="21"/>
      <c r="F92" s="34"/>
      <c r="G92" s="34"/>
      <c r="H92" s="34"/>
      <c r="I92" s="34"/>
      <c r="J92" s="34"/>
      <c r="K92" s="35"/>
      <c r="M92" s="18"/>
      <c r="N92" s="92">
        <v>43593</v>
      </c>
      <c r="O92" s="92">
        <v>43221</v>
      </c>
      <c r="P92" s="92">
        <v>42857</v>
      </c>
      <c r="Q92" s="92">
        <v>42499</v>
      </c>
      <c r="R92" s="92">
        <v>42125</v>
      </c>
      <c r="S92" s="92">
        <v>41760</v>
      </c>
      <c r="T92" s="92">
        <v>41407</v>
      </c>
      <c r="U92" s="92">
        <v>41043</v>
      </c>
      <c r="V92" s="19">
        <v>2011</v>
      </c>
      <c r="W92" s="19">
        <v>2010</v>
      </c>
      <c r="X92" s="19">
        <f t="shared" ref="X92:BR92" si="50">+X$1</f>
        <v>2009</v>
      </c>
      <c r="Y92" s="19">
        <f t="shared" si="50"/>
        <v>2008</v>
      </c>
      <c r="Z92" s="19">
        <f t="shared" si="50"/>
        <v>2007</v>
      </c>
      <c r="AA92" s="19">
        <f t="shared" si="50"/>
        <v>2006</v>
      </c>
      <c r="AB92" s="19">
        <f t="shared" si="50"/>
        <v>2005</v>
      </c>
      <c r="AC92" s="19">
        <f t="shared" si="50"/>
        <v>2004</v>
      </c>
      <c r="AD92">
        <f t="shared" si="50"/>
        <v>2003</v>
      </c>
      <c r="AE92">
        <f t="shared" si="50"/>
        <v>2003</v>
      </c>
      <c r="AF92">
        <f t="shared" si="50"/>
        <v>2003</v>
      </c>
      <c r="AG92">
        <f t="shared" si="50"/>
        <v>2002</v>
      </c>
      <c r="AH92">
        <f t="shared" si="50"/>
        <v>2002</v>
      </c>
      <c r="AI92">
        <f t="shared" si="50"/>
        <v>2001</v>
      </c>
      <c r="AJ92">
        <f t="shared" si="50"/>
        <v>2001</v>
      </c>
      <c r="AK92">
        <f t="shared" si="50"/>
        <v>2000</v>
      </c>
      <c r="AL92">
        <f t="shared" si="50"/>
        <v>1999</v>
      </c>
      <c r="AM92">
        <f t="shared" si="50"/>
        <v>1998</v>
      </c>
      <c r="AN92">
        <f t="shared" si="50"/>
        <v>1997</v>
      </c>
      <c r="AO92">
        <f t="shared" si="50"/>
        <v>1996</v>
      </c>
      <c r="AP92">
        <f t="shared" si="50"/>
        <v>1995</v>
      </c>
      <c r="AQ92">
        <f t="shared" si="50"/>
        <v>1994</v>
      </c>
      <c r="AR92">
        <f t="shared" si="50"/>
        <v>1992</v>
      </c>
      <c r="AS92">
        <f t="shared" si="50"/>
        <v>1991</v>
      </c>
      <c r="AT92">
        <f t="shared" si="50"/>
        <v>1990</v>
      </c>
      <c r="AU92">
        <f t="shared" si="50"/>
        <v>1990</v>
      </c>
      <c r="AV92">
        <f t="shared" si="50"/>
        <v>1990</v>
      </c>
      <c r="AW92">
        <f t="shared" si="50"/>
        <v>1989</v>
      </c>
      <c r="AX92">
        <f t="shared" si="50"/>
        <v>1989</v>
      </c>
      <c r="AY92">
        <f t="shared" si="50"/>
        <v>1988</v>
      </c>
      <c r="AZ92">
        <f t="shared" si="50"/>
        <v>1988</v>
      </c>
      <c r="BA92">
        <f t="shared" si="50"/>
        <v>1988</v>
      </c>
      <c r="BB92">
        <f t="shared" si="50"/>
        <v>1987</v>
      </c>
      <c r="BC92">
        <f t="shared" si="50"/>
        <v>1986</v>
      </c>
      <c r="BD92">
        <f t="shared" si="50"/>
        <v>1985</v>
      </c>
      <c r="BE92">
        <f t="shared" si="50"/>
        <v>1985</v>
      </c>
      <c r="BF92">
        <f t="shared" si="50"/>
        <v>1985</v>
      </c>
      <c r="BG92">
        <f t="shared" si="50"/>
        <v>1984</v>
      </c>
      <c r="BH92">
        <f t="shared" si="50"/>
        <v>1984</v>
      </c>
      <c r="BI92">
        <f t="shared" si="50"/>
        <v>1984</v>
      </c>
      <c r="BJ92">
        <f t="shared" si="50"/>
        <v>1983</v>
      </c>
      <c r="BK92">
        <f t="shared" si="50"/>
        <v>1983</v>
      </c>
      <c r="BL92">
        <f t="shared" si="50"/>
        <v>1982</v>
      </c>
      <c r="BM92">
        <f t="shared" si="50"/>
        <v>1981</v>
      </c>
      <c r="BN92">
        <f t="shared" si="50"/>
        <v>1981</v>
      </c>
      <c r="BO92">
        <f t="shared" si="50"/>
        <v>1980</v>
      </c>
      <c r="BP92">
        <f t="shared" si="50"/>
        <v>1980</v>
      </c>
      <c r="BQ92">
        <f t="shared" si="50"/>
        <v>1980</v>
      </c>
      <c r="BR92">
        <f t="shared" si="50"/>
        <v>1980</v>
      </c>
      <c r="BS92" s="18"/>
    </row>
    <row r="93" spans="1:71">
      <c r="A93" s="335"/>
      <c r="B93" s="286" t="s">
        <v>19</v>
      </c>
      <c r="C93" s="287"/>
      <c r="D93" s="93">
        <f>+入力シート①!G$2</f>
        <v>43593</v>
      </c>
      <c r="E93" s="22"/>
      <c r="F93" s="36"/>
      <c r="G93" s="36"/>
      <c r="H93" s="36"/>
      <c r="I93" s="36"/>
      <c r="J93" s="36"/>
      <c r="K93" s="37"/>
      <c r="M93" s="18"/>
      <c r="N93" s="93">
        <v>43593</v>
      </c>
      <c r="O93" s="93">
        <v>43221</v>
      </c>
      <c r="P93" s="93">
        <v>42857</v>
      </c>
      <c r="Q93" s="93">
        <v>42499</v>
      </c>
      <c r="R93" s="93">
        <v>42125</v>
      </c>
      <c r="S93" s="93">
        <v>41760</v>
      </c>
      <c r="T93" s="93">
        <v>41407</v>
      </c>
      <c r="U93" s="93">
        <v>41043</v>
      </c>
      <c r="V93" s="19">
        <v>5</v>
      </c>
      <c r="W93" s="19">
        <v>5</v>
      </c>
      <c r="X93" s="19">
        <f t="shared" ref="X93:BR93" si="51">+X$3</f>
        <v>5</v>
      </c>
      <c r="Y93" s="19">
        <f t="shared" si="51"/>
        <v>5</v>
      </c>
      <c r="Z93" s="19">
        <f t="shared" si="51"/>
        <v>5</v>
      </c>
      <c r="AA93" s="19">
        <f t="shared" si="51"/>
        <v>5</v>
      </c>
      <c r="AB93" s="19">
        <f t="shared" si="51"/>
        <v>5</v>
      </c>
      <c r="AC93" s="19">
        <f t="shared" si="51"/>
        <v>5</v>
      </c>
      <c r="AD93">
        <f t="shared" si="51"/>
        <v>5</v>
      </c>
      <c r="AE93">
        <f t="shared" si="51"/>
        <v>5</v>
      </c>
      <c r="AF93">
        <f t="shared" si="51"/>
        <v>5</v>
      </c>
      <c r="AG93">
        <f t="shared" si="51"/>
        <v>5</v>
      </c>
      <c r="AH93">
        <f t="shared" si="51"/>
        <v>5</v>
      </c>
      <c r="AI93">
        <f t="shared" si="51"/>
        <v>5</v>
      </c>
      <c r="AJ93">
        <f t="shared" si="51"/>
        <v>5</v>
      </c>
      <c r="AK93">
        <f t="shared" si="51"/>
        <v>5</v>
      </c>
      <c r="AL93">
        <f t="shared" si="51"/>
        <v>5</v>
      </c>
      <c r="AM93">
        <f t="shared" si="51"/>
        <v>5</v>
      </c>
      <c r="AN93">
        <f t="shared" si="51"/>
        <v>5</v>
      </c>
      <c r="AO93">
        <f t="shared" si="51"/>
        <v>5</v>
      </c>
      <c r="AP93">
        <f t="shared" si="51"/>
        <v>5</v>
      </c>
      <c r="AQ93">
        <f t="shared" si="51"/>
        <v>5</v>
      </c>
      <c r="AR93">
        <f t="shared" si="51"/>
        <v>5</v>
      </c>
      <c r="AS93">
        <f t="shared" si="51"/>
        <v>5</v>
      </c>
      <c r="AT93">
        <f t="shared" si="51"/>
        <v>5</v>
      </c>
      <c r="AU93">
        <f t="shared" si="51"/>
        <v>5</v>
      </c>
      <c r="AV93">
        <f t="shared" si="51"/>
        <v>5</v>
      </c>
      <c r="AW93">
        <f t="shared" si="51"/>
        <v>5</v>
      </c>
      <c r="AX93">
        <f t="shared" si="51"/>
        <v>5</v>
      </c>
      <c r="AY93">
        <f t="shared" si="51"/>
        <v>5</v>
      </c>
      <c r="AZ93">
        <f t="shared" si="51"/>
        <v>5</v>
      </c>
      <c r="BA93">
        <f t="shared" si="51"/>
        <v>5</v>
      </c>
      <c r="BB93">
        <f t="shared" si="51"/>
        <v>5</v>
      </c>
      <c r="BC93">
        <f t="shared" si="51"/>
        <v>5</v>
      </c>
      <c r="BD93">
        <f t="shared" si="51"/>
        <v>5</v>
      </c>
      <c r="BE93">
        <f t="shared" si="51"/>
        <v>5</v>
      </c>
      <c r="BF93">
        <f t="shared" si="51"/>
        <v>5</v>
      </c>
      <c r="BG93">
        <f t="shared" si="51"/>
        <v>5</v>
      </c>
      <c r="BH93">
        <f t="shared" si="51"/>
        <v>5</v>
      </c>
      <c r="BI93">
        <f t="shared" si="51"/>
        <v>5</v>
      </c>
      <c r="BJ93">
        <f t="shared" si="51"/>
        <v>5</v>
      </c>
      <c r="BK93">
        <f t="shared" si="51"/>
        <v>5</v>
      </c>
      <c r="BL93">
        <f t="shared" si="51"/>
        <v>5</v>
      </c>
      <c r="BM93">
        <f t="shared" si="51"/>
        <v>5</v>
      </c>
      <c r="BN93">
        <f t="shared" si="51"/>
        <v>5</v>
      </c>
      <c r="BO93">
        <f t="shared" si="51"/>
        <v>5</v>
      </c>
      <c r="BP93">
        <f t="shared" si="51"/>
        <v>5</v>
      </c>
      <c r="BQ93">
        <f t="shared" si="51"/>
        <v>5</v>
      </c>
      <c r="BR93">
        <f t="shared" si="51"/>
        <v>5</v>
      </c>
      <c r="BS93" s="18"/>
    </row>
    <row r="94" spans="1:71">
      <c r="A94" s="335"/>
      <c r="B94" s="286" t="s">
        <v>20</v>
      </c>
      <c r="C94" s="287"/>
      <c r="D94" s="94">
        <f>+入力シート①!G$2</f>
        <v>43593</v>
      </c>
      <c r="E94" s="22"/>
      <c r="F94" s="36"/>
      <c r="G94" s="36"/>
      <c r="H94" s="36"/>
      <c r="I94" s="36"/>
      <c r="J94" s="36"/>
      <c r="K94" s="37"/>
      <c r="M94" s="18"/>
      <c r="N94" s="94">
        <v>43593</v>
      </c>
      <c r="O94" s="94">
        <v>43221</v>
      </c>
      <c r="P94" s="94">
        <v>42857</v>
      </c>
      <c r="Q94" s="94">
        <v>42499</v>
      </c>
      <c r="R94" s="94">
        <v>42125</v>
      </c>
      <c r="S94" s="94">
        <v>41760</v>
      </c>
      <c r="T94" s="94">
        <v>41407</v>
      </c>
      <c r="U94" s="94">
        <v>41043</v>
      </c>
      <c r="V94" s="19">
        <v>9</v>
      </c>
      <c r="W94" s="19">
        <v>10</v>
      </c>
      <c r="X94" s="94">
        <v>39944</v>
      </c>
      <c r="Y94" s="94">
        <v>39575</v>
      </c>
      <c r="Z94" s="19">
        <v>21</v>
      </c>
      <c r="AA94" s="19">
        <v>15</v>
      </c>
      <c r="AB94" s="19">
        <v>9</v>
      </c>
      <c r="AC94" s="19"/>
      <c r="AD94">
        <v>28</v>
      </c>
      <c r="AE94">
        <v>21</v>
      </c>
      <c r="AF94">
        <v>6</v>
      </c>
      <c r="AG94">
        <v>13</v>
      </c>
      <c r="AJ94">
        <v>7</v>
      </c>
      <c r="AQ94">
        <v>10</v>
      </c>
      <c r="AR94">
        <v>7</v>
      </c>
      <c r="AT94">
        <v>30</v>
      </c>
      <c r="AV94">
        <v>2</v>
      </c>
      <c r="AX94">
        <v>9</v>
      </c>
      <c r="AY94">
        <v>20</v>
      </c>
      <c r="BF94">
        <v>8</v>
      </c>
      <c r="BJ94">
        <v>10</v>
      </c>
      <c r="BL94">
        <v>28</v>
      </c>
      <c r="BN94">
        <v>13</v>
      </c>
      <c r="BP94">
        <v>5</v>
      </c>
      <c r="BS94" s="18"/>
    </row>
    <row r="95" spans="1:71">
      <c r="A95" s="335"/>
      <c r="B95" s="286" t="s">
        <v>67</v>
      </c>
      <c r="C95" s="287"/>
      <c r="D95">
        <f>+入力シート①!G$3</f>
        <v>34</v>
      </c>
      <c r="E95" s="22"/>
      <c r="F95" s="36"/>
      <c r="G95" s="36"/>
      <c r="H95" s="36"/>
      <c r="I95" s="36"/>
      <c r="J95" s="36"/>
      <c r="K95" s="37"/>
      <c r="M95" s="18"/>
      <c r="N95">
        <v>34</v>
      </c>
      <c r="O95">
        <v>34</v>
      </c>
      <c r="P95">
        <v>34</v>
      </c>
      <c r="Q95">
        <v>34</v>
      </c>
      <c r="R95">
        <v>34</v>
      </c>
      <c r="S95">
        <v>34</v>
      </c>
      <c r="T95">
        <v>34</v>
      </c>
      <c r="U95">
        <v>34</v>
      </c>
      <c r="V95" s="19">
        <v>34</v>
      </c>
      <c r="W95" s="19">
        <v>34</v>
      </c>
      <c r="X95" s="19">
        <f>+$A$92</f>
        <v>34</v>
      </c>
      <c r="Y95" s="19">
        <f>+$A$92</f>
        <v>34</v>
      </c>
      <c r="Z95" s="19">
        <f>+$A$92</f>
        <v>34</v>
      </c>
      <c r="AA95" s="19">
        <f t="shared" ref="AA95:BR95" si="52">+$A$92</f>
        <v>34</v>
      </c>
      <c r="AB95" s="19">
        <f t="shared" si="52"/>
        <v>34</v>
      </c>
      <c r="AC95" s="19">
        <f t="shared" si="52"/>
        <v>34</v>
      </c>
      <c r="AD95">
        <f t="shared" si="52"/>
        <v>34</v>
      </c>
      <c r="AE95">
        <f t="shared" si="52"/>
        <v>34</v>
      </c>
      <c r="AF95">
        <f t="shared" si="52"/>
        <v>34</v>
      </c>
      <c r="AG95">
        <f t="shared" si="52"/>
        <v>34</v>
      </c>
      <c r="AH95">
        <f t="shared" si="52"/>
        <v>34</v>
      </c>
      <c r="AI95">
        <f t="shared" si="52"/>
        <v>34</v>
      </c>
      <c r="AJ95">
        <f t="shared" si="52"/>
        <v>34</v>
      </c>
      <c r="AK95">
        <f t="shared" si="52"/>
        <v>34</v>
      </c>
      <c r="AL95">
        <f t="shared" si="52"/>
        <v>34</v>
      </c>
      <c r="AM95">
        <f t="shared" si="52"/>
        <v>34</v>
      </c>
      <c r="AN95">
        <f t="shared" si="52"/>
        <v>34</v>
      </c>
      <c r="AO95">
        <f t="shared" si="52"/>
        <v>34</v>
      </c>
      <c r="AP95">
        <f t="shared" si="52"/>
        <v>34</v>
      </c>
      <c r="AQ95">
        <f t="shared" si="52"/>
        <v>34</v>
      </c>
      <c r="AR95">
        <f t="shared" si="52"/>
        <v>34</v>
      </c>
      <c r="AS95">
        <f t="shared" si="52"/>
        <v>34</v>
      </c>
      <c r="AT95">
        <f t="shared" si="52"/>
        <v>34</v>
      </c>
      <c r="AU95">
        <f t="shared" si="52"/>
        <v>34</v>
      </c>
      <c r="AV95">
        <f t="shared" si="52"/>
        <v>34</v>
      </c>
      <c r="AW95">
        <f t="shared" si="52"/>
        <v>34</v>
      </c>
      <c r="AX95">
        <f t="shared" si="52"/>
        <v>34</v>
      </c>
      <c r="AY95">
        <f t="shared" si="52"/>
        <v>34</v>
      </c>
      <c r="AZ95">
        <f t="shared" si="52"/>
        <v>34</v>
      </c>
      <c r="BA95">
        <f t="shared" si="52"/>
        <v>34</v>
      </c>
      <c r="BB95">
        <f t="shared" si="52"/>
        <v>34</v>
      </c>
      <c r="BC95">
        <f t="shared" si="52"/>
        <v>34</v>
      </c>
      <c r="BD95">
        <f t="shared" si="52"/>
        <v>34</v>
      </c>
      <c r="BE95">
        <f t="shared" si="52"/>
        <v>34</v>
      </c>
      <c r="BF95">
        <f t="shared" si="52"/>
        <v>34</v>
      </c>
      <c r="BG95">
        <f t="shared" si="52"/>
        <v>34</v>
      </c>
      <c r="BH95">
        <f t="shared" si="52"/>
        <v>34</v>
      </c>
      <c r="BI95">
        <f t="shared" si="52"/>
        <v>34</v>
      </c>
      <c r="BJ95">
        <f t="shared" si="52"/>
        <v>34</v>
      </c>
      <c r="BK95">
        <f t="shared" si="52"/>
        <v>34</v>
      </c>
      <c r="BL95">
        <f t="shared" si="52"/>
        <v>34</v>
      </c>
      <c r="BM95">
        <f t="shared" si="52"/>
        <v>34</v>
      </c>
      <c r="BN95">
        <f t="shared" si="52"/>
        <v>34</v>
      </c>
      <c r="BO95">
        <f t="shared" si="52"/>
        <v>34</v>
      </c>
      <c r="BP95">
        <f t="shared" si="52"/>
        <v>34</v>
      </c>
      <c r="BQ95">
        <f t="shared" si="52"/>
        <v>34</v>
      </c>
      <c r="BR95">
        <f t="shared" si="52"/>
        <v>34</v>
      </c>
      <c r="BS95" s="18"/>
    </row>
    <row r="96" spans="1:71" ht="16.5" thickBot="1">
      <c r="A96" s="335"/>
      <c r="B96" s="286" t="s">
        <v>21</v>
      </c>
      <c r="C96" s="287"/>
      <c r="D96" s="99">
        <f>+入力シート①!G$4</f>
        <v>0.30555555555555552</v>
      </c>
      <c r="E96" s="23"/>
      <c r="F96" s="38"/>
      <c r="G96" s="38"/>
      <c r="H96" s="38"/>
      <c r="I96" s="38"/>
      <c r="J96" s="38"/>
      <c r="K96" s="39"/>
      <c r="M96" s="18"/>
      <c r="N96" s="99">
        <v>0.30555555555555552</v>
      </c>
      <c r="O96" s="99">
        <v>0.30277777777777776</v>
      </c>
      <c r="P96" s="99">
        <v>0.30555555555555552</v>
      </c>
      <c r="Q96" s="99">
        <v>0.29166666666666669</v>
      </c>
      <c r="R96" s="99">
        <v>0.29166666666666669</v>
      </c>
      <c r="S96" s="99">
        <v>0.43055555555555558</v>
      </c>
      <c r="T96" s="99">
        <v>0.23611111111111113</v>
      </c>
      <c r="U96" s="99">
        <v>0.2638888888888889</v>
      </c>
      <c r="V96" s="192">
        <v>0.27083333333333331</v>
      </c>
      <c r="W96" s="192">
        <v>0.46180555555555558</v>
      </c>
      <c r="X96" s="99">
        <v>0.26041666666666669</v>
      </c>
      <c r="Y96" s="99">
        <v>0.28472222222222221</v>
      </c>
      <c r="Z96" s="192">
        <v>0.28472222222222221</v>
      </c>
      <c r="AA96" s="192"/>
      <c r="AC96" s="19"/>
      <c r="BS96" s="18"/>
    </row>
    <row r="97" spans="1:71">
      <c r="A97" s="335"/>
      <c r="B97" s="283" t="s">
        <v>22</v>
      </c>
      <c r="C97" s="9">
        <v>0</v>
      </c>
      <c r="D97">
        <f>+入力シート①!G$5</f>
        <v>20.45</v>
      </c>
      <c r="E97">
        <f>+COUNT($O97:$BS97)</f>
        <v>30</v>
      </c>
      <c r="F97" s="6">
        <f>+AVERAGE($O97:$BS97)</f>
        <v>21.410663333333332</v>
      </c>
      <c r="G97" s="6">
        <f>+STDEV($O97:$BS97)</f>
        <v>1.516217187263758</v>
      </c>
      <c r="H97" s="6">
        <f>+MAX($N97:$BT97)</f>
        <v>23.8</v>
      </c>
      <c r="I97" s="6">
        <f>+MIN($N97:$BS97)</f>
        <v>18.399999999999999</v>
      </c>
      <c r="J97" s="6">
        <f>+D97-F97</f>
        <v>-0.96066333333333276</v>
      </c>
      <c r="K97" s="6">
        <f>+J97/G97</f>
        <v>-0.63359216700807508</v>
      </c>
      <c r="M97" s="18"/>
      <c r="N97">
        <v>20.45</v>
      </c>
      <c r="O97">
        <v>22.89</v>
      </c>
      <c r="P97">
        <v>20.204000000000001</v>
      </c>
      <c r="Q97">
        <v>20.059000000000001</v>
      </c>
      <c r="R97">
        <v>18.594000000000001</v>
      </c>
      <c r="S97">
        <v>21.76</v>
      </c>
      <c r="T97">
        <v>21.37</v>
      </c>
      <c r="U97">
        <v>21.642900000000001</v>
      </c>
      <c r="V97" s="19">
        <v>21</v>
      </c>
      <c r="W97" s="19">
        <v>21.7</v>
      </c>
      <c r="X97">
        <v>19.8</v>
      </c>
      <c r="Y97">
        <v>22.3</v>
      </c>
      <c r="Z97" s="19">
        <v>18.399999999999999</v>
      </c>
      <c r="AA97" s="19">
        <v>22.9</v>
      </c>
      <c r="AB97" s="19">
        <v>20.3</v>
      </c>
      <c r="AC97" s="19"/>
      <c r="AD97">
        <v>22.5</v>
      </c>
      <c r="AE97">
        <v>23.5</v>
      </c>
      <c r="AF97">
        <v>22.2</v>
      </c>
      <c r="AG97">
        <v>23.8</v>
      </c>
      <c r="AJ97">
        <v>22.3</v>
      </c>
      <c r="AQ97">
        <v>23.2</v>
      </c>
      <c r="AR97">
        <v>18.5</v>
      </c>
      <c r="AT97">
        <v>22.6</v>
      </c>
      <c r="AV97">
        <v>21.3</v>
      </c>
      <c r="AX97">
        <v>21</v>
      </c>
      <c r="AY97">
        <v>22.5</v>
      </c>
      <c r="BF97">
        <v>19.8</v>
      </c>
      <c r="BJ97">
        <v>22</v>
      </c>
      <c r="BL97">
        <v>19.600000000000001</v>
      </c>
      <c r="BN97">
        <v>23.3</v>
      </c>
      <c r="BP97">
        <v>21.3</v>
      </c>
      <c r="BS97" s="18"/>
    </row>
    <row r="98" spans="1:71">
      <c r="A98" s="335"/>
      <c r="B98" s="283"/>
      <c r="C98" s="9">
        <v>10</v>
      </c>
      <c r="D98">
        <f>+入力シート①!G$6</f>
        <v>20.45</v>
      </c>
      <c r="E98">
        <f t="shared" ref="E98:E109" si="53">+COUNT($O98:$BS98)</f>
        <v>24</v>
      </c>
      <c r="F98" s="6">
        <f t="shared" ref="F98:F109" si="54">+AVERAGE($O98:$BS98)</f>
        <v>20.911795833333336</v>
      </c>
      <c r="G98" s="6">
        <f t="shared" ref="G98:G109" si="55">+STDEV($O98:$BS98)</f>
        <v>1.5170593698735113</v>
      </c>
      <c r="H98" s="6">
        <f t="shared" ref="H98:H109" si="56">+MAX($N98:$BT98)</f>
        <v>23.5</v>
      </c>
      <c r="I98" s="6">
        <f t="shared" ref="I98:I109" si="57">+MIN($N98:$BS98)</f>
        <v>18.16</v>
      </c>
      <c r="J98" s="6">
        <f t="shared" ref="J98:J109" si="58">+D98-F98</f>
        <v>-0.46179583333333696</v>
      </c>
      <c r="K98" s="6">
        <f t="shared" ref="K98:K109" si="59">+J98/G98</f>
        <v>-0.30440195189713659</v>
      </c>
      <c r="M98" s="18"/>
      <c r="N98">
        <v>20.45</v>
      </c>
      <c r="O98">
        <v>22.89</v>
      </c>
      <c r="P98">
        <v>20.204999999999998</v>
      </c>
      <c r="Q98">
        <v>19.757000000000001</v>
      </c>
      <c r="R98">
        <v>18.594000000000001</v>
      </c>
      <c r="S98">
        <v>21.75</v>
      </c>
      <c r="T98">
        <v>21.32</v>
      </c>
      <c r="U98">
        <v>21.642700000000001</v>
      </c>
      <c r="V98" s="19">
        <v>21.47</v>
      </c>
      <c r="W98" s="19">
        <v>21.682300000000001</v>
      </c>
      <c r="X98">
        <v>19.86</v>
      </c>
      <c r="Y98">
        <v>22.389900000000001</v>
      </c>
      <c r="Z98" s="19">
        <v>18.292200000000001</v>
      </c>
      <c r="AB98" s="19">
        <v>20.13</v>
      </c>
      <c r="AC98" s="19"/>
      <c r="AQ98">
        <v>23</v>
      </c>
      <c r="AR98">
        <v>18.16</v>
      </c>
      <c r="AT98">
        <v>21.2</v>
      </c>
      <c r="AV98">
        <v>19.95</v>
      </c>
      <c r="AX98">
        <v>20.46</v>
      </c>
      <c r="AY98">
        <v>22.75</v>
      </c>
      <c r="BF98">
        <v>19.48</v>
      </c>
      <c r="BJ98">
        <v>22.3</v>
      </c>
      <c r="BL98">
        <v>19.75</v>
      </c>
      <c r="BN98">
        <v>23.5</v>
      </c>
      <c r="BP98">
        <v>21.35</v>
      </c>
      <c r="BS98" s="18"/>
    </row>
    <row r="99" spans="1:71">
      <c r="A99" s="335"/>
      <c r="B99" s="283"/>
      <c r="C99" s="9">
        <v>20</v>
      </c>
      <c r="D99">
        <f>+入力シート①!G$7</f>
        <v>20.420000000000002</v>
      </c>
      <c r="E99">
        <f t="shared" si="53"/>
        <v>24</v>
      </c>
      <c r="F99" s="6">
        <f t="shared" si="54"/>
        <v>20.629599999999996</v>
      </c>
      <c r="G99" s="6">
        <f t="shared" si="55"/>
        <v>1.7372565130613018</v>
      </c>
      <c r="H99" s="6">
        <f t="shared" si="56"/>
        <v>23.5</v>
      </c>
      <c r="I99" s="6">
        <f t="shared" si="57"/>
        <v>17.079999999999998</v>
      </c>
      <c r="J99" s="6">
        <f t="shared" si="58"/>
        <v>-0.20959999999999468</v>
      </c>
      <c r="K99" s="6">
        <f t="shared" si="59"/>
        <v>-0.12065000097806432</v>
      </c>
      <c r="M99" s="18"/>
      <c r="N99">
        <v>20.420000000000002</v>
      </c>
      <c r="O99">
        <v>22.83</v>
      </c>
      <c r="P99">
        <v>20.167000000000002</v>
      </c>
      <c r="Q99">
        <v>19.489999999999998</v>
      </c>
      <c r="R99">
        <v>17.079999999999998</v>
      </c>
      <c r="S99">
        <v>21.74</v>
      </c>
      <c r="T99">
        <v>21.22</v>
      </c>
      <c r="U99">
        <v>21.624700000000001</v>
      </c>
      <c r="V99" s="19">
        <v>21.16</v>
      </c>
      <c r="W99" s="19">
        <v>21.684000000000001</v>
      </c>
      <c r="X99">
        <v>18.43</v>
      </c>
      <c r="Y99">
        <v>22.3841</v>
      </c>
      <c r="Z99" s="19">
        <v>18.220600000000001</v>
      </c>
      <c r="AB99" s="19">
        <v>19.079999999999998</v>
      </c>
      <c r="AC99" s="19"/>
      <c r="AQ99">
        <v>23</v>
      </c>
      <c r="AR99">
        <v>18.16</v>
      </c>
      <c r="AT99">
        <v>21.19</v>
      </c>
      <c r="AV99">
        <v>19.96</v>
      </c>
      <c r="AX99">
        <v>20.46</v>
      </c>
      <c r="AY99">
        <v>22.15</v>
      </c>
      <c r="BF99">
        <v>18.850000000000001</v>
      </c>
      <c r="BJ99">
        <v>22.21</v>
      </c>
      <c r="BL99">
        <v>19.43</v>
      </c>
      <c r="BN99">
        <v>23.5</v>
      </c>
      <c r="BP99">
        <v>21.09</v>
      </c>
      <c r="BS99" s="18"/>
    </row>
    <row r="100" spans="1:71">
      <c r="A100" s="335"/>
      <c r="B100" s="283"/>
      <c r="C100" s="9">
        <v>30</v>
      </c>
      <c r="D100">
        <f>+入力シート①!G$8</f>
        <v>20.36</v>
      </c>
      <c r="E100">
        <f t="shared" si="53"/>
        <v>24</v>
      </c>
      <c r="F100" s="6">
        <f t="shared" si="54"/>
        <v>20.422979166666671</v>
      </c>
      <c r="G100" s="6">
        <f t="shared" si="55"/>
        <v>1.8331274326488356</v>
      </c>
      <c r="H100" s="6">
        <f t="shared" si="56"/>
        <v>23.48</v>
      </c>
      <c r="I100" s="6">
        <f t="shared" si="57"/>
        <v>16.27</v>
      </c>
      <c r="J100" s="6">
        <f t="shared" si="58"/>
        <v>-6.2979166666671915E-2</v>
      </c>
      <c r="K100" s="6">
        <f t="shared" si="59"/>
        <v>-3.4356131245970263E-2</v>
      </c>
      <c r="M100" s="18"/>
      <c r="N100">
        <v>20.36</v>
      </c>
      <c r="O100">
        <v>22.51</v>
      </c>
      <c r="P100">
        <v>19.97</v>
      </c>
      <c r="Q100">
        <v>19.042999999999999</v>
      </c>
      <c r="R100">
        <v>16.27</v>
      </c>
      <c r="S100">
        <v>21.77</v>
      </c>
      <c r="T100">
        <v>21.2</v>
      </c>
      <c r="U100">
        <v>21.200399999999998</v>
      </c>
      <c r="V100" s="19">
        <v>21.02</v>
      </c>
      <c r="W100" s="19">
        <v>21.685300000000002</v>
      </c>
      <c r="X100">
        <v>18.2</v>
      </c>
      <c r="Y100">
        <v>22.3812</v>
      </c>
      <c r="Z100" s="19">
        <v>18.221599999999999</v>
      </c>
      <c r="AB100" s="19">
        <v>18.63</v>
      </c>
      <c r="AC100" s="19"/>
      <c r="AQ100">
        <v>22.98</v>
      </c>
      <c r="AR100">
        <v>18.100000000000001</v>
      </c>
      <c r="AT100">
        <v>21.19</v>
      </c>
      <c r="AV100">
        <v>19.95</v>
      </c>
      <c r="AX100">
        <v>20.41</v>
      </c>
      <c r="AY100">
        <v>21.63</v>
      </c>
      <c r="BF100">
        <v>18.41</v>
      </c>
      <c r="BJ100">
        <v>22.14</v>
      </c>
      <c r="BL100">
        <v>19.32</v>
      </c>
      <c r="BN100">
        <v>23.48</v>
      </c>
      <c r="BP100">
        <v>20.440000000000001</v>
      </c>
      <c r="BS100" s="18"/>
    </row>
    <row r="101" spans="1:71">
      <c r="A101" s="335"/>
      <c r="B101" s="283"/>
      <c r="C101" s="9">
        <v>50</v>
      </c>
      <c r="D101">
        <f>+入力シート①!G$9</f>
        <v>19.940000000000001</v>
      </c>
      <c r="E101">
        <f t="shared" si="53"/>
        <v>24</v>
      </c>
      <c r="F101" s="6">
        <f t="shared" si="54"/>
        <v>19.966895833333329</v>
      </c>
      <c r="G101" s="6">
        <f t="shared" si="55"/>
        <v>2.0314612407305681</v>
      </c>
      <c r="H101" s="6">
        <f t="shared" si="56"/>
        <v>23.39</v>
      </c>
      <c r="I101" s="6">
        <f t="shared" si="57"/>
        <v>15.954000000000001</v>
      </c>
      <c r="J101" s="6">
        <f t="shared" si="58"/>
        <v>-2.6895833333327346E-2</v>
      </c>
      <c r="K101" s="6">
        <f t="shared" si="59"/>
        <v>-1.3239648777967765E-2</v>
      </c>
      <c r="M101" s="18"/>
      <c r="N101">
        <v>19.940000000000001</v>
      </c>
      <c r="O101">
        <v>21.98</v>
      </c>
      <c r="P101">
        <v>19.37</v>
      </c>
      <c r="Q101">
        <v>17.555</v>
      </c>
      <c r="R101">
        <v>15.954000000000001</v>
      </c>
      <c r="S101">
        <v>21.77</v>
      </c>
      <c r="T101">
        <v>20.95</v>
      </c>
      <c r="U101">
        <v>19.692299999999999</v>
      </c>
      <c r="V101" s="19">
        <v>20.82</v>
      </c>
      <c r="W101" s="19">
        <v>21.662099999999999</v>
      </c>
      <c r="X101">
        <v>17.690000000000001</v>
      </c>
      <c r="Y101">
        <v>22.295300000000001</v>
      </c>
      <c r="Z101" s="19">
        <v>18.216799999999999</v>
      </c>
      <c r="AB101" s="19">
        <v>17.940000000000001</v>
      </c>
      <c r="AC101" s="19"/>
      <c r="AQ101">
        <v>22.92</v>
      </c>
      <c r="AR101">
        <v>17.22</v>
      </c>
      <c r="AT101">
        <v>21.01</v>
      </c>
      <c r="AV101">
        <v>19.72</v>
      </c>
      <c r="AX101">
        <v>20.18</v>
      </c>
      <c r="AY101">
        <v>21.02</v>
      </c>
      <c r="BF101">
        <v>17.27</v>
      </c>
      <c r="BJ101">
        <v>21.96</v>
      </c>
      <c r="BL101">
        <v>18.8</v>
      </c>
      <c r="BN101">
        <v>23.39</v>
      </c>
      <c r="BP101">
        <v>19.82</v>
      </c>
      <c r="BS101" s="18"/>
    </row>
    <row r="102" spans="1:71">
      <c r="A102" s="335"/>
      <c r="B102" s="283"/>
      <c r="C102" s="9">
        <v>75</v>
      </c>
      <c r="D102">
        <f>+入力シート①!G$10</f>
        <v>19.7</v>
      </c>
      <c r="E102">
        <f t="shared" si="53"/>
        <v>23</v>
      </c>
      <c r="F102" s="6">
        <f t="shared" si="54"/>
        <v>19.05260434782609</v>
      </c>
      <c r="G102" s="6">
        <f t="shared" si="55"/>
        <v>2.2667710159203356</v>
      </c>
      <c r="H102" s="6">
        <f t="shared" si="56"/>
        <v>22.78</v>
      </c>
      <c r="I102" s="6">
        <f t="shared" si="57"/>
        <v>14.95</v>
      </c>
      <c r="J102" s="6">
        <f t="shared" si="58"/>
        <v>0.64739565217390904</v>
      </c>
      <c r="K102" s="6">
        <f t="shared" si="59"/>
        <v>0.28560258077548201</v>
      </c>
      <c r="M102" s="18"/>
      <c r="N102">
        <v>19.7</v>
      </c>
      <c r="O102">
        <v>21.03</v>
      </c>
      <c r="P102">
        <v>18.66</v>
      </c>
      <c r="Q102">
        <v>16.850000000000001</v>
      </c>
      <c r="R102">
        <v>14.95</v>
      </c>
      <c r="S102">
        <v>21.78</v>
      </c>
      <c r="T102">
        <v>20.81</v>
      </c>
      <c r="U102">
        <v>18.580400000000001</v>
      </c>
      <c r="V102" s="19">
        <v>19.7</v>
      </c>
      <c r="W102" s="19">
        <v>21.376200000000001</v>
      </c>
      <c r="X102">
        <v>16.34</v>
      </c>
      <c r="Y102">
        <v>21.599599999999999</v>
      </c>
      <c r="Z102" s="19">
        <v>17.1037</v>
      </c>
      <c r="AB102" s="19">
        <v>17.04</v>
      </c>
      <c r="AC102" s="19"/>
      <c r="AQ102">
        <v>22.14</v>
      </c>
      <c r="AR102">
        <v>16.18</v>
      </c>
      <c r="AV102">
        <v>17.97</v>
      </c>
      <c r="AX102">
        <v>20</v>
      </c>
      <c r="AY102">
        <v>19.7</v>
      </c>
      <c r="BF102">
        <v>15.95</v>
      </c>
      <c r="BJ102">
        <v>20.75</v>
      </c>
      <c r="BL102">
        <v>17.55</v>
      </c>
      <c r="BN102">
        <v>22.78</v>
      </c>
      <c r="BP102">
        <v>19.37</v>
      </c>
      <c r="BS102" s="18"/>
    </row>
    <row r="103" spans="1:71">
      <c r="A103" s="335"/>
      <c r="B103" s="283"/>
      <c r="C103" s="9">
        <v>100</v>
      </c>
      <c r="D103">
        <f>+入力シート①!G$11</f>
        <v>19.59</v>
      </c>
      <c r="E103">
        <f t="shared" si="53"/>
        <v>24</v>
      </c>
      <c r="F103" s="6">
        <f t="shared" si="54"/>
        <v>18.286754166666665</v>
      </c>
      <c r="G103" s="6">
        <f t="shared" si="55"/>
        <v>2.2971205521883884</v>
      </c>
      <c r="H103" s="6">
        <f t="shared" si="56"/>
        <v>21.86</v>
      </c>
      <c r="I103" s="6">
        <f t="shared" si="57"/>
        <v>14.391</v>
      </c>
      <c r="J103" s="6">
        <f t="shared" si="58"/>
        <v>1.3032458333333352</v>
      </c>
      <c r="K103" s="6">
        <f t="shared" si="59"/>
        <v>0.56733889394345338</v>
      </c>
      <c r="M103" s="18"/>
      <c r="N103">
        <v>19.59</v>
      </c>
      <c r="O103">
        <v>20.64</v>
      </c>
      <c r="P103">
        <v>17.52</v>
      </c>
      <c r="Q103">
        <v>16.196999999999999</v>
      </c>
      <c r="R103">
        <v>14.391</v>
      </c>
      <c r="S103">
        <v>21.15</v>
      </c>
      <c r="T103">
        <v>20.64</v>
      </c>
      <c r="U103">
        <v>17.480599999999999</v>
      </c>
      <c r="V103" s="19">
        <v>19.07</v>
      </c>
      <c r="W103" s="19">
        <v>19.768799999999999</v>
      </c>
      <c r="X103">
        <v>15.51</v>
      </c>
      <c r="Y103">
        <v>21.5671</v>
      </c>
      <c r="Z103" s="19">
        <v>16.1876</v>
      </c>
      <c r="AB103" s="19">
        <v>16.05</v>
      </c>
      <c r="AC103" s="19"/>
      <c r="AQ103">
        <v>20.9</v>
      </c>
      <c r="AR103">
        <v>15.08</v>
      </c>
      <c r="AT103">
        <v>19.88</v>
      </c>
      <c r="AV103">
        <v>17.64</v>
      </c>
      <c r="AX103">
        <v>19.66</v>
      </c>
      <c r="AY103">
        <v>18.399999999999999</v>
      </c>
      <c r="BF103">
        <v>15.14</v>
      </c>
      <c r="BJ103">
        <v>19.87</v>
      </c>
      <c r="BL103">
        <v>16.489999999999998</v>
      </c>
      <c r="BN103">
        <v>21.86</v>
      </c>
      <c r="BP103">
        <v>17.79</v>
      </c>
      <c r="BS103" s="18"/>
    </row>
    <row r="104" spans="1:71">
      <c r="A104" s="335"/>
      <c r="B104" s="283"/>
      <c r="C104" s="9">
        <v>150</v>
      </c>
      <c r="D104">
        <f>+入力シート①!G$12</f>
        <v>19.2</v>
      </c>
      <c r="E104">
        <f t="shared" si="53"/>
        <v>24</v>
      </c>
      <c r="F104" s="6">
        <f t="shared" si="54"/>
        <v>16.854633333333332</v>
      </c>
      <c r="G104" s="6">
        <f t="shared" si="55"/>
        <v>2.643798477432675</v>
      </c>
      <c r="H104" s="6">
        <f t="shared" si="56"/>
        <v>20.63</v>
      </c>
      <c r="I104" s="6">
        <f t="shared" si="57"/>
        <v>11.92</v>
      </c>
      <c r="J104" s="6">
        <f t="shared" si="58"/>
        <v>2.345366666666667</v>
      </c>
      <c r="K104" s="6">
        <f t="shared" si="59"/>
        <v>0.8871200610358897</v>
      </c>
      <c r="M104" s="18"/>
      <c r="N104">
        <v>19.2</v>
      </c>
      <c r="O104">
        <v>19.98</v>
      </c>
      <c r="P104">
        <v>15.76</v>
      </c>
      <c r="Q104">
        <v>14.63</v>
      </c>
      <c r="R104">
        <v>12.18</v>
      </c>
      <c r="S104">
        <v>18.27</v>
      </c>
      <c r="T104">
        <v>19.41</v>
      </c>
      <c r="U104">
        <v>15.6257</v>
      </c>
      <c r="V104" s="19">
        <v>18.77</v>
      </c>
      <c r="W104" s="19">
        <v>19.206199999999999</v>
      </c>
      <c r="X104">
        <v>11.92</v>
      </c>
      <c r="Y104">
        <v>19.464700000000001</v>
      </c>
      <c r="Z104" s="19">
        <v>14.644600000000001</v>
      </c>
      <c r="AB104" s="19">
        <v>15.1</v>
      </c>
      <c r="AC104" s="19"/>
      <c r="AQ104">
        <v>20.260000000000002</v>
      </c>
      <c r="AR104">
        <v>13.09</v>
      </c>
      <c r="AT104">
        <v>18.3</v>
      </c>
      <c r="AV104">
        <v>16.850000000000001</v>
      </c>
      <c r="AX104">
        <v>19.16</v>
      </c>
      <c r="AY104">
        <v>17.309999999999999</v>
      </c>
      <c r="BF104">
        <v>13.11</v>
      </c>
      <c r="BJ104">
        <v>18.34</v>
      </c>
      <c r="BL104">
        <v>16.12</v>
      </c>
      <c r="BN104">
        <v>20.63</v>
      </c>
      <c r="BP104">
        <v>16.38</v>
      </c>
      <c r="BS104" s="18"/>
    </row>
    <row r="105" spans="1:71">
      <c r="A105" s="335"/>
      <c r="B105" s="283"/>
      <c r="C105" s="9">
        <v>200</v>
      </c>
      <c r="D105">
        <f>+入力シート①!G$13</f>
        <v>18.5</v>
      </c>
      <c r="E105">
        <f t="shared" si="53"/>
        <v>24</v>
      </c>
      <c r="F105" s="6">
        <f t="shared" si="54"/>
        <v>15.522620833333335</v>
      </c>
      <c r="G105" s="6">
        <f t="shared" si="55"/>
        <v>3.0402518498336102</v>
      </c>
      <c r="H105" s="6">
        <f t="shared" si="56"/>
        <v>19.96</v>
      </c>
      <c r="I105" s="6">
        <f t="shared" si="57"/>
        <v>10.26</v>
      </c>
      <c r="J105" s="6">
        <f t="shared" si="58"/>
        <v>2.9773791666666654</v>
      </c>
      <c r="K105" s="6">
        <f t="shared" si="59"/>
        <v>0.97931990957578541</v>
      </c>
      <c r="M105" s="18"/>
      <c r="N105">
        <v>18.5</v>
      </c>
      <c r="O105">
        <v>17.940000000000001</v>
      </c>
      <c r="P105">
        <v>13.579000000000001</v>
      </c>
      <c r="Q105">
        <v>11.93</v>
      </c>
      <c r="R105">
        <v>10.26</v>
      </c>
      <c r="S105">
        <v>17.22</v>
      </c>
      <c r="T105">
        <v>17.170000000000002</v>
      </c>
      <c r="U105">
        <v>13.564500000000001</v>
      </c>
      <c r="V105" s="19">
        <v>18.54</v>
      </c>
      <c r="W105" s="19">
        <v>18.434699999999999</v>
      </c>
      <c r="X105">
        <v>10.86</v>
      </c>
      <c r="Y105">
        <v>18.529299999999999</v>
      </c>
      <c r="Z105" s="19">
        <v>13.0654</v>
      </c>
      <c r="AB105" s="19">
        <v>14.06</v>
      </c>
      <c r="AC105" s="19"/>
      <c r="AQ105">
        <v>19.96</v>
      </c>
      <c r="AR105">
        <v>11.5</v>
      </c>
      <c r="AT105">
        <v>17.57</v>
      </c>
      <c r="AV105">
        <v>15.14</v>
      </c>
      <c r="AX105">
        <v>18.96</v>
      </c>
      <c r="AY105">
        <v>15.8</v>
      </c>
      <c r="BF105">
        <v>11.17</v>
      </c>
      <c r="BJ105">
        <v>17.43</v>
      </c>
      <c r="BL105">
        <v>15.94</v>
      </c>
      <c r="BN105">
        <v>19.91</v>
      </c>
      <c r="BP105">
        <v>14.01</v>
      </c>
      <c r="BS105" s="18"/>
    </row>
    <row r="106" spans="1:71">
      <c r="A106" s="335"/>
      <c r="B106" s="283"/>
      <c r="C106" s="9">
        <v>300</v>
      </c>
      <c r="D106">
        <f>+入力シート①!G$14</f>
        <v>17.18</v>
      </c>
      <c r="E106">
        <f t="shared" si="53"/>
        <v>13</v>
      </c>
      <c r="F106" s="6">
        <f t="shared" si="54"/>
        <v>12.179784615384616</v>
      </c>
      <c r="G106" s="6">
        <f t="shared" si="55"/>
        <v>3.4460799455918449</v>
      </c>
      <c r="H106" s="6">
        <f t="shared" si="56"/>
        <v>17.73</v>
      </c>
      <c r="I106" s="6">
        <f t="shared" si="57"/>
        <v>7.77</v>
      </c>
      <c r="J106" s="6">
        <f t="shared" si="58"/>
        <v>5.0002153846153838</v>
      </c>
      <c r="K106" s="6">
        <f t="shared" si="59"/>
        <v>1.450986472618419</v>
      </c>
      <c r="M106" s="18"/>
      <c r="N106">
        <v>17.18</v>
      </c>
      <c r="O106">
        <v>14.95</v>
      </c>
      <c r="P106">
        <v>10.47</v>
      </c>
      <c r="Q106">
        <v>9.0630000000000006</v>
      </c>
      <c r="R106">
        <v>7.77</v>
      </c>
      <c r="S106">
        <v>14.29</v>
      </c>
      <c r="T106">
        <v>16.2</v>
      </c>
      <c r="U106">
        <v>9.9210999999999991</v>
      </c>
      <c r="V106" s="19">
        <v>17.73</v>
      </c>
      <c r="W106" s="19">
        <v>15.8452</v>
      </c>
      <c r="X106">
        <v>8.3800000000000008</v>
      </c>
      <c r="Y106">
        <v>14.2113</v>
      </c>
      <c r="Z106" s="19">
        <v>8.6465999999999994</v>
      </c>
      <c r="AB106" s="19">
        <v>10.86</v>
      </c>
      <c r="AC106" s="19"/>
      <c r="BS106" s="18"/>
    </row>
    <row r="107" spans="1:71">
      <c r="A107" s="335"/>
      <c r="B107" s="283"/>
      <c r="C107" s="9">
        <v>400</v>
      </c>
      <c r="D107">
        <f>+入力シート①!G$15</f>
        <v>14.68</v>
      </c>
      <c r="E107">
        <f t="shared" si="53"/>
        <v>13</v>
      </c>
      <c r="F107" s="6">
        <f t="shared" si="54"/>
        <v>9.7820384615384608</v>
      </c>
      <c r="G107" s="6">
        <f t="shared" si="55"/>
        <v>2.9876725156712642</v>
      </c>
      <c r="H107" s="6">
        <f t="shared" si="56"/>
        <v>15.45</v>
      </c>
      <c r="I107" s="6">
        <f t="shared" si="57"/>
        <v>5.91</v>
      </c>
      <c r="J107" s="6">
        <f t="shared" si="58"/>
        <v>4.8979615384615389</v>
      </c>
      <c r="K107" s="6">
        <f t="shared" si="59"/>
        <v>1.6393903658350168</v>
      </c>
      <c r="M107" s="18"/>
      <c r="N107">
        <v>14.68</v>
      </c>
      <c r="O107">
        <v>12.6</v>
      </c>
      <c r="P107">
        <v>6.66</v>
      </c>
      <c r="Q107">
        <v>8.3559999999999999</v>
      </c>
      <c r="R107">
        <v>5.91</v>
      </c>
      <c r="S107">
        <v>10.4</v>
      </c>
      <c r="T107">
        <v>12.7</v>
      </c>
      <c r="U107">
        <v>8.3125</v>
      </c>
      <c r="V107" s="19">
        <v>15.45</v>
      </c>
      <c r="W107" s="19">
        <v>12.2575</v>
      </c>
      <c r="X107">
        <v>6.14</v>
      </c>
      <c r="Y107">
        <v>11.8925</v>
      </c>
      <c r="Z107" s="19">
        <v>7.6779999999999999</v>
      </c>
      <c r="AB107" s="19">
        <v>8.81</v>
      </c>
      <c r="AC107" s="19"/>
      <c r="BS107" s="18"/>
    </row>
    <row r="108" spans="1:71">
      <c r="A108" s="335"/>
      <c r="B108" s="283"/>
      <c r="C108" s="9">
        <v>500</v>
      </c>
      <c r="D108">
        <f>+入力シート①!G$16</f>
        <v>11.95</v>
      </c>
      <c r="E108">
        <f t="shared" si="53"/>
        <v>9</v>
      </c>
      <c r="F108" s="6">
        <f t="shared" si="54"/>
        <v>7.2140111111111116</v>
      </c>
      <c r="G108" s="6">
        <f t="shared" si="55"/>
        <v>3.5702886901637392</v>
      </c>
      <c r="H108" s="6">
        <f t="shared" si="56"/>
        <v>11.95</v>
      </c>
      <c r="I108" s="6">
        <f t="shared" si="57"/>
        <v>0</v>
      </c>
      <c r="J108" s="6">
        <f t="shared" si="58"/>
        <v>4.7359888888888877</v>
      </c>
      <c r="K108" s="6">
        <f t="shared" si="59"/>
        <v>1.3265002636724281</v>
      </c>
      <c r="M108" s="18"/>
      <c r="N108">
        <v>11.95</v>
      </c>
      <c r="O108">
        <v>10.43</v>
      </c>
      <c r="P108" t="s">
        <v>108</v>
      </c>
      <c r="Q108" t="s">
        <v>108</v>
      </c>
      <c r="R108">
        <v>5.2</v>
      </c>
      <c r="S108">
        <v>8.08</v>
      </c>
      <c r="T108">
        <v>10</v>
      </c>
      <c r="U108">
        <v>0</v>
      </c>
      <c r="V108" s="19">
        <v>11.64</v>
      </c>
      <c r="W108" s="19">
        <v>8.5137</v>
      </c>
      <c r="X108">
        <v>5.33</v>
      </c>
      <c r="Y108"/>
      <c r="Z108" s="19">
        <v>5.7324000000000002</v>
      </c>
      <c r="AC108" s="19"/>
      <c r="BS108" s="18"/>
    </row>
    <row r="109" spans="1:71">
      <c r="A109" s="335"/>
      <c r="B109" s="283"/>
      <c r="C109" s="9">
        <v>600</v>
      </c>
      <c r="D109" t="str">
        <f>+入力シート①!G$17</f>
        <v>-</v>
      </c>
      <c r="E109">
        <f t="shared" si="53"/>
        <v>6</v>
      </c>
      <c r="F109" s="6">
        <f t="shared" si="54"/>
        <v>4.6550000000000002</v>
      </c>
      <c r="G109" s="6">
        <f t="shared" si="55"/>
        <v>3.9264576911002105</v>
      </c>
      <c r="H109" s="6">
        <f t="shared" si="56"/>
        <v>9.36</v>
      </c>
      <c r="I109" s="6">
        <f t="shared" si="57"/>
        <v>0</v>
      </c>
      <c r="J109" s="6" t="e">
        <f t="shared" si="58"/>
        <v>#VALUE!</v>
      </c>
      <c r="K109" s="6" t="e">
        <f t="shared" si="59"/>
        <v>#VALUE!</v>
      </c>
      <c r="M109" s="18"/>
      <c r="N109" t="s">
        <v>108</v>
      </c>
      <c r="O109" t="s">
        <v>108</v>
      </c>
      <c r="P109" t="s">
        <v>108</v>
      </c>
      <c r="Q109" t="s">
        <v>108</v>
      </c>
      <c r="R109" t="s">
        <v>108</v>
      </c>
      <c r="S109">
        <v>6.45</v>
      </c>
      <c r="T109">
        <v>7.55</v>
      </c>
      <c r="U109">
        <v>0</v>
      </c>
      <c r="V109" s="19">
        <v>9.36</v>
      </c>
      <c r="W109" s="19">
        <v>0</v>
      </c>
      <c r="X109">
        <v>4.57</v>
      </c>
      <c r="Y109"/>
      <c r="AC109" s="19"/>
      <c r="BS109" s="18"/>
    </row>
    <row r="110" spans="1:71">
      <c r="A110" s="335"/>
      <c r="B110" s="15"/>
      <c r="C110" s="15"/>
      <c r="D110" s="20"/>
      <c r="E110" s="20"/>
      <c r="F110" s="40"/>
      <c r="G110" s="40"/>
      <c r="H110" s="40"/>
      <c r="I110" s="40"/>
      <c r="J110" s="40"/>
      <c r="K110" s="40"/>
      <c r="L110" s="20"/>
      <c r="M110" s="18"/>
      <c r="N110" s="20"/>
      <c r="O110" s="20"/>
      <c r="P110" s="20"/>
      <c r="Q110" s="20"/>
      <c r="R110" s="20"/>
      <c r="S110" s="20"/>
      <c r="T110" s="20"/>
      <c r="U110" s="20"/>
      <c r="W110" s="19"/>
      <c r="X110" s="20"/>
      <c r="Y110" s="20"/>
      <c r="AC110" s="19"/>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18"/>
    </row>
    <row r="111" spans="1:71">
      <c r="A111" s="335"/>
      <c r="B111" s="284" t="s">
        <v>25</v>
      </c>
      <c r="C111" s="13" t="s">
        <v>23</v>
      </c>
      <c r="D111">
        <f>+入力シート①!G$19</f>
        <v>43</v>
      </c>
      <c r="E111">
        <f>+COUNT($O111:$BS111)</f>
        <v>27</v>
      </c>
      <c r="F111" s="6">
        <f>+AVERAGE($O111:$BS111)</f>
        <v>168.96296296296296</v>
      </c>
      <c r="G111" s="6">
        <f>+STDEV($O111:$BS111)</f>
        <v>139.61168164742395</v>
      </c>
      <c r="H111" s="6">
        <f>+MAX($N111:$BS111)</f>
        <v>353</v>
      </c>
      <c r="I111" s="6">
        <f>+MIN($N111:$BS111)</f>
        <v>2</v>
      </c>
      <c r="J111" s="6">
        <f>+D111-F111</f>
        <v>-125.96296296296296</v>
      </c>
      <c r="K111" s="6">
        <f>+J111/G111</f>
        <v>-0.90223798951917555</v>
      </c>
      <c r="M111" s="18"/>
      <c r="N111">
        <v>43</v>
      </c>
      <c r="O111">
        <v>353</v>
      </c>
      <c r="P111">
        <v>74</v>
      </c>
      <c r="Q111">
        <v>332</v>
      </c>
      <c r="R111">
        <v>353</v>
      </c>
      <c r="S111">
        <v>94</v>
      </c>
      <c r="T111">
        <v>325</v>
      </c>
      <c r="U111">
        <v>2</v>
      </c>
      <c r="V111" s="19">
        <v>81</v>
      </c>
      <c r="W111" s="19">
        <v>108</v>
      </c>
      <c r="X111">
        <v>346</v>
      </c>
      <c r="Y111">
        <v>7</v>
      </c>
      <c r="Z111" s="19">
        <v>40</v>
      </c>
      <c r="AA111" s="19">
        <v>58</v>
      </c>
      <c r="AB111" s="19">
        <v>340</v>
      </c>
      <c r="AC111" s="19"/>
      <c r="AD111">
        <v>23</v>
      </c>
      <c r="AE111">
        <v>36</v>
      </c>
      <c r="AF111">
        <v>65</v>
      </c>
      <c r="AG111">
        <v>73</v>
      </c>
      <c r="AJ111">
        <v>20</v>
      </c>
      <c r="AR111">
        <v>326</v>
      </c>
      <c r="AT111">
        <v>110</v>
      </c>
      <c r="AV111">
        <v>343</v>
      </c>
      <c r="AX111">
        <v>80</v>
      </c>
      <c r="AY111">
        <v>342</v>
      </c>
      <c r="BF111">
        <v>244</v>
      </c>
      <c r="BL111">
        <v>324</v>
      </c>
      <c r="BN111">
        <v>63</v>
      </c>
      <c r="BS111" s="18"/>
    </row>
    <row r="112" spans="1:71">
      <c r="A112" s="335"/>
      <c r="B112" s="285"/>
      <c r="C112" s="10" t="s">
        <v>24</v>
      </c>
      <c r="D112">
        <f>+入力シート①!G$20</f>
        <v>0.2</v>
      </c>
      <c r="E112">
        <f t="shared" ref="E112" si="60">+COUNT($O112:$BS112)</f>
        <v>27</v>
      </c>
      <c r="F112" s="6">
        <f t="shared" ref="F112" si="61">+AVERAGE($O112:$BS112)</f>
        <v>1.6477777777777776</v>
      </c>
      <c r="G112" s="6">
        <f t="shared" ref="G112" si="62">+STDEV($O112:$BS112)</f>
        <v>0.87047437700695163</v>
      </c>
      <c r="H112" s="6">
        <f t="shared" ref="H112" si="63">+MAX($N112:$BS112)</f>
        <v>3.7</v>
      </c>
      <c r="I112" s="6">
        <f t="shared" ref="I112" si="64">+MIN($N112:$BS112)</f>
        <v>0.18</v>
      </c>
      <c r="J112" s="6">
        <f t="shared" ref="J112" si="65">+D112-F112</f>
        <v>-1.4477777777777776</v>
      </c>
      <c r="K112" s="6">
        <f t="shared" ref="K112" si="66">+J112/G112</f>
        <v>-1.6632055072727496</v>
      </c>
      <c r="M112" s="18"/>
      <c r="N112">
        <v>0.2</v>
      </c>
      <c r="O112">
        <v>1.8</v>
      </c>
      <c r="P112">
        <v>1</v>
      </c>
      <c r="Q112">
        <v>3.7</v>
      </c>
      <c r="R112">
        <v>1.1000000000000001</v>
      </c>
      <c r="S112">
        <v>2.1</v>
      </c>
      <c r="T112">
        <v>1.9</v>
      </c>
      <c r="U112">
        <v>3</v>
      </c>
      <c r="V112" s="19">
        <v>0.8</v>
      </c>
      <c r="W112" s="19">
        <v>2.1</v>
      </c>
      <c r="X112">
        <v>1.2</v>
      </c>
      <c r="Y112">
        <v>2.4</v>
      </c>
      <c r="Z112" s="19">
        <v>1.3</v>
      </c>
      <c r="AA112" s="19">
        <v>1.8</v>
      </c>
      <c r="AB112" s="19">
        <v>2.4</v>
      </c>
      <c r="AC112" s="19"/>
      <c r="AD112">
        <v>2.4</v>
      </c>
      <c r="AE112">
        <v>2.5</v>
      </c>
      <c r="AF112">
        <v>0.2</v>
      </c>
      <c r="AG112">
        <v>2.5</v>
      </c>
      <c r="AJ112">
        <v>2.5</v>
      </c>
      <c r="AR112">
        <v>0.18</v>
      </c>
      <c r="AT112">
        <v>0.7</v>
      </c>
      <c r="AV112">
        <v>1.41</v>
      </c>
      <c r="AX112">
        <v>0.8</v>
      </c>
      <c r="AY112">
        <v>1.7</v>
      </c>
      <c r="BF112">
        <v>0.6</v>
      </c>
      <c r="BL112">
        <v>1.4</v>
      </c>
      <c r="BN112">
        <v>1</v>
      </c>
      <c r="BS112" s="18"/>
    </row>
    <row r="113" spans="1:71" ht="0.95" customHeight="1">
      <c r="M113" s="18"/>
      <c r="N113"/>
      <c r="O113"/>
      <c r="P113"/>
      <c r="Q113"/>
      <c r="R113"/>
      <c r="S113"/>
      <c r="T113"/>
      <c r="U113"/>
      <c r="W113" s="19"/>
      <c r="Y113"/>
      <c r="AC113" s="19"/>
      <c r="BS113" s="18"/>
    </row>
    <row r="114" spans="1:71" ht="0.95" customHeight="1">
      <c r="M114" s="18"/>
      <c r="N114"/>
      <c r="O114"/>
      <c r="P114"/>
      <c r="Q114"/>
      <c r="R114"/>
      <c r="S114"/>
      <c r="T114"/>
      <c r="U114"/>
      <c r="W114" s="19"/>
      <c r="Y114"/>
      <c r="AC114" s="19"/>
      <c r="BS114" s="18"/>
    </row>
    <row r="115" spans="1:71" ht="0.95" customHeight="1">
      <c r="M115" s="18"/>
      <c r="N115"/>
      <c r="O115"/>
      <c r="P115"/>
      <c r="Q115"/>
      <c r="R115"/>
      <c r="S115"/>
      <c r="T115"/>
      <c r="U115"/>
      <c r="W115" s="19"/>
      <c r="Y115"/>
      <c r="AC115" s="19"/>
      <c r="BS115" s="18"/>
    </row>
    <row r="116" spans="1:71" ht="0.95" customHeight="1">
      <c r="M116" s="18"/>
      <c r="N116"/>
      <c r="O116"/>
      <c r="P116"/>
      <c r="Q116"/>
      <c r="R116"/>
      <c r="S116"/>
      <c r="T116"/>
      <c r="U116"/>
      <c r="W116" s="19"/>
      <c r="Y116"/>
      <c r="AC116" s="19"/>
      <c r="BS116" s="18"/>
    </row>
    <row r="117" spans="1:71" ht="0.95" customHeight="1">
      <c r="M117" s="18"/>
      <c r="N117"/>
      <c r="O117"/>
      <c r="P117"/>
      <c r="Q117"/>
      <c r="R117"/>
      <c r="S117"/>
      <c r="T117"/>
      <c r="U117"/>
      <c r="W117" s="19"/>
      <c r="Y117"/>
      <c r="AC117" s="19"/>
      <c r="BS117" s="18"/>
    </row>
    <row r="118" spans="1:71" ht="0.95" customHeight="1">
      <c r="M118" s="18"/>
      <c r="N118"/>
      <c r="O118"/>
      <c r="P118"/>
      <c r="Q118"/>
      <c r="R118"/>
      <c r="S118"/>
      <c r="T118"/>
      <c r="U118"/>
      <c r="W118" s="19"/>
      <c r="Y118"/>
      <c r="AC118" s="19"/>
      <c r="BS118" s="18"/>
    </row>
    <row r="119" spans="1:71" ht="0.95" customHeight="1">
      <c r="M119" s="18"/>
      <c r="N119"/>
      <c r="O119"/>
      <c r="P119"/>
      <c r="Q119"/>
      <c r="R119"/>
      <c r="S119"/>
      <c r="T119"/>
      <c r="U119"/>
      <c r="W119" s="19"/>
      <c r="Y119"/>
      <c r="AC119" s="19"/>
      <c r="BS119" s="18"/>
    </row>
    <row r="120" spans="1:71" ht="0.95" customHeight="1">
      <c r="M120" s="18"/>
      <c r="N120"/>
      <c r="O120"/>
      <c r="P120"/>
      <c r="Q120"/>
      <c r="R120"/>
      <c r="S120"/>
      <c r="T120"/>
      <c r="U120"/>
      <c r="W120" s="19"/>
      <c r="Y120"/>
      <c r="AC120" s="19"/>
      <c r="BS120" s="18"/>
    </row>
    <row r="121" spans="1:71" ht="16.5" thickBot="1">
      <c r="D121" s="1" t="s">
        <v>26</v>
      </c>
      <c r="E121" s="1" t="s">
        <v>3</v>
      </c>
      <c r="F121" s="5" t="s">
        <v>4</v>
      </c>
      <c r="G121" s="5" t="s">
        <v>8</v>
      </c>
      <c r="H121" s="5" t="s">
        <v>5</v>
      </c>
      <c r="I121" s="5" t="s">
        <v>6</v>
      </c>
      <c r="J121" s="5" t="s">
        <v>7</v>
      </c>
      <c r="K121" s="6" t="s">
        <v>66</v>
      </c>
      <c r="M121" s="18"/>
      <c r="N121" s="1" t="s">
        <v>26</v>
      </c>
      <c r="O121" s="1"/>
      <c r="P121" s="1"/>
      <c r="Q121" s="1"/>
      <c r="R121" s="1"/>
      <c r="S121" s="1"/>
      <c r="T121" s="1"/>
      <c r="U121" s="1"/>
      <c r="W121" s="19"/>
      <c r="X121" s="1"/>
      <c r="Y121" s="1"/>
      <c r="AA121" s="191"/>
      <c r="AB121" s="191"/>
      <c r="AC121" s="191"/>
      <c r="AD121" s="1"/>
      <c r="AE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8"/>
    </row>
    <row r="122" spans="1:71">
      <c r="A122" s="335">
        <v>35</v>
      </c>
      <c r="B122" s="286" t="s">
        <v>18</v>
      </c>
      <c r="C122" s="287"/>
      <c r="D122" s="92">
        <f>+入力シート①!H$2</f>
        <v>43593</v>
      </c>
      <c r="E122" s="21"/>
      <c r="F122" s="34"/>
      <c r="G122" s="34"/>
      <c r="H122" s="34"/>
      <c r="I122" s="34"/>
      <c r="J122" s="34"/>
      <c r="K122" s="35"/>
      <c r="M122" s="18"/>
      <c r="N122" s="92">
        <v>43593</v>
      </c>
      <c r="O122" s="92">
        <v>43221</v>
      </c>
      <c r="P122" s="92">
        <v>42857</v>
      </c>
      <c r="Q122" s="92">
        <v>42499</v>
      </c>
      <c r="R122" s="92">
        <v>42125</v>
      </c>
      <c r="S122" s="92">
        <v>41760</v>
      </c>
      <c r="T122" s="92">
        <v>41407</v>
      </c>
      <c r="U122" s="92">
        <v>41043</v>
      </c>
      <c r="V122" s="19">
        <v>2011</v>
      </c>
      <c r="W122" s="19">
        <v>2010</v>
      </c>
      <c r="X122" s="19">
        <f t="shared" ref="X122:BR122" si="67">+X$1</f>
        <v>2009</v>
      </c>
      <c r="Y122" s="19">
        <f t="shared" si="67"/>
        <v>2008</v>
      </c>
      <c r="Z122" s="19">
        <f t="shared" si="67"/>
        <v>2007</v>
      </c>
      <c r="AA122" s="19">
        <f t="shared" si="67"/>
        <v>2006</v>
      </c>
      <c r="AB122" s="19">
        <f t="shared" si="67"/>
        <v>2005</v>
      </c>
      <c r="AC122" s="19">
        <f t="shared" si="67"/>
        <v>2004</v>
      </c>
      <c r="AD122">
        <f t="shared" si="67"/>
        <v>2003</v>
      </c>
      <c r="AE122">
        <f t="shared" si="67"/>
        <v>2003</v>
      </c>
      <c r="AF122">
        <f t="shared" si="67"/>
        <v>2003</v>
      </c>
      <c r="AG122">
        <f t="shared" si="67"/>
        <v>2002</v>
      </c>
      <c r="AH122">
        <f t="shared" si="67"/>
        <v>2002</v>
      </c>
      <c r="AI122">
        <f t="shared" si="67"/>
        <v>2001</v>
      </c>
      <c r="AJ122">
        <f t="shared" si="67"/>
        <v>2001</v>
      </c>
      <c r="AK122">
        <f t="shared" si="67"/>
        <v>2000</v>
      </c>
      <c r="AL122">
        <f t="shared" si="67"/>
        <v>1999</v>
      </c>
      <c r="AM122">
        <f t="shared" si="67"/>
        <v>1998</v>
      </c>
      <c r="AN122">
        <f t="shared" si="67"/>
        <v>1997</v>
      </c>
      <c r="AO122">
        <f t="shared" si="67"/>
        <v>1996</v>
      </c>
      <c r="AP122">
        <f t="shared" si="67"/>
        <v>1995</v>
      </c>
      <c r="AQ122">
        <f t="shared" si="67"/>
        <v>1994</v>
      </c>
      <c r="AR122">
        <f t="shared" si="67"/>
        <v>1992</v>
      </c>
      <c r="AS122">
        <f t="shared" si="67"/>
        <v>1991</v>
      </c>
      <c r="AT122">
        <f t="shared" si="67"/>
        <v>1990</v>
      </c>
      <c r="AU122">
        <f t="shared" si="67"/>
        <v>1990</v>
      </c>
      <c r="AV122">
        <f t="shared" si="67"/>
        <v>1990</v>
      </c>
      <c r="AW122">
        <f t="shared" si="67"/>
        <v>1989</v>
      </c>
      <c r="AX122">
        <f t="shared" si="67"/>
        <v>1989</v>
      </c>
      <c r="AY122">
        <f t="shared" si="67"/>
        <v>1988</v>
      </c>
      <c r="AZ122">
        <f t="shared" si="67"/>
        <v>1988</v>
      </c>
      <c r="BA122">
        <f t="shared" si="67"/>
        <v>1988</v>
      </c>
      <c r="BB122">
        <f t="shared" si="67"/>
        <v>1987</v>
      </c>
      <c r="BC122">
        <f t="shared" si="67"/>
        <v>1986</v>
      </c>
      <c r="BD122">
        <f t="shared" si="67"/>
        <v>1985</v>
      </c>
      <c r="BE122">
        <f t="shared" si="67"/>
        <v>1985</v>
      </c>
      <c r="BF122">
        <f t="shared" si="67"/>
        <v>1985</v>
      </c>
      <c r="BG122">
        <f t="shared" si="67"/>
        <v>1984</v>
      </c>
      <c r="BH122">
        <f t="shared" si="67"/>
        <v>1984</v>
      </c>
      <c r="BI122">
        <f t="shared" si="67"/>
        <v>1984</v>
      </c>
      <c r="BJ122">
        <f t="shared" si="67"/>
        <v>1983</v>
      </c>
      <c r="BK122">
        <f t="shared" si="67"/>
        <v>1983</v>
      </c>
      <c r="BL122">
        <f t="shared" si="67"/>
        <v>1982</v>
      </c>
      <c r="BM122">
        <f t="shared" si="67"/>
        <v>1981</v>
      </c>
      <c r="BN122">
        <f t="shared" si="67"/>
        <v>1981</v>
      </c>
      <c r="BO122">
        <f t="shared" si="67"/>
        <v>1980</v>
      </c>
      <c r="BP122">
        <f t="shared" si="67"/>
        <v>1980</v>
      </c>
      <c r="BQ122">
        <f t="shared" si="67"/>
        <v>1980</v>
      </c>
      <c r="BR122">
        <f t="shared" si="67"/>
        <v>1980</v>
      </c>
      <c r="BS122" s="18"/>
    </row>
    <row r="123" spans="1:71">
      <c r="A123" s="335"/>
      <c r="B123" s="286" t="s">
        <v>19</v>
      </c>
      <c r="C123" s="287"/>
      <c r="D123" s="93">
        <f>+入力シート①!H$2</f>
        <v>43593</v>
      </c>
      <c r="E123" s="22"/>
      <c r="F123" s="36"/>
      <c r="G123" s="36"/>
      <c r="H123" s="36"/>
      <c r="I123" s="36"/>
      <c r="J123" s="36"/>
      <c r="K123" s="37"/>
      <c r="M123" s="18"/>
      <c r="N123" s="93">
        <v>43593</v>
      </c>
      <c r="O123" s="93">
        <v>43221</v>
      </c>
      <c r="P123" s="93">
        <v>42857</v>
      </c>
      <c r="Q123" s="93">
        <v>42499</v>
      </c>
      <c r="R123" s="93">
        <v>42125</v>
      </c>
      <c r="S123" s="93">
        <v>41760</v>
      </c>
      <c r="T123" s="93">
        <v>41407</v>
      </c>
      <c r="U123" s="93">
        <v>41043</v>
      </c>
      <c r="V123" s="19">
        <v>5</v>
      </c>
      <c r="W123" s="19">
        <v>5</v>
      </c>
      <c r="X123" s="19">
        <f t="shared" ref="X123:BR123" si="68">+X$3</f>
        <v>5</v>
      </c>
      <c r="Y123" s="19">
        <f t="shared" si="68"/>
        <v>5</v>
      </c>
      <c r="Z123" s="19">
        <f t="shared" si="68"/>
        <v>5</v>
      </c>
      <c r="AA123" s="19">
        <f t="shared" si="68"/>
        <v>5</v>
      </c>
      <c r="AB123" s="19">
        <f t="shared" si="68"/>
        <v>5</v>
      </c>
      <c r="AC123" s="19">
        <f t="shared" si="68"/>
        <v>5</v>
      </c>
      <c r="AD123">
        <f t="shared" si="68"/>
        <v>5</v>
      </c>
      <c r="AE123">
        <f t="shared" si="68"/>
        <v>5</v>
      </c>
      <c r="AF123">
        <f t="shared" si="68"/>
        <v>5</v>
      </c>
      <c r="AG123">
        <f t="shared" si="68"/>
        <v>5</v>
      </c>
      <c r="AH123">
        <f t="shared" si="68"/>
        <v>5</v>
      </c>
      <c r="AI123">
        <f t="shared" si="68"/>
        <v>5</v>
      </c>
      <c r="AJ123">
        <f t="shared" si="68"/>
        <v>5</v>
      </c>
      <c r="AK123">
        <f t="shared" si="68"/>
        <v>5</v>
      </c>
      <c r="AL123">
        <f t="shared" si="68"/>
        <v>5</v>
      </c>
      <c r="AM123">
        <f t="shared" si="68"/>
        <v>5</v>
      </c>
      <c r="AN123">
        <f t="shared" si="68"/>
        <v>5</v>
      </c>
      <c r="AO123">
        <f t="shared" si="68"/>
        <v>5</v>
      </c>
      <c r="AP123">
        <f t="shared" si="68"/>
        <v>5</v>
      </c>
      <c r="AQ123">
        <f t="shared" si="68"/>
        <v>5</v>
      </c>
      <c r="AR123">
        <f t="shared" si="68"/>
        <v>5</v>
      </c>
      <c r="AS123">
        <f t="shared" si="68"/>
        <v>5</v>
      </c>
      <c r="AT123">
        <f t="shared" si="68"/>
        <v>5</v>
      </c>
      <c r="AU123">
        <f t="shared" si="68"/>
        <v>5</v>
      </c>
      <c r="AV123">
        <f t="shared" si="68"/>
        <v>5</v>
      </c>
      <c r="AW123">
        <f t="shared" si="68"/>
        <v>5</v>
      </c>
      <c r="AX123">
        <f t="shared" si="68"/>
        <v>5</v>
      </c>
      <c r="AY123">
        <f t="shared" si="68"/>
        <v>5</v>
      </c>
      <c r="AZ123">
        <f t="shared" si="68"/>
        <v>5</v>
      </c>
      <c r="BA123">
        <f t="shared" si="68"/>
        <v>5</v>
      </c>
      <c r="BB123">
        <f t="shared" si="68"/>
        <v>5</v>
      </c>
      <c r="BC123">
        <f t="shared" si="68"/>
        <v>5</v>
      </c>
      <c r="BD123">
        <f t="shared" si="68"/>
        <v>5</v>
      </c>
      <c r="BE123">
        <f t="shared" si="68"/>
        <v>5</v>
      </c>
      <c r="BF123">
        <f t="shared" si="68"/>
        <v>5</v>
      </c>
      <c r="BG123">
        <f t="shared" si="68"/>
        <v>5</v>
      </c>
      <c r="BH123">
        <f t="shared" si="68"/>
        <v>5</v>
      </c>
      <c r="BI123">
        <f t="shared" si="68"/>
        <v>5</v>
      </c>
      <c r="BJ123">
        <f t="shared" si="68"/>
        <v>5</v>
      </c>
      <c r="BK123">
        <f t="shared" si="68"/>
        <v>5</v>
      </c>
      <c r="BL123">
        <f t="shared" si="68"/>
        <v>5</v>
      </c>
      <c r="BM123">
        <f t="shared" si="68"/>
        <v>5</v>
      </c>
      <c r="BN123">
        <f t="shared" si="68"/>
        <v>5</v>
      </c>
      <c r="BO123">
        <f t="shared" si="68"/>
        <v>5</v>
      </c>
      <c r="BP123">
        <f t="shared" si="68"/>
        <v>5</v>
      </c>
      <c r="BQ123">
        <f t="shared" si="68"/>
        <v>5</v>
      </c>
      <c r="BR123">
        <f t="shared" si="68"/>
        <v>5</v>
      </c>
      <c r="BS123" s="18"/>
    </row>
    <row r="124" spans="1:71">
      <c r="A124" s="335"/>
      <c r="B124" s="286" t="s">
        <v>20</v>
      </c>
      <c r="C124" s="287"/>
      <c r="D124" s="94">
        <f>+入力シート①!H$2</f>
        <v>43593</v>
      </c>
      <c r="E124" s="22"/>
      <c r="F124" s="36"/>
      <c r="G124" s="36"/>
      <c r="H124" s="36"/>
      <c r="I124" s="36"/>
      <c r="J124" s="36"/>
      <c r="K124" s="37"/>
      <c r="M124" s="18"/>
      <c r="N124" s="94">
        <v>43593</v>
      </c>
      <c r="O124" s="94">
        <v>43221</v>
      </c>
      <c r="P124" s="94">
        <v>42857</v>
      </c>
      <c r="Q124" s="94">
        <v>42499</v>
      </c>
      <c r="R124" s="94">
        <v>42125</v>
      </c>
      <c r="S124" s="94">
        <v>41760</v>
      </c>
      <c r="T124" s="94">
        <v>41407</v>
      </c>
      <c r="U124" s="94">
        <v>41043</v>
      </c>
      <c r="V124" s="19">
        <v>9</v>
      </c>
      <c r="W124" s="19">
        <v>10</v>
      </c>
      <c r="X124" s="94">
        <v>39944</v>
      </c>
      <c r="Y124" s="94">
        <v>39575</v>
      </c>
      <c r="Z124" s="19">
        <v>21</v>
      </c>
      <c r="AA124" s="19">
        <v>15</v>
      </c>
      <c r="AB124" s="19">
        <v>9</v>
      </c>
      <c r="AC124" s="19"/>
      <c r="AD124">
        <v>28</v>
      </c>
      <c r="AE124">
        <v>21</v>
      </c>
      <c r="AF124">
        <v>6</v>
      </c>
      <c r="AG124">
        <v>13</v>
      </c>
      <c r="AJ124">
        <v>7</v>
      </c>
      <c r="AQ124">
        <v>10</v>
      </c>
      <c r="AR124">
        <v>7</v>
      </c>
      <c r="AT124">
        <v>30</v>
      </c>
      <c r="AV124">
        <v>2</v>
      </c>
      <c r="AY124">
        <v>20</v>
      </c>
      <c r="BF124">
        <v>8</v>
      </c>
      <c r="BJ124">
        <v>10</v>
      </c>
      <c r="BL124">
        <v>28</v>
      </c>
      <c r="BN124">
        <v>13</v>
      </c>
      <c r="BP124">
        <v>5</v>
      </c>
      <c r="BS124" s="18"/>
    </row>
    <row r="125" spans="1:71">
      <c r="A125" s="335"/>
      <c r="B125" s="286" t="s">
        <v>67</v>
      </c>
      <c r="C125" s="287"/>
      <c r="D125">
        <f>+入力シート①!H$3</f>
        <v>35</v>
      </c>
      <c r="E125" s="22"/>
      <c r="F125" s="36"/>
      <c r="G125" s="36"/>
      <c r="H125" s="36"/>
      <c r="I125" s="36"/>
      <c r="J125" s="36"/>
      <c r="K125" s="37"/>
      <c r="M125" s="18"/>
      <c r="N125">
        <v>35</v>
      </c>
      <c r="O125">
        <v>35</v>
      </c>
      <c r="P125">
        <v>35</v>
      </c>
      <c r="Q125">
        <v>35</v>
      </c>
      <c r="R125">
        <v>35</v>
      </c>
      <c r="S125">
        <v>35</v>
      </c>
      <c r="T125">
        <v>35</v>
      </c>
      <c r="U125">
        <v>35</v>
      </c>
      <c r="V125" s="19">
        <v>35</v>
      </c>
      <c r="W125" s="19">
        <v>35</v>
      </c>
      <c r="X125" s="19">
        <f>+$A$122</f>
        <v>35</v>
      </c>
      <c r="Y125" s="19">
        <f>+$A$122</f>
        <v>35</v>
      </c>
      <c r="Z125" s="19">
        <f>+$A$122</f>
        <v>35</v>
      </c>
      <c r="AA125" s="19">
        <f t="shared" ref="AA125:BR125" si="69">+$A$122</f>
        <v>35</v>
      </c>
      <c r="AB125" s="19">
        <f t="shared" si="69"/>
        <v>35</v>
      </c>
      <c r="AC125" s="19">
        <f t="shared" si="69"/>
        <v>35</v>
      </c>
      <c r="AD125">
        <f t="shared" si="69"/>
        <v>35</v>
      </c>
      <c r="AE125">
        <f t="shared" si="69"/>
        <v>35</v>
      </c>
      <c r="AF125">
        <f t="shared" si="69"/>
        <v>35</v>
      </c>
      <c r="AG125">
        <f t="shared" si="69"/>
        <v>35</v>
      </c>
      <c r="AH125">
        <f t="shared" si="69"/>
        <v>35</v>
      </c>
      <c r="AI125">
        <f t="shared" si="69"/>
        <v>35</v>
      </c>
      <c r="AJ125">
        <f t="shared" si="69"/>
        <v>35</v>
      </c>
      <c r="AK125">
        <f t="shared" si="69"/>
        <v>35</v>
      </c>
      <c r="AL125">
        <f t="shared" si="69"/>
        <v>35</v>
      </c>
      <c r="AM125">
        <f t="shared" si="69"/>
        <v>35</v>
      </c>
      <c r="AN125">
        <f t="shared" si="69"/>
        <v>35</v>
      </c>
      <c r="AO125">
        <f t="shared" si="69"/>
        <v>35</v>
      </c>
      <c r="AP125">
        <f t="shared" si="69"/>
        <v>35</v>
      </c>
      <c r="AQ125">
        <f t="shared" si="69"/>
        <v>35</v>
      </c>
      <c r="AR125">
        <f t="shared" si="69"/>
        <v>35</v>
      </c>
      <c r="AS125">
        <f t="shared" si="69"/>
        <v>35</v>
      </c>
      <c r="AT125">
        <f t="shared" si="69"/>
        <v>35</v>
      </c>
      <c r="AU125">
        <f t="shared" si="69"/>
        <v>35</v>
      </c>
      <c r="AV125">
        <f t="shared" si="69"/>
        <v>35</v>
      </c>
      <c r="AW125">
        <f t="shared" si="69"/>
        <v>35</v>
      </c>
      <c r="AX125">
        <f t="shared" si="69"/>
        <v>35</v>
      </c>
      <c r="AY125">
        <f t="shared" si="69"/>
        <v>35</v>
      </c>
      <c r="AZ125">
        <f t="shared" si="69"/>
        <v>35</v>
      </c>
      <c r="BA125">
        <f t="shared" si="69"/>
        <v>35</v>
      </c>
      <c r="BB125">
        <f t="shared" si="69"/>
        <v>35</v>
      </c>
      <c r="BC125">
        <f t="shared" si="69"/>
        <v>35</v>
      </c>
      <c r="BD125">
        <f t="shared" si="69"/>
        <v>35</v>
      </c>
      <c r="BE125">
        <f t="shared" si="69"/>
        <v>35</v>
      </c>
      <c r="BF125">
        <f t="shared" si="69"/>
        <v>35</v>
      </c>
      <c r="BG125">
        <f t="shared" si="69"/>
        <v>35</v>
      </c>
      <c r="BH125">
        <f t="shared" si="69"/>
        <v>35</v>
      </c>
      <c r="BI125">
        <f t="shared" si="69"/>
        <v>35</v>
      </c>
      <c r="BJ125">
        <f t="shared" si="69"/>
        <v>35</v>
      </c>
      <c r="BK125">
        <f t="shared" si="69"/>
        <v>35</v>
      </c>
      <c r="BL125">
        <f t="shared" si="69"/>
        <v>35</v>
      </c>
      <c r="BM125">
        <f t="shared" si="69"/>
        <v>35</v>
      </c>
      <c r="BN125">
        <f t="shared" si="69"/>
        <v>35</v>
      </c>
      <c r="BO125">
        <f t="shared" si="69"/>
        <v>35</v>
      </c>
      <c r="BP125">
        <f t="shared" si="69"/>
        <v>35</v>
      </c>
      <c r="BQ125">
        <f t="shared" si="69"/>
        <v>35</v>
      </c>
      <c r="BR125">
        <f t="shared" si="69"/>
        <v>35</v>
      </c>
      <c r="BS125" s="18"/>
    </row>
    <row r="126" spans="1:71" ht="16.5" thickBot="1">
      <c r="A126" s="335"/>
      <c r="B126" s="286" t="s">
        <v>21</v>
      </c>
      <c r="C126" s="287"/>
      <c r="D126" s="99">
        <f>+入力シート①!H$4</f>
        <v>0.2673611111111111</v>
      </c>
      <c r="E126" s="23"/>
      <c r="F126" s="38"/>
      <c r="G126" s="38"/>
      <c r="H126" s="38"/>
      <c r="I126" s="38"/>
      <c r="J126" s="38"/>
      <c r="K126" s="39"/>
      <c r="M126" s="18"/>
      <c r="N126" s="99">
        <v>0.2673611111111111</v>
      </c>
      <c r="O126" s="99">
        <v>0.2673611111111111</v>
      </c>
      <c r="P126" s="99">
        <v>0.27083333333333331</v>
      </c>
      <c r="Q126" s="99">
        <v>0.26041666666666669</v>
      </c>
      <c r="R126" s="99">
        <v>0.25694444444444448</v>
      </c>
      <c r="S126" s="99">
        <v>0.38541666666666669</v>
      </c>
      <c r="T126" s="99">
        <v>0.20138888888888887</v>
      </c>
      <c r="U126" s="99">
        <v>0.21527777777777779</v>
      </c>
      <c r="V126" s="192">
        <v>0.22152777777777777</v>
      </c>
      <c r="W126" s="192">
        <v>0.46180555555555558</v>
      </c>
      <c r="X126" s="99">
        <v>0.22222222222222221</v>
      </c>
      <c r="Y126" s="99">
        <v>0.22916666666666666</v>
      </c>
      <c r="Z126" s="192">
        <v>0.23263888888888887</v>
      </c>
      <c r="AA126" s="192"/>
      <c r="AC126" s="19"/>
      <c r="BS126" s="18"/>
    </row>
    <row r="127" spans="1:71">
      <c r="A127" s="335"/>
      <c r="B127" s="283" t="s">
        <v>22</v>
      </c>
      <c r="C127" s="9">
        <v>0</v>
      </c>
      <c r="D127">
        <f>+入力シート①!H$5</f>
        <v>19.43</v>
      </c>
      <c r="E127">
        <f>+COUNT($O127:$BS127)</f>
        <v>29</v>
      </c>
      <c r="F127" s="6">
        <f>+AVERAGE($O127:$BS127)</f>
        <v>21.080355172413796</v>
      </c>
      <c r="G127" s="6">
        <f>+STDEV($O127:$BS127)</f>
        <v>1.8375936169711207</v>
      </c>
      <c r="H127" s="6">
        <f>+MAX($N127:$BT127)</f>
        <v>23.6</v>
      </c>
      <c r="I127" s="6">
        <f>+MIN($N127:$BS127)</f>
        <v>16.09</v>
      </c>
      <c r="J127" s="6">
        <f>+D127-F127</f>
        <v>-1.6503551724137964</v>
      </c>
      <c r="K127" s="6">
        <f>+J127/G127</f>
        <v>-0.89810671803162512</v>
      </c>
      <c r="M127" s="18"/>
      <c r="N127">
        <v>19.43</v>
      </c>
      <c r="O127">
        <v>21.88</v>
      </c>
      <c r="P127">
        <v>19.059999999999999</v>
      </c>
      <c r="Q127">
        <v>20.07</v>
      </c>
      <c r="R127">
        <v>16.09</v>
      </c>
      <c r="S127">
        <v>21.43</v>
      </c>
      <c r="T127">
        <v>21.2</v>
      </c>
      <c r="U127">
        <v>21.600300000000001</v>
      </c>
      <c r="V127" s="19">
        <v>20.399999999999999</v>
      </c>
      <c r="W127" s="19">
        <v>22.4</v>
      </c>
      <c r="X127">
        <v>18.5</v>
      </c>
      <c r="Y127">
        <v>22</v>
      </c>
      <c r="Z127" s="19">
        <v>17.399999999999999</v>
      </c>
      <c r="AA127" s="19">
        <v>22.5</v>
      </c>
      <c r="AB127" s="19">
        <v>21.5</v>
      </c>
      <c r="AC127" s="19"/>
      <c r="AD127">
        <v>23.6</v>
      </c>
      <c r="AE127">
        <v>23.1</v>
      </c>
      <c r="AF127">
        <v>21.3</v>
      </c>
      <c r="AG127">
        <v>23.4</v>
      </c>
      <c r="AJ127">
        <v>22.1</v>
      </c>
      <c r="AQ127">
        <v>23.2</v>
      </c>
      <c r="AR127">
        <v>18.7</v>
      </c>
      <c r="AT127">
        <v>21.6</v>
      </c>
      <c r="AV127">
        <v>20.9</v>
      </c>
      <c r="AY127">
        <v>21.7</v>
      </c>
      <c r="BF127">
        <v>19.3</v>
      </c>
      <c r="BJ127">
        <v>22.2</v>
      </c>
      <c r="BL127">
        <v>19.899999999999999</v>
      </c>
      <c r="BN127">
        <v>23.2</v>
      </c>
      <c r="BP127">
        <v>21.1</v>
      </c>
      <c r="BS127" s="18"/>
    </row>
    <row r="128" spans="1:71">
      <c r="A128" s="335"/>
      <c r="B128" s="283"/>
      <c r="C128" s="9">
        <v>10</v>
      </c>
      <c r="D128">
        <f>+入力シート①!H$6</f>
        <v>19.38</v>
      </c>
      <c r="E128">
        <f t="shared" ref="E128:E139" si="70">+COUNT($O128:$BS128)</f>
        <v>24</v>
      </c>
      <c r="F128" s="6">
        <f t="shared" ref="F128:F139" si="71">+AVERAGE($O128:$BS128)</f>
        <v>20.86440416666667</v>
      </c>
      <c r="G128" s="6">
        <f t="shared" ref="G128:G139" si="72">+STDEV($O128:$BS128)</f>
        <v>1.9638182007594431</v>
      </c>
      <c r="H128" s="6">
        <f t="shared" ref="H128:H139" si="73">+MAX($N128:$BT128)</f>
        <v>23.42</v>
      </c>
      <c r="I128" s="6">
        <f t="shared" ref="I128:I139" si="74">+MIN($N128:$BS128)</f>
        <v>16.07</v>
      </c>
      <c r="J128" s="6">
        <f t="shared" ref="J128:J139" si="75">+D128-F128</f>
        <v>-1.4844041666666712</v>
      </c>
      <c r="K128" s="6">
        <f t="shared" ref="K128:K139" si="76">+J128/G128</f>
        <v>-0.75587657049548984</v>
      </c>
      <c r="M128" s="18"/>
      <c r="N128">
        <v>19.38</v>
      </c>
      <c r="O128">
        <v>21.77</v>
      </c>
      <c r="P128">
        <v>19.07</v>
      </c>
      <c r="Q128">
        <v>19.920000000000002</v>
      </c>
      <c r="R128">
        <v>16.07</v>
      </c>
      <c r="S128">
        <v>21.83</v>
      </c>
      <c r="T128">
        <v>21.19</v>
      </c>
      <c r="U128">
        <v>21.4757</v>
      </c>
      <c r="V128" s="19">
        <v>20.430900000000001</v>
      </c>
      <c r="W128" s="19">
        <v>22.366499999999998</v>
      </c>
      <c r="X128">
        <v>18.45</v>
      </c>
      <c r="Y128">
        <v>22.0501</v>
      </c>
      <c r="Z128" s="19">
        <v>16.8125</v>
      </c>
      <c r="AA128" s="19">
        <v>22.5</v>
      </c>
      <c r="AB128" s="19">
        <v>21.34</v>
      </c>
      <c r="AC128" s="19"/>
      <c r="AD128">
        <v>23.11</v>
      </c>
      <c r="AE128">
        <v>22.63</v>
      </c>
      <c r="AF128">
        <v>21.31</v>
      </c>
      <c r="AQ128">
        <v>22.75</v>
      </c>
      <c r="AY128">
        <v>21.87</v>
      </c>
      <c r="BF128">
        <v>18.52</v>
      </c>
      <c r="BJ128">
        <v>22.48</v>
      </c>
      <c r="BL128">
        <v>19.850000000000001</v>
      </c>
      <c r="BN128">
        <v>23.42</v>
      </c>
      <c r="BP128">
        <v>19.53</v>
      </c>
      <c r="BS128" s="18"/>
    </row>
    <row r="129" spans="1:71">
      <c r="A129" s="335"/>
      <c r="B129" s="283"/>
      <c r="C129" s="9">
        <v>20</v>
      </c>
      <c r="D129">
        <f>+入力シート①!H$7</f>
        <v>19.28</v>
      </c>
      <c r="E129">
        <f t="shared" si="70"/>
        <v>24</v>
      </c>
      <c r="F129" s="6">
        <f t="shared" si="71"/>
        <v>20.646304166666663</v>
      </c>
      <c r="G129" s="6">
        <f t="shared" si="72"/>
        <v>2.022953410127653</v>
      </c>
      <c r="H129" s="6">
        <f t="shared" si="73"/>
        <v>23.43</v>
      </c>
      <c r="I129" s="6">
        <f t="shared" si="74"/>
        <v>15.99</v>
      </c>
      <c r="J129" s="6">
        <f t="shared" si="75"/>
        <v>-1.3663041666666622</v>
      </c>
      <c r="K129" s="6">
        <f t="shared" si="76"/>
        <v>-0.67540070860082013</v>
      </c>
      <c r="M129" s="18"/>
      <c r="N129">
        <v>19.28</v>
      </c>
      <c r="O129">
        <v>21.28</v>
      </c>
      <c r="P129">
        <v>19.05</v>
      </c>
      <c r="Q129">
        <v>19.64</v>
      </c>
      <c r="R129">
        <v>15.99</v>
      </c>
      <c r="S129">
        <v>21.84</v>
      </c>
      <c r="T129">
        <v>21.19</v>
      </c>
      <c r="U129">
        <v>21.142600000000002</v>
      </c>
      <c r="V129" s="19">
        <v>20.316700000000001</v>
      </c>
      <c r="W129" s="19">
        <v>22.366099999999999</v>
      </c>
      <c r="X129">
        <v>18.32</v>
      </c>
      <c r="Y129">
        <v>21.887799999999999</v>
      </c>
      <c r="Z129" s="19">
        <v>16.368099999999998</v>
      </c>
      <c r="AA129" s="19">
        <v>22.36</v>
      </c>
      <c r="AB129" s="19">
        <v>21.05</v>
      </c>
      <c r="AC129" s="19"/>
      <c r="AD129">
        <v>22.63</v>
      </c>
      <c r="AE129">
        <v>22.59</v>
      </c>
      <c r="AF129">
        <v>21.25</v>
      </c>
      <c r="AQ129">
        <v>22.45</v>
      </c>
      <c r="AY129">
        <v>21.67</v>
      </c>
      <c r="BF129">
        <v>17.760000000000002</v>
      </c>
      <c r="BJ129">
        <v>22.35</v>
      </c>
      <c r="BL129">
        <v>19.45</v>
      </c>
      <c r="BN129">
        <v>23.43</v>
      </c>
      <c r="BP129">
        <v>19.13</v>
      </c>
      <c r="BS129" s="18"/>
    </row>
    <row r="130" spans="1:71">
      <c r="A130" s="335"/>
      <c r="B130" s="283"/>
      <c r="C130" s="9">
        <v>30</v>
      </c>
      <c r="D130">
        <f>+入力シート①!H$8</f>
        <v>19.23</v>
      </c>
      <c r="E130">
        <f t="shared" si="70"/>
        <v>24</v>
      </c>
      <c r="F130" s="6">
        <f t="shared" si="71"/>
        <v>20.367850000000001</v>
      </c>
      <c r="G130" s="6">
        <f t="shared" si="72"/>
        <v>2.0620934563226507</v>
      </c>
      <c r="H130" s="6">
        <f t="shared" si="73"/>
        <v>23.41</v>
      </c>
      <c r="I130" s="6">
        <f t="shared" si="74"/>
        <v>15.74</v>
      </c>
      <c r="J130" s="6">
        <f t="shared" si="75"/>
        <v>-1.1378500000000003</v>
      </c>
      <c r="K130" s="6">
        <f t="shared" si="76"/>
        <v>-0.55179361367507473</v>
      </c>
      <c r="M130" s="18"/>
      <c r="N130">
        <v>19.23</v>
      </c>
      <c r="O130">
        <v>21.24</v>
      </c>
      <c r="P130">
        <v>18.95</v>
      </c>
      <c r="Q130">
        <v>19.29</v>
      </c>
      <c r="R130">
        <v>15.74</v>
      </c>
      <c r="S130">
        <v>21.84</v>
      </c>
      <c r="T130">
        <v>21.14</v>
      </c>
      <c r="U130">
        <v>20.211200000000002</v>
      </c>
      <c r="V130" s="19">
        <v>20.337499999999999</v>
      </c>
      <c r="W130" s="19">
        <v>22.354199999999999</v>
      </c>
      <c r="X130">
        <v>18.149999999999999</v>
      </c>
      <c r="Y130">
        <v>21.889199999999999</v>
      </c>
      <c r="Z130" s="19">
        <v>16.436299999999999</v>
      </c>
      <c r="AA130" s="19">
        <v>22.25</v>
      </c>
      <c r="AB130" s="19">
        <v>19.09</v>
      </c>
      <c r="AC130" s="19"/>
      <c r="AD130">
        <v>22.21</v>
      </c>
      <c r="AE130">
        <v>22.32</v>
      </c>
      <c r="AF130">
        <v>21.24</v>
      </c>
      <c r="AQ130">
        <v>22.41</v>
      </c>
      <c r="AY130">
        <v>21.61</v>
      </c>
      <c r="BF130">
        <v>17.3</v>
      </c>
      <c r="BJ130">
        <v>21.54</v>
      </c>
      <c r="BL130">
        <v>18.82</v>
      </c>
      <c r="BN130">
        <v>23.41</v>
      </c>
      <c r="BP130">
        <v>19.05</v>
      </c>
      <c r="BS130" s="18"/>
    </row>
    <row r="131" spans="1:71">
      <c r="A131" s="335"/>
      <c r="B131" s="283"/>
      <c r="C131" s="9">
        <v>50</v>
      </c>
      <c r="D131">
        <f>+入力シート①!H$9</f>
        <v>19.2</v>
      </c>
      <c r="E131">
        <f t="shared" si="70"/>
        <v>24</v>
      </c>
      <c r="F131" s="6">
        <f t="shared" si="71"/>
        <v>20.037316666666666</v>
      </c>
      <c r="G131" s="6">
        <f t="shared" si="72"/>
        <v>2.1258447304474064</v>
      </c>
      <c r="H131" s="6">
        <f t="shared" si="73"/>
        <v>23.2</v>
      </c>
      <c r="I131" s="6">
        <f t="shared" si="74"/>
        <v>14.93</v>
      </c>
      <c r="J131" s="6">
        <f t="shared" si="75"/>
        <v>-0.83731666666666626</v>
      </c>
      <c r="K131" s="6">
        <f t="shared" si="76"/>
        <v>-0.39387479935585146</v>
      </c>
      <c r="M131" s="18"/>
      <c r="N131">
        <v>19.2</v>
      </c>
      <c r="O131">
        <v>21.25</v>
      </c>
      <c r="P131">
        <v>18.350000000000001</v>
      </c>
      <c r="Q131">
        <v>18.91</v>
      </c>
      <c r="R131">
        <v>14.93</v>
      </c>
      <c r="S131">
        <v>21.86</v>
      </c>
      <c r="T131">
        <v>21.08</v>
      </c>
      <c r="U131">
        <v>20.096800000000002</v>
      </c>
      <c r="V131" s="19">
        <v>20.188700000000001</v>
      </c>
      <c r="W131" s="19">
        <v>21.650700000000001</v>
      </c>
      <c r="X131">
        <v>18.13</v>
      </c>
      <c r="Y131">
        <v>21.794599999999999</v>
      </c>
      <c r="Z131" s="19">
        <v>16.294799999999999</v>
      </c>
      <c r="AA131" s="19">
        <v>22.16</v>
      </c>
      <c r="AB131" s="19">
        <v>17.79</v>
      </c>
      <c r="AC131" s="19"/>
      <c r="AD131">
        <v>21.13</v>
      </c>
      <c r="AE131">
        <v>22.4</v>
      </c>
      <c r="AF131">
        <v>20.79</v>
      </c>
      <c r="AQ131">
        <v>22.16</v>
      </c>
      <c r="AY131">
        <v>21.58</v>
      </c>
      <c r="BF131">
        <v>17.440000000000001</v>
      </c>
      <c r="BJ131">
        <v>20.399999999999999</v>
      </c>
      <c r="BL131">
        <v>18.579999999999998</v>
      </c>
      <c r="BN131">
        <v>23.2</v>
      </c>
      <c r="BP131">
        <v>18.73</v>
      </c>
      <c r="BS131" s="18"/>
    </row>
    <row r="132" spans="1:71">
      <c r="A132" s="335"/>
      <c r="B132" s="283"/>
      <c r="C132" s="9">
        <v>75</v>
      </c>
      <c r="D132">
        <f>+入力シート①!H$10</f>
        <v>19.190000000000001</v>
      </c>
      <c r="E132">
        <f t="shared" si="70"/>
        <v>24</v>
      </c>
      <c r="F132" s="6">
        <f t="shared" si="71"/>
        <v>19.683908333333335</v>
      </c>
      <c r="G132" s="6">
        <f t="shared" si="72"/>
        <v>2.20922670100855</v>
      </c>
      <c r="H132" s="6">
        <f t="shared" si="73"/>
        <v>22.76</v>
      </c>
      <c r="I132" s="6">
        <f t="shared" si="74"/>
        <v>14.72</v>
      </c>
      <c r="J132" s="6">
        <f t="shared" si="75"/>
        <v>-0.49390833333333362</v>
      </c>
      <c r="K132" s="6">
        <f t="shared" si="76"/>
        <v>-0.22356616145724473</v>
      </c>
      <c r="M132" s="18"/>
      <c r="N132">
        <v>19.190000000000001</v>
      </c>
      <c r="O132">
        <v>21.12</v>
      </c>
      <c r="P132">
        <v>18.23</v>
      </c>
      <c r="Q132">
        <v>17.97</v>
      </c>
      <c r="R132">
        <v>14.72</v>
      </c>
      <c r="S132">
        <v>21.11</v>
      </c>
      <c r="T132">
        <v>20.83</v>
      </c>
      <c r="U132">
        <v>19.980899999999998</v>
      </c>
      <c r="V132" s="19">
        <v>19.605</v>
      </c>
      <c r="W132" s="19">
        <v>21.502800000000001</v>
      </c>
      <c r="X132">
        <v>17.739999999999998</v>
      </c>
      <c r="Y132">
        <v>21.5943</v>
      </c>
      <c r="Z132" s="19">
        <v>16.340800000000002</v>
      </c>
      <c r="AA132" s="19">
        <v>22.09</v>
      </c>
      <c r="AB132" s="19">
        <v>16.88</v>
      </c>
      <c r="AC132" s="19"/>
      <c r="AD132">
        <v>20.9</v>
      </c>
      <c r="AE132">
        <v>22.43</v>
      </c>
      <c r="AF132">
        <v>20.81</v>
      </c>
      <c r="AQ132">
        <v>21.79</v>
      </c>
      <c r="AY132">
        <v>21.34</v>
      </c>
      <c r="BF132">
        <v>17.170000000000002</v>
      </c>
      <c r="BJ132">
        <v>19.96</v>
      </c>
      <c r="BL132">
        <v>17.12</v>
      </c>
      <c r="BN132">
        <v>22.76</v>
      </c>
      <c r="BP132">
        <v>18.420000000000002</v>
      </c>
      <c r="BS132" s="18"/>
    </row>
    <row r="133" spans="1:71">
      <c r="A133" s="335"/>
      <c r="B133" s="283"/>
      <c r="C133" s="9">
        <v>100</v>
      </c>
      <c r="D133">
        <f>+入力シート①!H$11</f>
        <v>19.05</v>
      </c>
      <c r="E133">
        <f t="shared" si="70"/>
        <v>24</v>
      </c>
      <c r="F133" s="6">
        <f t="shared" si="71"/>
        <v>19.107679166666667</v>
      </c>
      <c r="G133" s="6">
        <f t="shared" si="72"/>
        <v>2.3912172310496804</v>
      </c>
      <c r="H133" s="6">
        <f t="shared" si="73"/>
        <v>22.55</v>
      </c>
      <c r="I133" s="6">
        <f t="shared" si="74"/>
        <v>14.48</v>
      </c>
      <c r="J133" s="6">
        <f t="shared" si="75"/>
        <v>-5.7679166666666504E-2</v>
      </c>
      <c r="K133" s="6">
        <f t="shared" si="76"/>
        <v>-2.4121257541016836E-2</v>
      </c>
      <c r="M133" s="18"/>
      <c r="N133">
        <v>19.05</v>
      </c>
      <c r="O133">
        <v>20.329999999999998</v>
      </c>
      <c r="P133">
        <v>16.649999999999999</v>
      </c>
      <c r="Q133">
        <v>16.73</v>
      </c>
      <c r="R133">
        <v>14.48</v>
      </c>
      <c r="S133">
        <v>20.58</v>
      </c>
      <c r="T133">
        <v>20.82</v>
      </c>
      <c r="U133">
        <v>19.245999999999999</v>
      </c>
      <c r="V133" s="19">
        <v>19.466999999999999</v>
      </c>
      <c r="W133" s="19">
        <v>20.850100000000001</v>
      </c>
      <c r="X133">
        <v>15.51</v>
      </c>
      <c r="Y133">
        <v>21.3306</v>
      </c>
      <c r="Z133" s="19">
        <v>16.300599999999999</v>
      </c>
      <c r="AA133" s="19">
        <v>20.62</v>
      </c>
      <c r="AB133" s="19">
        <v>16.350000000000001</v>
      </c>
      <c r="AC133" s="19"/>
      <c r="AD133">
        <v>20.43</v>
      </c>
      <c r="AE133">
        <v>22.34</v>
      </c>
      <c r="AF133">
        <v>20.8</v>
      </c>
      <c r="AQ133">
        <v>21.46</v>
      </c>
      <c r="AY133">
        <v>21.31</v>
      </c>
      <c r="BF133">
        <v>16.38</v>
      </c>
      <c r="BJ133">
        <v>19.72</v>
      </c>
      <c r="BL133">
        <v>16.77</v>
      </c>
      <c r="BN133">
        <v>22.55</v>
      </c>
      <c r="BP133">
        <v>17.559999999999999</v>
      </c>
      <c r="BS133" s="18"/>
    </row>
    <row r="134" spans="1:71">
      <c r="A134" s="335"/>
      <c r="B134" s="283"/>
      <c r="C134" s="9">
        <v>150</v>
      </c>
      <c r="D134">
        <f>+入力シート①!H$12</f>
        <v>19.03</v>
      </c>
      <c r="E134">
        <f t="shared" si="70"/>
        <v>24</v>
      </c>
      <c r="F134" s="6">
        <f t="shared" si="71"/>
        <v>17.951308333333333</v>
      </c>
      <c r="G134" s="6">
        <f t="shared" si="72"/>
        <v>2.692127635697092</v>
      </c>
      <c r="H134" s="6">
        <f t="shared" si="73"/>
        <v>21.74</v>
      </c>
      <c r="I134" s="6">
        <f t="shared" si="74"/>
        <v>12.49</v>
      </c>
      <c r="J134" s="6">
        <f t="shared" si="75"/>
        <v>1.0786916666666677</v>
      </c>
      <c r="K134" s="6">
        <f t="shared" si="76"/>
        <v>0.4006837017544877</v>
      </c>
      <c r="M134" s="18"/>
      <c r="N134">
        <v>19.03</v>
      </c>
      <c r="O134">
        <v>20.170000000000002</v>
      </c>
      <c r="P134">
        <v>15.94</v>
      </c>
      <c r="Q134">
        <v>15.55</v>
      </c>
      <c r="R134">
        <v>12.49</v>
      </c>
      <c r="S134">
        <v>18.5</v>
      </c>
      <c r="T134">
        <v>20.49</v>
      </c>
      <c r="U134">
        <v>17.7637</v>
      </c>
      <c r="V134" s="19">
        <v>19.0779</v>
      </c>
      <c r="W134" s="19">
        <v>19.398</v>
      </c>
      <c r="X134">
        <v>14.14</v>
      </c>
      <c r="Y134">
        <v>21.032499999999999</v>
      </c>
      <c r="Z134" s="19">
        <v>15.4193</v>
      </c>
      <c r="AA134" s="19">
        <v>19.02</v>
      </c>
      <c r="AB134" s="19">
        <v>15.4</v>
      </c>
      <c r="AC134" s="19"/>
      <c r="AD134">
        <v>18.899999999999999</v>
      </c>
      <c r="AE134">
        <v>20.87</v>
      </c>
      <c r="AF134">
        <v>20.37</v>
      </c>
      <c r="AQ134">
        <v>20.329999999999998</v>
      </c>
      <c r="AY134">
        <v>20.92</v>
      </c>
      <c r="BF134">
        <v>13.1</v>
      </c>
      <c r="BJ134">
        <v>17.84</v>
      </c>
      <c r="BL134">
        <v>16.3</v>
      </c>
      <c r="BN134">
        <v>21.74</v>
      </c>
      <c r="BP134">
        <v>16.07</v>
      </c>
      <c r="BS134" s="18"/>
    </row>
    <row r="135" spans="1:71">
      <c r="A135" s="335"/>
      <c r="B135" s="283"/>
      <c r="C135" s="9">
        <v>200</v>
      </c>
      <c r="D135">
        <f>+入力シート①!H$13</f>
        <v>18.739999999999998</v>
      </c>
      <c r="E135">
        <f t="shared" si="70"/>
        <v>24</v>
      </c>
      <c r="F135" s="6">
        <f t="shared" si="71"/>
        <v>16.609808333333337</v>
      </c>
      <c r="G135" s="6">
        <f t="shared" si="72"/>
        <v>2.889155340220992</v>
      </c>
      <c r="H135" s="6">
        <f t="shared" si="73"/>
        <v>20.55</v>
      </c>
      <c r="I135" s="6">
        <f t="shared" si="74"/>
        <v>9.7200000000000006</v>
      </c>
      <c r="J135" s="6">
        <f t="shared" si="75"/>
        <v>2.1301916666666614</v>
      </c>
      <c r="K135" s="6">
        <f t="shared" si="76"/>
        <v>0.737306034400948</v>
      </c>
      <c r="M135" s="18"/>
      <c r="N135">
        <v>18.739999999999998</v>
      </c>
      <c r="O135">
        <v>19.54</v>
      </c>
      <c r="P135">
        <v>13.36</v>
      </c>
      <c r="Q135">
        <v>14.89</v>
      </c>
      <c r="R135">
        <v>9.7200000000000006</v>
      </c>
      <c r="S135">
        <v>17.71</v>
      </c>
      <c r="T135">
        <v>19.09</v>
      </c>
      <c r="U135">
        <v>14.413600000000001</v>
      </c>
      <c r="V135" s="19">
        <v>18.479800000000001</v>
      </c>
      <c r="W135" s="19">
        <v>17.918099999999999</v>
      </c>
      <c r="X135">
        <v>13.22</v>
      </c>
      <c r="Y135">
        <v>18.661899999999999</v>
      </c>
      <c r="Z135" s="19">
        <v>14.782</v>
      </c>
      <c r="AA135" s="19">
        <v>18.809999999999999</v>
      </c>
      <c r="AB135" s="19">
        <v>15.13</v>
      </c>
      <c r="AC135" s="19"/>
      <c r="AD135">
        <v>18.62</v>
      </c>
      <c r="AE135">
        <v>19.03</v>
      </c>
      <c r="AF135">
        <v>19.829999999999998</v>
      </c>
      <c r="AQ135">
        <v>20.04</v>
      </c>
      <c r="AY135">
        <v>16.07</v>
      </c>
      <c r="BF135">
        <v>11.31</v>
      </c>
      <c r="BJ135">
        <v>16.61</v>
      </c>
      <c r="BL135">
        <v>15.74</v>
      </c>
      <c r="BN135">
        <v>20.55</v>
      </c>
      <c r="BP135">
        <v>15.11</v>
      </c>
      <c r="BS135" s="18"/>
    </row>
    <row r="136" spans="1:71">
      <c r="A136" s="335"/>
      <c r="B136" s="283"/>
      <c r="C136" s="9">
        <v>300</v>
      </c>
      <c r="D136">
        <f>+入力シート①!H$14</f>
        <v>15.71</v>
      </c>
      <c r="E136">
        <f t="shared" si="70"/>
        <v>16</v>
      </c>
      <c r="F136" s="6">
        <f t="shared" si="71"/>
        <v>13.175462499999998</v>
      </c>
      <c r="G136" s="6">
        <f t="shared" si="72"/>
        <v>3.3036538872133767</v>
      </c>
      <c r="H136" s="6">
        <f t="shared" si="73"/>
        <v>18.16</v>
      </c>
      <c r="I136" s="6">
        <f t="shared" si="74"/>
        <v>6.81</v>
      </c>
      <c r="J136" s="6">
        <f t="shared" si="75"/>
        <v>2.5345375000000026</v>
      </c>
      <c r="K136" s="6">
        <f t="shared" si="76"/>
        <v>0.76719220188585746</v>
      </c>
      <c r="M136" s="18"/>
      <c r="N136">
        <v>15.71</v>
      </c>
      <c r="O136">
        <v>15.3</v>
      </c>
      <c r="P136">
        <v>10.72</v>
      </c>
      <c r="Q136">
        <v>9.84</v>
      </c>
      <c r="R136">
        <v>6.81</v>
      </c>
      <c r="S136">
        <v>10.46</v>
      </c>
      <c r="T136">
        <v>16.670000000000002</v>
      </c>
      <c r="U136">
        <v>11.5608</v>
      </c>
      <c r="V136" s="19">
        <v>17.879899999999999</v>
      </c>
      <c r="W136" s="19">
        <v>13.8141</v>
      </c>
      <c r="X136">
        <v>9.41</v>
      </c>
      <c r="Y136">
        <v>13.629099999999999</v>
      </c>
      <c r="Z136" s="19">
        <v>11.2135</v>
      </c>
      <c r="AA136" s="19">
        <v>16.190000000000001</v>
      </c>
      <c r="AC136" s="19"/>
      <c r="AD136">
        <v>15.17</v>
      </c>
      <c r="AE136">
        <v>13.98</v>
      </c>
      <c r="AF136">
        <v>18.16</v>
      </c>
      <c r="BS136" s="18"/>
    </row>
    <row r="137" spans="1:71">
      <c r="A137" s="335"/>
      <c r="B137" s="283"/>
      <c r="C137" s="9">
        <v>400</v>
      </c>
      <c r="D137">
        <f>+入力シート①!H$15</f>
        <v>14.93</v>
      </c>
      <c r="E137">
        <f t="shared" si="70"/>
        <v>15</v>
      </c>
      <c r="F137" s="6">
        <f t="shared" si="71"/>
        <v>10.440873333333336</v>
      </c>
      <c r="G137" s="6">
        <f t="shared" si="72"/>
        <v>3.0307287352022914</v>
      </c>
      <c r="H137" s="6">
        <f t="shared" si="73"/>
        <v>16.034400000000002</v>
      </c>
      <c r="I137" s="6">
        <f t="shared" si="74"/>
        <v>5.65</v>
      </c>
      <c r="J137" s="6">
        <f t="shared" si="75"/>
        <v>4.4891266666666638</v>
      </c>
      <c r="K137" s="6">
        <f t="shared" si="76"/>
        <v>1.4812037166259384</v>
      </c>
      <c r="M137" s="18"/>
      <c r="N137">
        <v>14.93</v>
      </c>
      <c r="O137">
        <v>12.12</v>
      </c>
      <c r="P137">
        <v>8.49</v>
      </c>
      <c r="Q137">
        <v>7.78</v>
      </c>
      <c r="R137">
        <v>5.65</v>
      </c>
      <c r="S137">
        <v>9.4600000000000009</v>
      </c>
      <c r="T137">
        <v>14.43</v>
      </c>
      <c r="U137">
        <v>8.4513999999999996</v>
      </c>
      <c r="V137" s="19">
        <v>16.034400000000002</v>
      </c>
      <c r="W137" s="19">
        <v>9.6562000000000001</v>
      </c>
      <c r="X137">
        <v>7.29</v>
      </c>
      <c r="Y137">
        <v>11.778499999999999</v>
      </c>
      <c r="Z137" s="19">
        <v>8.0526</v>
      </c>
      <c r="AA137" s="19">
        <v>14.25</v>
      </c>
      <c r="AC137" s="19"/>
      <c r="AD137">
        <v>13.11</v>
      </c>
      <c r="AE137">
        <v>10.06</v>
      </c>
      <c r="BS137" s="18"/>
    </row>
    <row r="138" spans="1:71">
      <c r="A138" s="335"/>
      <c r="B138" s="283"/>
      <c r="C138" s="9">
        <v>500</v>
      </c>
      <c r="D138" t="str">
        <f>+入力シート①!H$16</f>
        <v>-</v>
      </c>
      <c r="E138">
        <f t="shared" si="70"/>
        <v>5</v>
      </c>
      <c r="F138" s="6">
        <f t="shared" si="71"/>
        <v>0</v>
      </c>
      <c r="G138" s="6">
        <f t="shared" si="72"/>
        <v>0</v>
      </c>
      <c r="H138" s="6">
        <f t="shared" si="73"/>
        <v>0</v>
      </c>
      <c r="I138" s="6">
        <f t="shared" si="74"/>
        <v>0</v>
      </c>
      <c r="J138" s="6" t="e">
        <f t="shared" si="75"/>
        <v>#VALUE!</v>
      </c>
      <c r="K138" s="6" t="e">
        <f t="shared" si="76"/>
        <v>#VALUE!</v>
      </c>
      <c r="M138" s="18"/>
      <c r="N138" t="s">
        <v>108</v>
      </c>
      <c r="O138" t="s">
        <v>108</v>
      </c>
      <c r="P138" t="s">
        <v>108</v>
      </c>
      <c r="Q138" t="s">
        <v>108</v>
      </c>
      <c r="R138" t="s">
        <v>108</v>
      </c>
      <c r="S138">
        <v>0</v>
      </c>
      <c r="T138">
        <v>0</v>
      </c>
      <c r="U138">
        <v>0</v>
      </c>
      <c r="V138" s="19">
        <v>0</v>
      </c>
      <c r="W138" s="19">
        <v>0</v>
      </c>
      <c r="Y138"/>
      <c r="AC138" s="19"/>
      <c r="BS138" s="18"/>
    </row>
    <row r="139" spans="1:71">
      <c r="A139" s="335"/>
      <c r="B139" s="283"/>
      <c r="C139" s="9">
        <v>600</v>
      </c>
      <c r="D139" t="str">
        <f>+入力シート①!H$17</f>
        <v>-</v>
      </c>
      <c r="E139">
        <f t="shared" si="70"/>
        <v>5</v>
      </c>
      <c r="F139" s="6">
        <f t="shared" si="71"/>
        <v>0</v>
      </c>
      <c r="G139" s="6">
        <f t="shared" si="72"/>
        <v>0</v>
      </c>
      <c r="H139" s="6">
        <f t="shared" si="73"/>
        <v>0</v>
      </c>
      <c r="I139" s="6">
        <f t="shared" si="74"/>
        <v>0</v>
      </c>
      <c r="J139" s="6" t="e">
        <f t="shared" si="75"/>
        <v>#VALUE!</v>
      </c>
      <c r="K139" s="6" t="e">
        <f t="shared" si="76"/>
        <v>#VALUE!</v>
      </c>
      <c r="M139" s="18"/>
      <c r="N139" t="s">
        <v>108</v>
      </c>
      <c r="O139" t="s">
        <v>108</v>
      </c>
      <c r="P139" t="s">
        <v>108</v>
      </c>
      <c r="Q139" t="s">
        <v>108</v>
      </c>
      <c r="R139" t="s">
        <v>108</v>
      </c>
      <c r="S139">
        <v>0</v>
      </c>
      <c r="T139">
        <v>0</v>
      </c>
      <c r="U139">
        <v>0</v>
      </c>
      <c r="V139" s="19">
        <v>0</v>
      </c>
      <c r="W139" s="19">
        <v>0</v>
      </c>
      <c r="Y139"/>
      <c r="AC139" s="19"/>
      <c r="BS139" s="18"/>
    </row>
    <row r="140" spans="1:71">
      <c r="A140" s="335"/>
      <c r="B140" s="15"/>
      <c r="C140" s="15"/>
      <c r="D140" s="20"/>
      <c r="E140" s="20"/>
      <c r="F140" s="40"/>
      <c r="G140" s="40"/>
      <c r="H140" s="40"/>
      <c r="I140" s="40"/>
      <c r="J140" s="40"/>
      <c r="K140" s="40"/>
      <c r="L140" s="20"/>
      <c r="M140" s="18"/>
      <c r="N140" s="20"/>
      <c r="O140" s="20"/>
      <c r="P140" s="20"/>
      <c r="Q140" s="20"/>
      <c r="R140" s="20"/>
      <c r="S140" s="20"/>
      <c r="T140" s="20"/>
      <c r="U140" s="20"/>
      <c r="W140" s="19"/>
      <c r="X140" s="20"/>
      <c r="Y140" s="20"/>
      <c r="AC140" s="19"/>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18"/>
    </row>
    <row r="141" spans="1:71">
      <c r="A141" s="335"/>
      <c r="B141" s="284" t="s">
        <v>25</v>
      </c>
      <c r="C141" s="13" t="s">
        <v>23</v>
      </c>
      <c r="D141">
        <f>+入力シート①!H$19</f>
        <v>17</v>
      </c>
      <c r="E141">
        <f>+COUNT($O141:$BS141)</f>
        <v>23</v>
      </c>
      <c r="F141" s="6">
        <f>+AVERAGE($O141:$BS141)</f>
        <v>66.913043478260875</v>
      </c>
      <c r="G141" s="6">
        <f>+STDEV($O141:$BS141)</f>
        <v>80.237099242567723</v>
      </c>
      <c r="H141" s="6">
        <f>+MAX($N141:$BS141)</f>
        <v>334</v>
      </c>
      <c r="I141" s="6">
        <f>+MIN($N141:$BS141)</f>
        <v>4</v>
      </c>
      <c r="J141" s="6">
        <f>+D141-F141</f>
        <v>-49.913043478260875</v>
      </c>
      <c r="K141" s="6">
        <f>+J141/G141</f>
        <v>-0.62206939120975591</v>
      </c>
      <c r="M141" s="18"/>
      <c r="N141">
        <v>17</v>
      </c>
      <c r="O141">
        <v>16</v>
      </c>
      <c r="P141">
        <v>62</v>
      </c>
      <c r="Q141">
        <v>16</v>
      </c>
      <c r="R141">
        <v>32</v>
      </c>
      <c r="S141">
        <v>89</v>
      </c>
      <c r="T141">
        <v>22</v>
      </c>
      <c r="U141">
        <v>334</v>
      </c>
      <c r="V141" s="19">
        <v>79</v>
      </c>
      <c r="W141" s="19">
        <v>112</v>
      </c>
      <c r="X141">
        <v>231</v>
      </c>
      <c r="Y141">
        <v>23</v>
      </c>
      <c r="Z141" s="19">
        <v>78</v>
      </c>
      <c r="AA141" s="19">
        <v>43</v>
      </c>
      <c r="AB141" s="19">
        <v>6</v>
      </c>
      <c r="AC141" s="19"/>
      <c r="AD141">
        <v>4</v>
      </c>
      <c r="AE141">
        <v>130</v>
      </c>
      <c r="AF141">
        <v>8</v>
      </c>
      <c r="AG141">
        <v>67</v>
      </c>
      <c r="AJ141">
        <v>31</v>
      </c>
      <c r="AY141">
        <v>6</v>
      </c>
      <c r="BF141">
        <v>12</v>
      </c>
      <c r="BJ141">
        <v>12</v>
      </c>
      <c r="BN141">
        <v>126</v>
      </c>
      <c r="BS141" s="18"/>
    </row>
    <row r="142" spans="1:71">
      <c r="A142" s="335"/>
      <c r="B142" s="285"/>
      <c r="C142" s="10" t="s">
        <v>24</v>
      </c>
      <c r="D142">
        <f>+入力シート①!H$20</f>
        <v>2.2000000000000002</v>
      </c>
      <c r="E142">
        <f t="shared" ref="E142" si="77">+COUNT($O142:$BS142)</f>
        <v>23</v>
      </c>
      <c r="F142" s="6">
        <f t="shared" ref="F142" si="78">+AVERAGE($O142:$BS142)</f>
        <v>1.6608695652173917</v>
      </c>
      <c r="G142" s="6">
        <f t="shared" ref="G142" si="79">+STDEV($O142:$BS142)</f>
        <v>0.74451883817352471</v>
      </c>
      <c r="H142" s="6">
        <f t="shared" ref="H142" si="80">+MAX($N142:$BS142)</f>
        <v>3.1</v>
      </c>
      <c r="I142" s="6">
        <f t="shared" ref="I142" si="81">+MIN($N142:$BS142)</f>
        <v>0.3</v>
      </c>
      <c r="J142" s="6">
        <f t="shared" ref="J142" si="82">+D142-F142</f>
        <v>0.53913043478260847</v>
      </c>
      <c r="K142" s="6">
        <f t="shared" ref="K142" si="83">+J142/G142</f>
        <v>0.72413269771013311</v>
      </c>
      <c r="M142" s="18"/>
      <c r="N142">
        <v>2.2000000000000002</v>
      </c>
      <c r="O142">
        <v>1.6</v>
      </c>
      <c r="P142">
        <v>0.8</v>
      </c>
      <c r="Q142">
        <v>2.4</v>
      </c>
      <c r="R142">
        <v>1.9</v>
      </c>
      <c r="S142">
        <v>2.8</v>
      </c>
      <c r="T142">
        <v>1.8</v>
      </c>
      <c r="U142">
        <v>0.6</v>
      </c>
      <c r="V142" s="19">
        <v>1.8</v>
      </c>
      <c r="W142" s="19">
        <v>1.6</v>
      </c>
      <c r="X142">
        <v>0.3</v>
      </c>
      <c r="Y142">
        <v>1.8</v>
      </c>
      <c r="Z142" s="19">
        <v>1.1000000000000001</v>
      </c>
      <c r="AA142" s="19">
        <v>1.6</v>
      </c>
      <c r="AB142" s="19">
        <v>3.1</v>
      </c>
      <c r="AC142" s="19"/>
      <c r="AD142">
        <v>1.8</v>
      </c>
      <c r="AE142">
        <v>0.3</v>
      </c>
      <c r="AF142">
        <v>2.2999999999999998</v>
      </c>
      <c r="AG142">
        <v>2.8</v>
      </c>
      <c r="AJ142">
        <v>2.1</v>
      </c>
      <c r="AY142">
        <v>1.4</v>
      </c>
      <c r="BF142">
        <v>1.2</v>
      </c>
      <c r="BJ142">
        <v>1.7</v>
      </c>
      <c r="BN142">
        <v>1.4</v>
      </c>
      <c r="BS142" s="18"/>
    </row>
    <row r="143" spans="1:71" ht="0.95" customHeight="1">
      <c r="A143" s="18"/>
      <c r="B143" s="18"/>
      <c r="C143" s="18"/>
      <c r="D143" s="18"/>
      <c r="E143" s="18"/>
      <c r="F143" s="41"/>
      <c r="G143" s="41"/>
      <c r="H143" s="41"/>
      <c r="I143" s="41"/>
      <c r="J143" s="41"/>
      <c r="K143" s="6" t="e">
        <f t="shared" ref="K143:K145" si="84">+J143/G143</f>
        <v>#DIV/0!</v>
      </c>
      <c r="L143" s="18"/>
      <c r="M143" s="18"/>
      <c r="N143" s="18"/>
      <c r="O143" s="18"/>
      <c r="P143" s="18"/>
      <c r="Q143" s="18"/>
      <c r="R143" s="18"/>
      <c r="S143" s="18"/>
      <c r="T143" s="18"/>
      <c r="U143" s="18"/>
      <c r="W143" s="19"/>
      <c r="X143" s="18"/>
      <c r="Y143" s="18"/>
      <c r="AC143" s="19"/>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row>
    <row r="144" spans="1:71" ht="0.95" customHeight="1">
      <c r="A144" s="18"/>
      <c r="B144" s="18"/>
      <c r="C144" s="18"/>
      <c r="D144" s="18"/>
      <c r="E144" s="18"/>
      <c r="F144" s="41"/>
      <c r="G144" s="41"/>
      <c r="H144" s="41"/>
      <c r="I144" s="41"/>
      <c r="J144" s="41"/>
      <c r="K144" s="6" t="e">
        <f t="shared" si="84"/>
        <v>#DIV/0!</v>
      </c>
      <c r="L144" s="18"/>
      <c r="M144" s="18"/>
      <c r="N144" s="18"/>
      <c r="O144" s="18"/>
      <c r="P144" s="18"/>
      <c r="Q144" s="18"/>
      <c r="R144" s="18"/>
      <c r="S144" s="18"/>
      <c r="T144" s="18"/>
      <c r="U144" s="18"/>
      <c r="W144" s="19"/>
      <c r="X144" s="18"/>
      <c r="Y144" s="18"/>
      <c r="AC144" s="19"/>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row>
    <row r="145" spans="1:71" ht="0.95" customHeight="1">
      <c r="A145" s="18"/>
      <c r="B145" s="18"/>
      <c r="C145" s="18"/>
      <c r="D145" s="18"/>
      <c r="E145" s="18"/>
      <c r="F145" s="41"/>
      <c r="G145" s="41"/>
      <c r="H145" s="41"/>
      <c r="I145" s="41"/>
      <c r="J145" s="41"/>
      <c r="K145" s="6" t="e">
        <f t="shared" si="84"/>
        <v>#DIV/0!</v>
      </c>
      <c r="L145" s="18"/>
      <c r="M145" s="18"/>
      <c r="N145" s="18"/>
      <c r="O145" s="18"/>
      <c r="P145" s="18"/>
      <c r="Q145" s="18"/>
      <c r="R145" s="18"/>
      <c r="S145" s="18"/>
      <c r="T145" s="18"/>
      <c r="U145" s="18"/>
      <c r="W145" s="19"/>
      <c r="X145" s="18"/>
      <c r="Y145" s="18"/>
      <c r="AC145" s="19"/>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row>
    <row r="146" spans="1:71" ht="0.95" customHeight="1">
      <c r="A146" s="18"/>
      <c r="B146" s="18"/>
      <c r="C146" s="18"/>
      <c r="D146" s="18"/>
      <c r="E146" s="18"/>
      <c r="F146" s="41"/>
      <c r="G146" s="41"/>
      <c r="H146" s="41"/>
      <c r="I146" s="41"/>
      <c r="J146" s="41"/>
      <c r="K146" s="41"/>
      <c r="L146" s="18"/>
      <c r="M146" s="18"/>
      <c r="N146" s="18"/>
      <c r="O146" s="18"/>
      <c r="P146" s="18"/>
      <c r="Q146" s="18"/>
      <c r="R146" s="18"/>
      <c r="S146" s="18"/>
      <c r="T146" s="18"/>
      <c r="U146" s="18"/>
      <c r="W146" s="19"/>
      <c r="X146" s="18"/>
      <c r="Y146" s="18"/>
      <c r="AC146" s="19"/>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row>
    <row r="147" spans="1:71" ht="0.95" customHeight="1">
      <c r="A147" s="18"/>
      <c r="B147" s="18"/>
      <c r="C147" s="18"/>
      <c r="D147" s="18"/>
      <c r="E147" s="18"/>
      <c r="F147" s="41"/>
      <c r="G147" s="41"/>
      <c r="H147" s="41"/>
      <c r="I147" s="41"/>
      <c r="J147" s="41"/>
      <c r="K147" s="41"/>
      <c r="L147" s="18"/>
      <c r="M147" s="18"/>
      <c r="N147" s="18"/>
      <c r="O147" s="18"/>
      <c r="P147" s="18"/>
      <c r="Q147" s="18"/>
      <c r="R147" s="18"/>
      <c r="S147" s="18"/>
      <c r="T147" s="18"/>
      <c r="U147" s="18"/>
      <c r="W147" s="19"/>
      <c r="X147" s="18"/>
      <c r="Y147" s="18"/>
      <c r="AC147" s="19"/>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row>
    <row r="148" spans="1:71" ht="0.95" customHeight="1">
      <c r="A148" s="18"/>
      <c r="B148" s="18"/>
      <c r="C148" s="18"/>
      <c r="D148" s="18"/>
      <c r="E148" s="18"/>
      <c r="F148" s="41"/>
      <c r="G148" s="41"/>
      <c r="H148" s="41"/>
      <c r="I148" s="41"/>
      <c r="J148" s="41"/>
      <c r="K148" s="41"/>
      <c r="L148" s="18"/>
      <c r="M148" s="18"/>
      <c r="N148" s="18"/>
      <c r="O148" s="18"/>
      <c r="P148" s="18"/>
      <c r="Q148" s="18"/>
      <c r="R148" s="18"/>
      <c r="S148" s="18"/>
      <c r="T148" s="18"/>
      <c r="U148" s="18"/>
      <c r="W148" s="19"/>
      <c r="X148" s="18"/>
      <c r="Y148" s="18"/>
      <c r="AC148" s="19"/>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row>
    <row r="149" spans="1:71" ht="0.95" customHeight="1">
      <c r="A149" s="18"/>
      <c r="B149" s="18"/>
      <c r="C149" s="18"/>
      <c r="D149" s="18"/>
      <c r="E149" s="18"/>
      <c r="F149" s="41"/>
      <c r="G149" s="41"/>
      <c r="H149" s="41"/>
      <c r="I149" s="41"/>
      <c r="J149" s="41"/>
      <c r="K149" s="41"/>
      <c r="L149" s="18"/>
      <c r="M149" s="18"/>
      <c r="N149" s="18"/>
      <c r="O149" s="18"/>
      <c r="P149" s="18"/>
      <c r="Q149" s="18"/>
      <c r="R149" s="18"/>
      <c r="S149" s="18"/>
      <c r="T149" s="18"/>
      <c r="U149" s="18"/>
      <c r="W149" s="19"/>
      <c r="X149" s="18"/>
      <c r="Y149" s="18"/>
      <c r="AC149" s="19"/>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row>
    <row r="150" spans="1:71" ht="0.95" customHeight="1">
      <c r="A150" s="18"/>
      <c r="B150" s="18"/>
      <c r="C150" s="18"/>
      <c r="D150" s="18"/>
      <c r="E150" s="18"/>
      <c r="F150" s="41"/>
      <c r="G150" s="41"/>
      <c r="H150" s="41"/>
      <c r="I150" s="41"/>
      <c r="J150" s="41"/>
      <c r="K150" s="41"/>
      <c r="L150" s="18"/>
      <c r="M150" s="18"/>
      <c r="N150" s="18"/>
      <c r="O150" s="18"/>
      <c r="P150" s="18"/>
      <c r="Q150" s="18"/>
      <c r="R150" s="18"/>
      <c r="S150" s="18"/>
      <c r="T150" s="18"/>
      <c r="U150" s="18"/>
      <c r="W150" s="19"/>
      <c r="X150" s="18"/>
      <c r="Y150" s="18"/>
      <c r="AC150" s="19"/>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row>
    <row r="151" spans="1:71" ht="16.5" thickBot="1">
      <c r="D151" s="1" t="s">
        <v>26</v>
      </c>
      <c r="E151" s="1" t="s">
        <v>3</v>
      </c>
      <c r="F151" s="5" t="s">
        <v>4</v>
      </c>
      <c r="G151" s="5" t="s">
        <v>8</v>
      </c>
      <c r="H151" s="5" t="s">
        <v>5</v>
      </c>
      <c r="I151" s="5" t="s">
        <v>6</v>
      </c>
      <c r="J151" s="5" t="s">
        <v>7</v>
      </c>
      <c r="K151" s="6" t="s">
        <v>66</v>
      </c>
      <c r="M151" s="18"/>
      <c r="N151" s="1" t="s">
        <v>26</v>
      </c>
      <c r="O151" s="1"/>
      <c r="P151" s="1"/>
      <c r="Q151" s="1"/>
      <c r="R151" s="1"/>
      <c r="S151" s="1"/>
      <c r="T151" s="1"/>
      <c r="U151" s="1"/>
      <c r="W151" s="19"/>
      <c r="X151" s="1"/>
      <c r="Y151" s="1"/>
      <c r="AA151" s="191"/>
      <c r="AB151" s="191"/>
      <c r="AC151" s="191"/>
      <c r="AD151" s="1"/>
      <c r="AE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8"/>
    </row>
    <row r="152" spans="1:71">
      <c r="A152" s="335">
        <v>36</v>
      </c>
      <c r="B152" s="286" t="s">
        <v>18</v>
      </c>
      <c r="C152" s="287"/>
      <c r="D152" s="92">
        <f>+入力シート①!J$2</f>
        <v>43592</v>
      </c>
      <c r="E152" s="21"/>
      <c r="F152" s="34"/>
      <c r="G152" s="34"/>
      <c r="H152" s="34"/>
      <c r="I152" s="34"/>
      <c r="J152" s="34"/>
      <c r="K152" s="35"/>
      <c r="M152" s="18"/>
      <c r="N152" s="92">
        <v>43592</v>
      </c>
      <c r="O152" s="92">
        <v>43222</v>
      </c>
      <c r="P152" s="92">
        <v>42856</v>
      </c>
      <c r="Q152" s="92">
        <v>42496</v>
      </c>
      <c r="R152" s="92">
        <v>42131</v>
      </c>
      <c r="S152" s="92">
        <v>41761</v>
      </c>
      <c r="T152" s="92">
        <v>41408</v>
      </c>
      <c r="U152" s="92">
        <v>41046</v>
      </c>
      <c r="V152" s="19">
        <v>2011</v>
      </c>
      <c r="W152" s="19">
        <v>2010</v>
      </c>
      <c r="X152" s="19">
        <f t="shared" ref="X152:BR152" si="85">+X$1</f>
        <v>2009</v>
      </c>
      <c r="Y152" s="19">
        <f t="shared" si="85"/>
        <v>2008</v>
      </c>
      <c r="Z152" s="19">
        <f t="shared" si="85"/>
        <v>2007</v>
      </c>
      <c r="AA152" s="19">
        <f t="shared" si="85"/>
        <v>2006</v>
      </c>
      <c r="AB152" s="19">
        <f t="shared" si="85"/>
        <v>2005</v>
      </c>
      <c r="AC152" s="19">
        <f t="shared" si="85"/>
        <v>2004</v>
      </c>
      <c r="AD152">
        <f t="shared" si="85"/>
        <v>2003</v>
      </c>
      <c r="AE152">
        <f t="shared" si="85"/>
        <v>2003</v>
      </c>
      <c r="AF152">
        <f t="shared" si="85"/>
        <v>2003</v>
      </c>
      <c r="AG152">
        <f t="shared" si="85"/>
        <v>2002</v>
      </c>
      <c r="AH152">
        <f t="shared" si="85"/>
        <v>2002</v>
      </c>
      <c r="AI152">
        <f t="shared" si="85"/>
        <v>2001</v>
      </c>
      <c r="AJ152">
        <f t="shared" si="85"/>
        <v>2001</v>
      </c>
      <c r="AK152">
        <f t="shared" si="85"/>
        <v>2000</v>
      </c>
      <c r="AL152">
        <f t="shared" si="85"/>
        <v>1999</v>
      </c>
      <c r="AM152">
        <f t="shared" si="85"/>
        <v>1998</v>
      </c>
      <c r="AN152">
        <f t="shared" si="85"/>
        <v>1997</v>
      </c>
      <c r="AO152">
        <f t="shared" si="85"/>
        <v>1996</v>
      </c>
      <c r="AP152">
        <f t="shared" si="85"/>
        <v>1995</v>
      </c>
      <c r="AQ152">
        <f t="shared" si="85"/>
        <v>1994</v>
      </c>
      <c r="AR152">
        <f t="shared" si="85"/>
        <v>1992</v>
      </c>
      <c r="AS152">
        <f t="shared" si="85"/>
        <v>1991</v>
      </c>
      <c r="AT152">
        <f t="shared" si="85"/>
        <v>1990</v>
      </c>
      <c r="AU152">
        <f t="shared" si="85"/>
        <v>1990</v>
      </c>
      <c r="AV152">
        <f t="shared" si="85"/>
        <v>1990</v>
      </c>
      <c r="AW152">
        <f t="shared" si="85"/>
        <v>1989</v>
      </c>
      <c r="AX152">
        <f t="shared" si="85"/>
        <v>1989</v>
      </c>
      <c r="AY152">
        <f t="shared" si="85"/>
        <v>1988</v>
      </c>
      <c r="AZ152">
        <f t="shared" si="85"/>
        <v>1988</v>
      </c>
      <c r="BA152">
        <f t="shared" si="85"/>
        <v>1988</v>
      </c>
      <c r="BB152">
        <f t="shared" si="85"/>
        <v>1987</v>
      </c>
      <c r="BC152">
        <f t="shared" si="85"/>
        <v>1986</v>
      </c>
      <c r="BD152">
        <f t="shared" si="85"/>
        <v>1985</v>
      </c>
      <c r="BE152">
        <f t="shared" si="85"/>
        <v>1985</v>
      </c>
      <c r="BF152">
        <f t="shared" si="85"/>
        <v>1985</v>
      </c>
      <c r="BG152">
        <f t="shared" si="85"/>
        <v>1984</v>
      </c>
      <c r="BH152">
        <f t="shared" si="85"/>
        <v>1984</v>
      </c>
      <c r="BI152">
        <f t="shared" si="85"/>
        <v>1984</v>
      </c>
      <c r="BJ152">
        <f t="shared" si="85"/>
        <v>1983</v>
      </c>
      <c r="BK152">
        <f t="shared" si="85"/>
        <v>1983</v>
      </c>
      <c r="BL152">
        <f t="shared" si="85"/>
        <v>1982</v>
      </c>
      <c r="BM152">
        <f t="shared" si="85"/>
        <v>1981</v>
      </c>
      <c r="BN152">
        <f t="shared" si="85"/>
        <v>1981</v>
      </c>
      <c r="BO152">
        <f t="shared" si="85"/>
        <v>1980</v>
      </c>
      <c r="BP152">
        <f t="shared" si="85"/>
        <v>1980</v>
      </c>
      <c r="BQ152">
        <f t="shared" si="85"/>
        <v>1980</v>
      </c>
      <c r="BR152">
        <f t="shared" si="85"/>
        <v>1980</v>
      </c>
      <c r="BS152" s="18"/>
    </row>
    <row r="153" spans="1:71">
      <c r="A153" s="335"/>
      <c r="B153" s="286" t="s">
        <v>19</v>
      </c>
      <c r="C153" s="287"/>
      <c r="D153" s="93">
        <f>+入力シート①!J$2</f>
        <v>43592</v>
      </c>
      <c r="E153" s="22"/>
      <c r="F153" s="36"/>
      <c r="G153" s="36"/>
      <c r="H153" s="36"/>
      <c r="I153" s="36"/>
      <c r="J153" s="36"/>
      <c r="K153" s="37"/>
      <c r="M153" s="18"/>
      <c r="N153" s="93">
        <v>43592</v>
      </c>
      <c r="O153" s="93">
        <v>43222</v>
      </c>
      <c r="P153" s="93">
        <v>42856</v>
      </c>
      <c r="Q153" s="93">
        <v>42496</v>
      </c>
      <c r="R153" s="93">
        <v>42131</v>
      </c>
      <c r="S153" s="93">
        <v>41761</v>
      </c>
      <c r="T153" s="93">
        <v>41408</v>
      </c>
      <c r="U153" s="93">
        <v>41046</v>
      </c>
      <c r="V153" s="19">
        <v>5</v>
      </c>
      <c r="W153" s="19">
        <v>5</v>
      </c>
      <c r="X153" s="19">
        <f t="shared" ref="X153:BR153" si="86">+X$3</f>
        <v>5</v>
      </c>
      <c r="Y153" s="19">
        <f t="shared" si="86"/>
        <v>5</v>
      </c>
      <c r="Z153" s="19">
        <f t="shared" si="86"/>
        <v>5</v>
      </c>
      <c r="AA153" s="19">
        <f t="shared" si="86"/>
        <v>5</v>
      </c>
      <c r="AB153" s="19">
        <f t="shared" si="86"/>
        <v>5</v>
      </c>
      <c r="AC153" s="19">
        <f t="shared" si="86"/>
        <v>5</v>
      </c>
      <c r="AD153">
        <f t="shared" si="86"/>
        <v>5</v>
      </c>
      <c r="AE153">
        <f t="shared" si="86"/>
        <v>5</v>
      </c>
      <c r="AF153">
        <f t="shared" si="86"/>
        <v>5</v>
      </c>
      <c r="AG153">
        <f t="shared" si="86"/>
        <v>5</v>
      </c>
      <c r="AH153">
        <f t="shared" si="86"/>
        <v>5</v>
      </c>
      <c r="AI153">
        <f t="shared" si="86"/>
        <v>5</v>
      </c>
      <c r="AJ153">
        <f t="shared" si="86"/>
        <v>5</v>
      </c>
      <c r="AK153">
        <f t="shared" si="86"/>
        <v>5</v>
      </c>
      <c r="AL153">
        <f t="shared" si="86"/>
        <v>5</v>
      </c>
      <c r="AM153">
        <f t="shared" si="86"/>
        <v>5</v>
      </c>
      <c r="AN153">
        <f t="shared" si="86"/>
        <v>5</v>
      </c>
      <c r="AO153">
        <f t="shared" si="86"/>
        <v>5</v>
      </c>
      <c r="AP153">
        <f t="shared" si="86"/>
        <v>5</v>
      </c>
      <c r="AQ153">
        <f t="shared" si="86"/>
        <v>5</v>
      </c>
      <c r="AR153">
        <f t="shared" si="86"/>
        <v>5</v>
      </c>
      <c r="AS153">
        <f t="shared" si="86"/>
        <v>5</v>
      </c>
      <c r="AT153">
        <f t="shared" si="86"/>
        <v>5</v>
      </c>
      <c r="AU153">
        <f t="shared" si="86"/>
        <v>5</v>
      </c>
      <c r="AV153">
        <f t="shared" si="86"/>
        <v>5</v>
      </c>
      <c r="AW153">
        <f t="shared" si="86"/>
        <v>5</v>
      </c>
      <c r="AX153">
        <f t="shared" si="86"/>
        <v>5</v>
      </c>
      <c r="AY153">
        <f t="shared" si="86"/>
        <v>5</v>
      </c>
      <c r="AZ153">
        <f t="shared" si="86"/>
        <v>5</v>
      </c>
      <c r="BA153">
        <f t="shared" si="86"/>
        <v>5</v>
      </c>
      <c r="BB153">
        <f t="shared" si="86"/>
        <v>5</v>
      </c>
      <c r="BC153">
        <f t="shared" si="86"/>
        <v>5</v>
      </c>
      <c r="BD153">
        <f t="shared" si="86"/>
        <v>5</v>
      </c>
      <c r="BE153">
        <f t="shared" si="86"/>
        <v>5</v>
      </c>
      <c r="BF153">
        <f t="shared" si="86"/>
        <v>5</v>
      </c>
      <c r="BG153">
        <f t="shared" si="86"/>
        <v>5</v>
      </c>
      <c r="BH153">
        <f t="shared" si="86"/>
        <v>5</v>
      </c>
      <c r="BI153">
        <f t="shared" si="86"/>
        <v>5</v>
      </c>
      <c r="BJ153">
        <f t="shared" si="86"/>
        <v>5</v>
      </c>
      <c r="BK153">
        <f t="shared" si="86"/>
        <v>5</v>
      </c>
      <c r="BL153">
        <f t="shared" si="86"/>
        <v>5</v>
      </c>
      <c r="BM153">
        <f t="shared" si="86"/>
        <v>5</v>
      </c>
      <c r="BN153">
        <f t="shared" si="86"/>
        <v>5</v>
      </c>
      <c r="BO153">
        <f t="shared" si="86"/>
        <v>5</v>
      </c>
      <c r="BP153">
        <f t="shared" si="86"/>
        <v>5</v>
      </c>
      <c r="BQ153">
        <f t="shared" si="86"/>
        <v>5</v>
      </c>
      <c r="BR153">
        <f t="shared" si="86"/>
        <v>5</v>
      </c>
      <c r="BS153" s="18"/>
    </row>
    <row r="154" spans="1:71">
      <c r="A154" s="335"/>
      <c r="B154" s="286" t="s">
        <v>20</v>
      </c>
      <c r="C154" s="287"/>
      <c r="D154" s="94">
        <f>+入力シート①!J$2</f>
        <v>43592</v>
      </c>
      <c r="E154" s="22"/>
      <c r="F154" s="36"/>
      <c r="G154" s="36"/>
      <c r="H154" s="36"/>
      <c r="I154" s="36"/>
      <c r="J154" s="36"/>
      <c r="K154" s="37"/>
      <c r="M154" s="18"/>
      <c r="N154" s="94">
        <v>43592</v>
      </c>
      <c r="O154" s="94">
        <v>43222</v>
      </c>
      <c r="P154" s="94">
        <v>42856</v>
      </c>
      <c r="Q154" s="94">
        <v>42496</v>
      </c>
      <c r="R154" s="94">
        <v>42131</v>
      </c>
      <c r="S154" s="94">
        <v>41761</v>
      </c>
      <c r="T154" s="94">
        <v>41408</v>
      </c>
      <c r="U154" s="94">
        <v>41046</v>
      </c>
      <c r="V154" s="19">
        <v>16</v>
      </c>
      <c r="W154" s="19">
        <v>10</v>
      </c>
      <c r="X154" s="94">
        <v>39952</v>
      </c>
      <c r="Y154" s="94">
        <v>39576</v>
      </c>
      <c r="Z154" s="19">
        <v>23</v>
      </c>
      <c r="AA154" s="19">
        <v>16</v>
      </c>
      <c r="AB154" s="19">
        <v>11</v>
      </c>
      <c r="AC154" s="19">
        <v>6</v>
      </c>
      <c r="AF154">
        <v>2</v>
      </c>
      <c r="AH154">
        <v>8</v>
      </c>
      <c r="AL154">
        <v>6</v>
      </c>
      <c r="AM154">
        <v>11</v>
      </c>
      <c r="AR154">
        <v>14</v>
      </c>
      <c r="AT154">
        <v>30</v>
      </c>
      <c r="AU154">
        <v>9</v>
      </c>
      <c r="AV154">
        <v>2</v>
      </c>
      <c r="AW154">
        <v>10</v>
      </c>
      <c r="AX154">
        <v>9</v>
      </c>
      <c r="AY154">
        <v>20</v>
      </c>
      <c r="AZ154">
        <v>11</v>
      </c>
      <c r="BA154">
        <v>10</v>
      </c>
      <c r="BD154">
        <v>13</v>
      </c>
      <c r="BE154">
        <v>9</v>
      </c>
      <c r="BF154">
        <v>8</v>
      </c>
      <c r="BG154">
        <v>8</v>
      </c>
      <c r="BH154">
        <v>5</v>
      </c>
      <c r="BI154">
        <v>4</v>
      </c>
      <c r="BJ154">
        <v>10</v>
      </c>
      <c r="BK154">
        <v>9</v>
      </c>
      <c r="BL154">
        <v>28</v>
      </c>
      <c r="BP154">
        <v>5</v>
      </c>
      <c r="BS154" s="18"/>
    </row>
    <row r="155" spans="1:71">
      <c r="A155" s="335"/>
      <c r="B155" s="286" t="s">
        <v>67</v>
      </c>
      <c r="C155" s="287"/>
      <c r="D155">
        <f>+入力シート①!J$3</f>
        <v>36</v>
      </c>
      <c r="E155" s="22"/>
      <c r="F155" s="36"/>
      <c r="G155" s="36"/>
      <c r="H155" s="36"/>
      <c r="I155" s="36"/>
      <c r="J155" s="36"/>
      <c r="K155" s="37"/>
      <c r="M155" s="18"/>
      <c r="N155">
        <v>36</v>
      </c>
      <c r="O155">
        <v>36</v>
      </c>
      <c r="P155">
        <v>36</v>
      </c>
      <c r="Q155">
        <v>36</v>
      </c>
      <c r="R155">
        <v>36</v>
      </c>
      <c r="S155">
        <v>36</v>
      </c>
      <c r="T155">
        <v>36</v>
      </c>
      <c r="U155">
        <v>36</v>
      </c>
      <c r="V155" s="19">
        <v>36</v>
      </c>
      <c r="W155" s="19">
        <v>36</v>
      </c>
      <c r="X155" s="19">
        <f>+$A$152</f>
        <v>36</v>
      </c>
      <c r="Y155" s="19">
        <f>+$A$152</f>
        <v>36</v>
      </c>
      <c r="Z155" s="19">
        <f>+$A$152</f>
        <v>36</v>
      </c>
      <c r="AA155" s="19">
        <f t="shared" ref="AA155:BR155" si="87">+$A$152</f>
        <v>36</v>
      </c>
      <c r="AB155" s="19">
        <f t="shared" si="87"/>
        <v>36</v>
      </c>
      <c r="AC155" s="19">
        <f t="shared" si="87"/>
        <v>36</v>
      </c>
      <c r="AD155">
        <f t="shared" si="87"/>
        <v>36</v>
      </c>
      <c r="AE155">
        <f t="shared" si="87"/>
        <v>36</v>
      </c>
      <c r="AF155">
        <f t="shared" si="87"/>
        <v>36</v>
      </c>
      <c r="AG155">
        <f t="shared" si="87"/>
        <v>36</v>
      </c>
      <c r="AH155">
        <f t="shared" si="87"/>
        <v>36</v>
      </c>
      <c r="AI155">
        <f t="shared" si="87"/>
        <v>36</v>
      </c>
      <c r="AJ155">
        <f t="shared" si="87"/>
        <v>36</v>
      </c>
      <c r="AK155">
        <f t="shared" si="87"/>
        <v>36</v>
      </c>
      <c r="AL155">
        <f t="shared" si="87"/>
        <v>36</v>
      </c>
      <c r="AM155">
        <f t="shared" si="87"/>
        <v>36</v>
      </c>
      <c r="AN155">
        <f t="shared" si="87"/>
        <v>36</v>
      </c>
      <c r="AO155">
        <f t="shared" si="87"/>
        <v>36</v>
      </c>
      <c r="AP155">
        <f t="shared" si="87"/>
        <v>36</v>
      </c>
      <c r="AQ155">
        <f t="shared" si="87"/>
        <v>36</v>
      </c>
      <c r="AR155">
        <f t="shared" si="87"/>
        <v>36</v>
      </c>
      <c r="AS155">
        <f t="shared" si="87"/>
        <v>36</v>
      </c>
      <c r="AT155">
        <f t="shared" si="87"/>
        <v>36</v>
      </c>
      <c r="AU155">
        <f t="shared" si="87"/>
        <v>36</v>
      </c>
      <c r="AV155">
        <f t="shared" si="87"/>
        <v>36</v>
      </c>
      <c r="AW155">
        <f t="shared" si="87"/>
        <v>36</v>
      </c>
      <c r="AX155">
        <f t="shared" si="87"/>
        <v>36</v>
      </c>
      <c r="AY155">
        <f t="shared" si="87"/>
        <v>36</v>
      </c>
      <c r="AZ155">
        <f t="shared" si="87"/>
        <v>36</v>
      </c>
      <c r="BA155">
        <f t="shared" si="87"/>
        <v>36</v>
      </c>
      <c r="BB155">
        <f t="shared" si="87"/>
        <v>36</v>
      </c>
      <c r="BC155">
        <f t="shared" si="87"/>
        <v>36</v>
      </c>
      <c r="BD155">
        <f t="shared" si="87"/>
        <v>36</v>
      </c>
      <c r="BE155">
        <f t="shared" si="87"/>
        <v>36</v>
      </c>
      <c r="BF155">
        <f t="shared" si="87"/>
        <v>36</v>
      </c>
      <c r="BG155">
        <f t="shared" si="87"/>
        <v>36</v>
      </c>
      <c r="BH155">
        <f t="shared" si="87"/>
        <v>36</v>
      </c>
      <c r="BI155">
        <f t="shared" si="87"/>
        <v>36</v>
      </c>
      <c r="BJ155">
        <f t="shared" si="87"/>
        <v>36</v>
      </c>
      <c r="BK155">
        <f t="shared" si="87"/>
        <v>36</v>
      </c>
      <c r="BL155">
        <f t="shared" si="87"/>
        <v>36</v>
      </c>
      <c r="BM155">
        <f t="shared" si="87"/>
        <v>36</v>
      </c>
      <c r="BN155">
        <f t="shared" si="87"/>
        <v>36</v>
      </c>
      <c r="BO155">
        <f t="shared" si="87"/>
        <v>36</v>
      </c>
      <c r="BP155">
        <f t="shared" si="87"/>
        <v>36</v>
      </c>
      <c r="BQ155">
        <f t="shared" si="87"/>
        <v>36</v>
      </c>
      <c r="BR155">
        <f t="shared" si="87"/>
        <v>36</v>
      </c>
      <c r="BS155" s="18"/>
    </row>
    <row r="156" spans="1:71" ht="16.5" thickBot="1">
      <c r="A156" s="335"/>
      <c r="B156" s="286" t="s">
        <v>21</v>
      </c>
      <c r="C156" s="287"/>
      <c r="D156" s="99">
        <f>+入力シート①!J$4</f>
        <v>0.2673611111111111</v>
      </c>
      <c r="E156" s="23"/>
      <c r="F156" s="38"/>
      <c r="G156" s="38"/>
      <c r="H156" s="38"/>
      <c r="I156" s="38"/>
      <c r="J156" s="38"/>
      <c r="K156" s="39"/>
      <c r="M156" s="18"/>
      <c r="N156" s="99">
        <v>0.2673611111111111</v>
      </c>
      <c r="O156" s="99">
        <v>0.2638888888888889</v>
      </c>
      <c r="P156" s="99">
        <v>0.27430555555555552</v>
      </c>
      <c r="Q156" s="99">
        <v>0.27777777777777779</v>
      </c>
      <c r="R156" s="99">
        <v>0.22222222222222221</v>
      </c>
      <c r="S156" s="99">
        <v>0.21527777777777779</v>
      </c>
      <c r="T156" s="99">
        <v>0.21875</v>
      </c>
      <c r="U156" s="99">
        <v>0.21875</v>
      </c>
      <c r="V156" s="192">
        <v>0.22083333333333333</v>
      </c>
      <c r="W156" s="192">
        <v>0.46180555555555558</v>
      </c>
      <c r="X156" s="99">
        <v>0.22569444444444445</v>
      </c>
      <c r="Y156" s="99">
        <v>0.22222222222222221</v>
      </c>
      <c r="Z156" s="192">
        <v>0.23263888888888887</v>
      </c>
      <c r="AA156" s="192"/>
      <c r="AC156" s="19"/>
      <c r="BS156" s="18"/>
    </row>
    <row r="157" spans="1:71">
      <c r="A157" s="335"/>
      <c r="B157" s="283" t="s">
        <v>22</v>
      </c>
      <c r="C157" s="9">
        <v>0</v>
      </c>
      <c r="D157">
        <f>+入力シート①!J$5</f>
        <v>20.21</v>
      </c>
      <c r="E157">
        <f>+COUNT($O157:$BS157)</f>
        <v>28</v>
      </c>
      <c r="F157" s="6">
        <f>+AVERAGE($O157:$BS157)</f>
        <v>21.003217857142857</v>
      </c>
      <c r="G157" s="6">
        <f>+STDEV($O157:$BS157)</f>
        <v>1.8625638882512086</v>
      </c>
      <c r="H157" s="6">
        <f>+MAX($N157:$BT157)</f>
        <v>24.6</v>
      </c>
      <c r="I157" s="6">
        <f>+MIN($N157:$BS157)</f>
        <v>15.9</v>
      </c>
      <c r="J157" s="6">
        <f>+D157-F157</f>
        <v>-0.79321785714285653</v>
      </c>
      <c r="K157" s="6">
        <f>+J157/G157</f>
        <v>-0.42587417384518372</v>
      </c>
      <c r="M157" s="18"/>
      <c r="N157">
        <v>20.21</v>
      </c>
      <c r="O157">
        <v>22.32</v>
      </c>
      <c r="P157">
        <v>15.9</v>
      </c>
      <c r="Q157">
        <v>21.4908</v>
      </c>
      <c r="R157">
        <v>21.686900000000001</v>
      </c>
      <c r="S157">
        <v>21.632300000000001</v>
      </c>
      <c r="T157">
        <v>21.701599999999999</v>
      </c>
      <c r="U157">
        <v>20.858499999999999</v>
      </c>
      <c r="V157" s="19">
        <v>21.9</v>
      </c>
      <c r="W157" s="19">
        <v>21.1</v>
      </c>
      <c r="X157">
        <v>19.899999999999999</v>
      </c>
      <c r="Y157">
        <v>22</v>
      </c>
      <c r="Z157" s="19">
        <v>18.399999999999999</v>
      </c>
      <c r="AA157" s="19">
        <v>22.9</v>
      </c>
      <c r="AB157" s="19">
        <v>21.6</v>
      </c>
      <c r="AC157" s="19">
        <v>22.3</v>
      </c>
      <c r="AF157">
        <v>21.3</v>
      </c>
      <c r="AH157">
        <v>21.4</v>
      </c>
      <c r="AL157">
        <v>23</v>
      </c>
      <c r="AM157">
        <v>24.6</v>
      </c>
      <c r="AR157">
        <v>19.100000000000001</v>
      </c>
      <c r="AU157">
        <v>21.3</v>
      </c>
      <c r="AW157">
        <v>21.3</v>
      </c>
      <c r="BA157">
        <v>20.9</v>
      </c>
      <c r="BE157">
        <v>19.600000000000001</v>
      </c>
      <c r="BH157">
        <v>16.100000000000001</v>
      </c>
      <c r="BK157">
        <v>22.1</v>
      </c>
      <c r="BL157">
        <v>20.3</v>
      </c>
      <c r="BP157">
        <v>21.4</v>
      </c>
      <c r="BS157" s="18"/>
    </row>
    <row r="158" spans="1:71">
      <c r="A158" s="335"/>
      <c r="B158" s="283"/>
      <c r="C158" s="9">
        <v>10</v>
      </c>
      <c r="D158">
        <f>+入力シート①!J$6</f>
        <v>20.190000000000001</v>
      </c>
      <c r="E158">
        <f t="shared" ref="E158:E169" si="88">+COUNT($O158:$BS158)</f>
        <v>25</v>
      </c>
      <c r="F158" s="6">
        <f t="shared" ref="F158:F169" si="89">+AVERAGE($O158:$BS158)</f>
        <v>20.850856</v>
      </c>
      <c r="G158" s="6">
        <f t="shared" ref="G158:G169" si="90">+STDEV($O158:$BS158)</f>
        <v>1.9840613547048724</v>
      </c>
      <c r="H158" s="6">
        <f t="shared" ref="H158:H169" si="91">+MAX($N158:$BT158)</f>
        <v>24.67</v>
      </c>
      <c r="I158" s="6">
        <f t="shared" ref="I158:I169" si="92">+MIN($N158:$BS158)</f>
        <v>15.7</v>
      </c>
      <c r="J158" s="6">
        <f t="shared" ref="J158:J169" si="93">+D158-F158</f>
        <v>-0.660855999999999</v>
      </c>
      <c r="K158" s="6">
        <f t="shared" ref="K158:K169" si="94">+J158/G158</f>
        <v>-0.33308244144410587</v>
      </c>
      <c r="M158" s="18"/>
      <c r="N158">
        <v>20.190000000000001</v>
      </c>
      <c r="O158">
        <v>22.3</v>
      </c>
      <c r="P158">
        <v>15.7</v>
      </c>
      <c r="Q158">
        <v>21.491499999999998</v>
      </c>
      <c r="R158">
        <v>21.388999999999999</v>
      </c>
      <c r="S158">
        <v>21.6191</v>
      </c>
      <c r="T158">
        <v>21.692599999999999</v>
      </c>
      <c r="U158">
        <v>20.861799999999999</v>
      </c>
      <c r="V158" s="19">
        <v>21.969000000000001</v>
      </c>
      <c r="W158" s="19">
        <v>21.144500000000001</v>
      </c>
      <c r="X158">
        <v>19.920500000000001</v>
      </c>
      <c r="Y158">
        <v>21.9207</v>
      </c>
      <c r="Z158" s="19">
        <v>17.642700000000001</v>
      </c>
      <c r="AB158" s="19">
        <v>21.64</v>
      </c>
      <c r="AC158" s="19">
        <v>22.27</v>
      </c>
      <c r="AF158">
        <v>21.44</v>
      </c>
      <c r="AL158">
        <v>22.62</v>
      </c>
      <c r="AM158">
        <v>24.67</v>
      </c>
      <c r="AU158">
        <v>20</v>
      </c>
      <c r="AW158">
        <v>20.82</v>
      </c>
      <c r="BA158">
        <v>21.37</v>
      </c>
      <c r="BE158">
        <v>19.12</v>
      </c>
      <c r="BH158">
        <v>16.09</v>
      </c>
      <c r="BK158">
        <v>22.48</v>
      </c>
      <c r="BL158">
        <v>20.46</v>
      </c>
      <c r="BP158">
        <v>20.64</v>
      </c>
      <c r="BS158" s="18"/>
    </row>
    <row r="159" spans="1:71">
      <c r="A159" s="335"/>
      <c r="B159" s="283"/>
      <c r="C159" s="9">
        <v>20</v>
      </c>
      <c r="D159">
        <f>+入力シート①!J$7</f>
        <v>20.13</v>
      </c>
      <c r="E159">
        <f t="shared" si="88"/>
        <v>25</v>
      </c>
      <c r="F159" s="6">
        <f t="shared" si="89"/>
        <v>20.567603999999996</v>
      </c>
      <c r="G159" s="6">
        <f t="shared" si="90"/>
        <v>2.1003914558719758</v>
      </c>
      <c r="H159" s="6">
        <f t="shared" si="91"/>
        <v>24.67</v>
      </c>
      <c r="I159" s="6">
        <f t="shared" si="92"/>
        <v>15.58</v>
      </c>
      <c r="J159" s="6">
        <f t="shared" si="93"/>
        <v>-0.43760399999999677</v>
      </c>
      <c r="K159" s="6">
        <f t="shared" si="94"/>
        <v>-0.2083440202428008</v>
      </c>
      <c r="M159" s="18"/>
      <c r="N159">
        <v>20.13</v>
      </c>
      <c r="O159">
        <v>22.14</v>
      </c>
      <c r="P159">
        <v>15.58</v>
      </c>
      <c r="Q159">
        <v>21.493500000000001</v>
      </c>
      <c r="R159">
        <v>19.16</v>
      </c>
      <c r="S159">
        <v>21.6158</v>
      </c>
      <c r="T159">
        <v>21.683599999999998</v>
      </c>
      <c r="U159">
        <v>20.706399999999999</v>
      </c>
      <c r="V159" s="19">
        <v>21.938199999999998</v>
      </c>
      <c r="W159" s="19">
        <v>20.148199999999999</v>
      </c>
      <c r="X159">
        <v>19.672899999999998</v>
      </c>
      <c r="Y159">
        <v>21.860499999999998</v>
      </c>
      <c r="Z159" s="19">
        <v>17.411000000000001</v>
      </c>
      <c r="AB159" s="19">
        <v>21.31</v>
      </c>
      <c r="AC159" s="19">
        <v>22.22</v>
      </c>
      <c r="AF159">
        <v>21.44</v>
      </c>
      <c r="AL159">
        <v>22.63</v>
      </c>
      <c r="AM159">
        <v>24.67</v>
      </c>
      <c r="AU159">
        <v>19.86</v>
      </c>
      <c r="AW159">
        <v>20.56</v>
      </c>
      <c r="BA159">
        <v>21.36</v>
      </c>
      <c r="BE159">
        <v>18.55</v>
      </c>
      <c r="BH159">
        <v>15.65</v>
      </c>
      <c r="BK159">
        <v>22.48</v>
      </c>
      <c r="BL159">
        <v>19.82</v>
      </c>
      <c r="BP159">
        <v>20.23</v>
      </c>
      <c r="BS159" s="18"/>
    </row>
    <row r="160" spans="1:71">
      <c r="A160" s="335"/>
      <c r="B160" s="283"/>
      <c r="C160" s="9">
        <v>30</v>
      </c>
      <c r="D160">
        <f>+入力シート①!J$8</f>
        <v>20.09</v>
      </c>
      <c r="E160">
        <f t="shared" si="88"/>
        <v>25</v>
      </c>
      <c r="F160" s="6">
        <f t="shared" si="89"/>
        <v>20.390716000000001</v>
      </c>
      <c r="G160" s="6">
        <f t="shared" si="90"/>
        <v>2.1669123618411597</v>
      </c>
      <c r="H160" s="6">
        <f t="shared" si="91"/>
        <v>24.67</v>
      </c>
      <c r="I160" s="6">
        <f t="shared" si="92"/>
        <v>15.33</v>
      </c>
      <c r="J160" s="6">
        <f t="shared" si="93"/>
        <v>-0.30071600000000132</v>
      </c>
      <c r="K160" s="6">
        <f t="shared" si="94"/>
        <v>-0.13877626308084379</v>
      </c>
      <c r="M160" s="18"/>
      <c r="N160">
        <v>20.09</v>
      </c>
      <c r="O160">
        <v>21.72</v>
      </c>
      <c r="P160">
        <v>15.46</v>
      </c>
      <c r="Q160">
        <v>21.4847</v>
      </c>
      <c r="R160">
        <v>18.62</v>
      </c>
      <c r="S160">
        <v>21.504000000000001</v>
      </c>
      <c r="T160">
        <v>21.636099999999999</v>
      </c>
      <c r="U160">
        <v>20.239699999999999</v>
      </c>
      <c r="V160" s="19">
        <v>21.852499999999999</v>
      </c>
      <c r="W160" s="19">
        <v>19.9617</v>
      </c>
      <c r="X160">
        <v>19.151499999999999</v>
      </c>
      <c r="Y160">
        <v>21.847899999999999</v>
      </c>
      <c r="Z160" s="19">
        <v>17.3598</v>
      </c>
      <c r="AB160" s="19">
        <v>21.08</v>
      </c>
      <c r="AC160" s="19">
        <v>22.21</v>
      </c>
      <c r="AF160">
        <v>21.46</v>
      </c>
      <c r="AL160">
        <v>22.63</v>
      </c>
      <c r="AM160">
        <v>24.67</v>
      </c>
      <c r="AU160">
        <v>19.739999999999998</v>
      </c>
      <c r="AW160">
        <v>20.170000000000002</v>
      </c>
      <c r="BA160">
        <v>21.25</v>
      </c>
      <c r="BE160">
        <v>18.38</v>
      </c>
      <c r="BH160">
        <v>15.33</v>
      </c>
      <c r="BK160">
        <v>22.47</v>
      </c>
      <c r="BL160">
        <v>19.559999999999999</v>
      </c>
      <c r="BP160">
        <v>19.98</v>
      </c>
      <c r="BS160" s="18"/>
    </row>
    <row r="161" spans="1:71">
      <c r="A161" s="335"/>
      <c r="B161" s="283"/>
      <c r="C161" s="9">
        <v>50</v>
      </c>
      <c r="D161">
        <f>+入力シート①!J$9</f>
        <v>20.02</v>
      </c>
      <c r="E161">
        <f t="shared" si="88"/>
        <v>25</v>
      </c>
      <c r="F161" s="6">
        <f t="shared" si="89"/>
        <v>19.831463999999997</v>
      </c>
      <c r="G161" s="6">
        <f t="shared" si="90"/>
        <v>2.5282278864322252</v>
      </c>
      <c r="H161" s="6">
        <f t="shared" si="91"/>
        <v>24.68</v>
      </c>
      <c r="I161" s="6">
        <f t="shared" si="92"/>
        <v>14.4</v>
      </c>
      <c r="J161" s="6">
        <f t="shared" si="93"/>
        <v>0.1885360000000027</v>
      </c>
      <c r="K161" s="6">
        <f t="shared" si="94"/>
        <v>7.4572391599580137E-2</v>
      </c>
      <c r="M161" s="18"/>
      <c r="N161">
        <v>20.02</v>
      </c>
      <c r="O161">
        <v>21.26</v>
      </c>
      <c r="P161">
        <v>15.06</v>
      </c>
      <c r="Q161">
        <v>20.067299999999999</v>
      </c>
      <c r="R161">
        <v>18.425999999999998</v>
      </c>
      <c r="S161">
        <v>21.361999999999998</v>
      </c>
      <c r="T161">
        <v>20.6922</v>
      </c>
      <c r="U161">
        <v>18.9786</v>
      </c>
      <c r="V161" s="19">
        <v>21.6935</v>
      </c>
      <c r="W161" s="19">
        <v>19.9041</v>
      </c>
      <c r="X161">
        <v>17.133199999999999</v>
      </c>
      <c r="Y161">
        <v>21.78</v>
      </c>
      <c r="Z161" s="19">
        <v>15.749700000000001</v>
      </c>
      <c r="AB161" s="19">
        <v>20.93</v>
      </c>
      <c r="AC161" s="19">
        <v>22.19</v>
      </c>
      <c r="AF161">
        <v>21.47</v>
      </c>
      <c r="AL161">
        <v>22.59</v>
      </c>
      <c r="AM161">
        <v>24.68</v>
      </c>
      <c r="AU161">
        <v>19.73</v>
      </c>
      <c r="AW161">
        <v>19.7</v>
      </c>
      <c r="BA161">
        <v>21.05</v>
      </c>
      <c r="BE161">
        <v>16.399999999999999</v>
      </c>
      <c r="BH161">
        <v>14.4</v>
      </c>
      <c r="BK161">
        <v>22.46</v>
      </c>
      <c r="BL161">
        <v>18.93</v>
      </c>
      <c r="BP161">
        <v>19.149999999999999</v>
      </c>
      <c r="BS161" s="18"/>
    </row>
    <row r="162" spans="1:71">
      <c r="A162" s="335"/>
      <c r="B162" s="283"/>
      <c r="C162" s="9">
        <v>75</v>
      </c>
      <c r="D162">
        <f>+入力シート①!J$10</f>
        <v>19.82</v>
      </c>
      <c r="E162">
        <f t="shared" si="88"/>
        <v>25</v>
      </c>
      <c r="F162" s="6">
        <f t="shared" si="89"/>
        <v>19.127624000000001</v>
      </c>
      <c r="G162" s="6">
        <f t="shared" si="90"/>
        <v>2.8459196856025342</v>
      </c>
      <c r="H162" s="6">
        <f t="shared" si="91"/>
        <v>23.9</v>
      </c>
      <c r="I162" s="6">
        <f t="shared" si="92"/>
        <v>13.72</v>
      </c>
      <c r="J162" s="6">
        <f t="shared" si="93"/>
        <v>0.69237599999999944</v>
      </c>
      <c r="K162" s="6">
        <f t="shared" si="94"/>
        <v>0.24328725912495683</v>
      </c>
      <c r="M162" s="18"/>
      <c r="N162">
        <v>19.82</v>
      </c>
      <c r="O162">
        <v>20.79</v>
      </c>
      <c r="P162">
        <v>14.76</v>
      </c>
      <c r="Q162">
        <v>18.9681</v>
      </c>
      <c r="R162">
        <v>15.805</v>
      </c>
      <c r="S162">
        <v>21.167300000000001</v>
      </c>
      <c r="T162">
        <v>19.924700000000001</v>
      </c>
      <c r="U162">
        <v>18.2836</v>
      </c>
      <c r="V162" s="19">
        <v>21.413499999999999</v>
      </c>
      <c r="W162" s="19">
        <v>19.866199999999999</v>
      </c>
      <c r="X162">
        <v>15.7182</v>
      </c>
      <c r="Y162">
        <v>21.649100000000001</v>
      </c>
      <c r="Z162" s="19">
        <v>14.3649</v>
      </c>
      <c r="AB162" s="19">
        <v>19.61</v>
      </c>
      <c r="AC162" s="19">
        <v>22.03</v>
      </c>
      <c r="AF162">
        <v>21.35</v>
      </c>
      <c r="AL162">
        <v>22.4</v>
      </c>
      <c r="AM162">
        <v>23.9</v>
      </c>
      <c r="AU162">
        <v>19.68</v>
      </c>
      <c r="AW162">
        <v>19.37</v>
      </c>
      <c r="BA162">
        <v>20.28</v>
      </c>
      <c r="BE162">
        <v>14.51</v>
      </c>
      <c r="BH162">
        <v>13.72</v>
      </c>
      <c r="BK162">
        <v>22.08</v>
      </c>
      <c r="BL162">
        <v>18.16</v>
      </c>
      <c r="BP162">
        <v>18.39</v>
      </c>
      <c r="BS162" s="18"/>
    </row>
    <row r="163" spans="1:71">
      <c r="A163" s="335"/>
      <c r="B163" s="283"/>
      <c r="C163" s="9">
        <v>100</v>
      </c>
      <c r="D163">
        <f>+入力シート①!J$11</f>
        <v>19.52</v>
      </c>
      <c r="E163">
        <f t="shared" si="88"/>
        <v>25</v>
      </c>
      <c r="F163" s="6">
        <f t="shared" si="89"/>
        <v>18.419120000000003</v>
      </c>
      <c r="G163" s="6">
        <f t="shared" si="90"/>
        <v>3.1479742855525163</v>
      </c>
      <c r="H163" s="6">
        <f t="shared" si="91"/>
        <v>23.47</v>
      </c>
      <c r="I163" s="6">
        <f t="shared" si="92"/>
        <v>12.63</v>
      </c>
      <c r="J163" s="6">
        <f t="shared" si="93"/>
        <v>1.1008799999999965</v>
      </c>
      <c r="K163" s="6">
        <f t="shared" si="94"/>
        <v>0.34971060756513633</v>
      </c>
      <c r="M163" s="18"/>
      <c r="N163">
        <v>19.52</v>
      </c>
      <c r="O163">
        <v>20.59</v>
      </c>
      <c r="P163">
        <v>13.4</v>
      </c>
      <c r="Q163">
        <v>17.584099999999999</v>
      </c>
      <c r="R163">
        <v>14.099500000000001</v>
      </c>
      <c r="S163">
        <v>21.025500000000001</v>
      </c>
      <c r="T163">
        <v>19.5945</v>
      </c>
      <c r="U163">
        <v>17.017900000000001</v>
      </c>
      <c r="V163" s="19">
        <v>20.869399999999999</v>
      </c>
      <c r="W163" s="19">
        <v>19.809000000000001</v>
      </c>
      <c r="X163">
        <v>15.214600000000001</v>
      </c>
      <c r="Y163">
        <v>20.8782</v>
      </c>
      <c r="Z163" s="19">
        <v>13.875299999999999</v>
      </c>
      <c r="AB163" s="19">
        <v>19.010000000000002</v>
      </c>
      <c r="AC163" s="19">
        <v>21.65</v>
      </c>
      <c r="AF163">
        <v>20.28</v>
      </c>
      <c r="AL163">
        <v>22.35</v>
      </c>
      <c r="AM163">
        <v>23.47</v>
      </c>
      <c r="AU163">
        <v>19.59</v>
      </c>
      <c r="AW163">
        <v>18.53</v>
      </c>
      <c r="BA163">
        <v>20.03</v>
      </c>
      <c r="BE163">
        <v>12.98</v>
      </c>
      <c r="BH163">
        <v>12.63</v>
      </c>
      <c r="BK163">
        <v>21.38</v>
      </c>
      <c r="BL163">
        <v>17.21</v>
      </c>
      <c r="BP163">
        <v>17.41</v>
      </c>
      <c r="BS163" s="18"/>
    </row>
    <row r="164" spans="1:71">
      <c r="A164" s="335"/>
      <c r="B164" s="283"/>
      <c r="C164" s="9">
        <v>150</v>
      </c>
      <c r="D164">
        <f>+入力シート①!J$12</f>
        <v>19.010000000000002</v>
      </c>
      <c r="E164">
        <f t="shared" si="88"/>
        <v>25</v>
      </c>
      <c r="F164" s="6">
        <f t="shared" si="89"/>
        <v>16.974928000000002</v>
      </c>
      <c r="G164" s="6">
        <f t="shared" si="90"/>
        <v>3.7577212302936873</v>
      </c>
      <c r="H164" s="6">
        <f t="shared" si="91"/>
        <v>21.74</v>
      </c>
      <c r="I164" s="6">
        <f t="shared" si="92"/>
        <v>9.4499999999999993</v>
      </c>
      <c r="J164" s="6">
        <f t="shared" si="93"/>
        <v>2.0350719999999995</v>
      </c>
      <c r="K164" s="6">
        <f t="shared" si="94"/>
        <v>0.54157077528631548</v>
      </c>
      <c r="M164" s="18"/>
      <c r="N164">
        <v>19.010000000000002</v>
      </c>
      <c r="O164">
        <v>19.77</v>
      </c>
      <c r="P164">
        <v>12.37</v>
      </c>
      <c r="Q164">
        <v>16.8949</v>
      </c>
      <c r="R164">
        <v>11.188000000000001</v>
      </c>
      <c r="S164">
        <v>19.205400000000001</v>
      </c>
      <c r="T164">
        <v>18.896699999999999</v>
      </c>
      <c r="U164">
        <v>14.7918</v>
      </c>
      <c r="V164" s="19">
        <v>20.319199999999999</v>
      </c>
      <c r="W164" s="19">
        <v>19.4072</v>
      </c>
      <c r="X164">
        <v>12.812099999999999</v>
      </c>
      <c r="Y164">
        <v>19.3415</v>
      </c>
      <c r="Z164" s="19">
        <v>11.256399999999999</v>
      </c>
      <c r="AB164" s="19">
        <v>17.420000000000002</v>
      </c>
      <c r="AC164" s="19">
        <v>21.29</v>
      </c>
      <c r="AF164">
        <v>19.68</v>
      </c>
      <c r="AL164">
        <v>21.74</v>
      </c>
      <c r="AM164">
        <v>21.48</v>
      </c>
      <c r="AU164">
        <v>19</v>
      </c>
      <c r="AW164">
        <v>18.100000000000001</v>
      </c>
      <c r="BA164">
        <v>19.2</v>
      </c>
      <c r="BE164">
        <v>9.4499999999999993</v>
      </c>
      <c r="BH164">
        <v>10.47</v>
      </c>
      <c r="BK164">
        <v>19.47</v>
      </c>
      <c r="BL164">
        <v>16</v>
      </c>
      <c r="BP164">
        <v>14.82</v>
      </c>
      <c r="BS164" s="18"/>
    </row>
    <row r="165" spans="1:71">
      <c r="A165" s="335"/>
      <c r="B165" s="283"/>
      <c r="C165" s="9">
        <v>200</v>
      </c>
      <c r="D165">
        <f>+入力シート①!J$13</f>
        <v>18.440000000000001</v>
      </c>
      <c r="E165">
        <f t="shared" si="88"/>
        <v>25</v>
      </c>
      <c r="F165" s="6">
        <f t="shared" si="89"/>
        <v>15.727420000000002</v>
      </c>
      <c r="G165" s="6">
        <f t="shared" si="90"/>
        <v>3.7439212373748787</v>
      </c>
      <c r="H165" s="6">
        <f t="shared" si="91"/>
        <v>20.309999999999999</v>
      </c>
      <c r="I165" s="6">
        <f t="shared" si="92"/>
        <v>8.6199999999999992</v>
      </c>
      <c r="J165" s="6">
        <f t="shared" si="93"/>
        <v>2.7125799999999991</v>
      </c>
      <c r="K165" s="6">
        <f t="shared" si="94"/>
        <v>0.72452913082700854</v>
      </c>
      <c r="M165" s="18"/>
      <c r="N165">
        <v>18.440000000000001</v>
      </c>
      <c r="O165">
        <v>18.420000000000002</v>
      </c>
      <c r="P165">
        <v>10.86</v>
      </c>
      <c r="Q165">
        <v>16.045200000000001</v>
      </c>
      <c r="R165">
        <v>9.9776000000000007</v>
      </c>
      <c r="S165">
        <v>17.0303</v>
      </c>
      <c r="T165">
        <v>18.1403</v>
      </c>
      <c r="U165">
        <v>13.617000000000001</v>
      </c>
      <c r="V165" s="19">
        <v>19.122299999999999</v>
      </c>
      <c r="W165" s="19">
        <v>18.399699999999999</v>
      </c>
      <c r="X165">
        <v>10.1144</v>
      </c>
      <c r="Y165">
        <v>17.857299999999999</v>
      </c>
      <c r="Z165" s="19">
        <v>10.5014</v>
      </c>
      <c r="AB165" s="19">
        <v>15.56</v>
      </c>
      <c r="AC165" s="19">
        <v>20.21</v>
      </c>
      <c r="AF165">
        <v>18.940000000000001</v>
      </c>
      <c r="AL165">
        <v>20.27</v>
      </c>
      <c r="AM165">
        <v>20.309999999999999</v>
      </c>
      <c r="AU165">
        <v>17.98</v>
      </c>
      <c r="AW165">
        <v>17.059999999999999</v>
      </c>
      <c r="BA165">
        <v>18.05</v>
      </c>
      <c r="BE165">
        <v>8.6199999999999992</v>
      </c>
      <c r="BH165">
        <v>10.02</v>
      </c>
      <c r="BK165">
        <v>17.68</v>
      </c>
      <c r="BL165">
        <v>15.3</v>
      </c>
      <c r="BP165">
        <v>13.1</v>
      </c>
      <c r="BS165" s="18"/>
    </row>
    <row r="166" spans="1:71">
      <c r="A166" s="335"/>
      <c r="B166" s="283"/>
      <c r="C166" s="9">
        <v>300</v>
      </c>
      <c r="D166">
        <f>+入力シート①!J$14</f>
        <v>16.11</v>
      </c>
      <c r="E166">
        <f t="shared" si="88"/>
        <v>17</v>
      </c>
      <c r="F166" s="6">
        <f t="shared" si="89"/>
        <v>14.014876470588238</v>
      </c>
      <c r="G166" s="6">
        <f t="shared" si="90"/>
        <v>3.8494821422058436</v>
      </c>
      <c r="H166" s="6">
        <f t="shared" si="91"/>
        <v>18.917999999999999</v>
      </c>
      <c r="I166" s="6">
        <f t="shared" si="92"/>
        <v>7.2054</v>
      </c>
      <c r="J166" s="6">
        <f t="shared" si="93"/>
        <v>2.0951235294117616</v>
      </c>
      <c r="K166" s="6">
        <f t="shared" si="94"/>
        <v>0.54426113747632732</v>
      </c>
      <c r="M166" s="18"/>
      <c r="N166">
        <v>16.11</v>
      </c>
      <c r="O166">
        <v>15.63</v>
      </c>
      <c r="P166">
        <v>9.2799999999999994</v>
      </c>
      <c r="Q166">
        <v>14.284599999999999</v>
      </c>
      <c r="R166">
        <v>7.9539999999999997</v>
      </c>
      <c r="S166">
        <v>15.4603</v>
      </c>
      <c r="T166">
        <v>15.847899999999999</v>
      </c>
      <c r="U166">
        <v>10.8332</v>
      </c>
      <c r="V166" s="19">
        <v>18.917999999999999</v>
      </c>
      <c r="W166" s="19">
        <v>15.343400000000001</v>
      </c>
      <c r="X166">
        <v>7.2054</v>
      </c>
      <c r="Y166">
        <v>15.298400000000001</v>
      </c>
      <c r="Z166" s="19">
        <v>8.3376999999999999</v>
      </c>
      <c r="AB166" s="19">
        <v>13.31</v>
      </c>
      <c r="AC166" s="19">
        <v>17.96</v>
      </c>
      <c r="AF166">
        <v>18.11</v>
      </c>
      <c r="AL166">
        <v>17.2</v>
      </c>
      <c r="AM166">
        <v>17.28</v>
      </c>
      <c r="BS166" s="18"/>
    </row>
    <row r="167" spans="1:71">
      <c r="A167" s="335"/>
      <c r="B167" s="283"/>
      <c r="C167" s="9">
        <v>400</v>
      </c>
      <c r="D167">
        <f>+入力シート①!J$15</f>
        <v>14.27</v>
      </c>
      <c r="E167">
        <f t="shared" si="88"/>
        <v>11</v>
      </c>
      <c r="F167" s="6">
        <f t="shared" si="89"/>
        <v>9.0012999999999987</v>
      </c>
      <c r="G167" s="6">
        <f t="shared" si="90"/>
        <v>5.5153195876576371</v>
      </c>
      <c r="H167" s="6">
        <f t="shared" si="91"/>
        <v>17.919599999999999</v>
      </c>
      <c r="I167" s="6">
        <f t="shared" si="92"/>
        <v>0</v>
      </c>
      <c r="J167" s="6">
        <f t="shared" si="93"/>
        <v>5.2687000000000008</v>
      </c>
      <c r="K167" s="6">
        <f t="shared" si="94"/>
        <v>0.95528462426555849</v>
      </c>
      <c r="M167" s="18"/>
      <c r="N167">
        <v>14.27</v>
      </c>
      <c r="O167">
        <v>13.26</v>
      </c>
      <c r="P167">
        <v>7.21</v>
      </c>
      <c r="Q167">
        <v>8.6750000000000007</v>
      </c>
      <c r="R167" t="s">
        <v>108</v>
      </c>
      <c r="S167">
        <v>10.438599999999999</v>
      </c>
      <c r="T167">
        <v>0</v>
      </c>
      <c r="U167">
        <v>0</v>
      </c>
      <c r="V167" s="19">
        <v>17.919599999999999</v>
      </c>
      <c r="W167" s="19">
        <v>13.9473</v>
      </c>
      <c r="Y167">
        <v>11.426399999999999</v>
      </c>
      <c r="Z167" s="19">
        <v>6.1974</v>
      </c>
      <c r="AB167" s="19">
        <v>9.94</v>
      </c>
      <c r="AC167" s="19"/>
      <c r="BS167" s="18"/>
    </row>
    <row r="168" spans="1:71">
      <c r="A168" s="335"/>
      <c r="B168" s="283"/>
      <c r="C168" s="9">
        <v>500</v>
      </c>
      <c r="D168" t="str">
        <f>+入力シート①!J$16</f>
        <v>-</v>
      </c>
      <c r="E168">
        <f t="shared" si="88"/>
        <v>9</v>
      </c>
      <c r="F168" s="6">
        <f t="shared" si="89"/>
        <v>0</v>
      </c>
      <c r="G168" s="6">
        <f t="shared" si="90"/>
        <v>0</v>
      </c>
      <c r="H168" s="6">
        <f t="shared" si="91"/>
        <v>0</v>
      </c>
      <c r="I168" s="6">
        <f t="shared" si="92"/>
        <v>0</v>
      </c>
      <c r="J168" s="6" t="e">
        <f t="shared" si="93"/>
        <v>#VALUE!</v>
      </c>
      <c r="K168" s="6" t="e">
        <f t="shared" si="94"/>
        <v>#VALUE!</v>
      </c>
      <c r="M168" s="18"/>
      <c r="N168" t="s">
        <v>108</v>
      </c>
      <c r="O168">
        <v>0</v>
      </c>
      <c r="P168">
        <v>0</v>
      </c>
      <c r="Q168">
        <v>0</v>
      </c>
      <c r="R168">
        <v>0</v>
      </c>
      <c r="S168">
        <v>0</v>
      </c>
      <c r="T168">
        <v>0</v>
      </c>
      <c r="U168">
        <v>0</v>
      </c>
      <c r="V168" s="19">
        <v>0</v>
      </c>
      <c r="W168" s="19">
        <v>0</v>
      </c>
      <c r="Y168"/>
      <c r="AC168" s="19"/>
      <c r="BS168" s="18"/>
    </row>
    <row r="169" spans="1:71">
      <c r="A169" s="335"/>
      <c r="B169" s="283"/>
      <c r="C169" s="9">
        <v>600</v>
      </c>
      <c r="D169" t="str">
        <f>+入力シート①!J$17</f>
        <v>-</v>
      </c>
      <c r="E169">
        <f t="shared" si="88"/>
        <v>9</v>
      </c>
      <c r="F169" s="6">
        <f t="shared" si="89"/>
        <v>0</v>
      </c>
      <c r="G169" s="6">
        <f t="shared" si="90"/>
        <v>0</v>
      </c>
      <c r="H169" s="6">
        <f t="shared" si="91"/>
        <v>0</v>
      </c>
      <c r="I169" s="6">
        <f t="shared" si="92"/>
        <v>0</v>
      </c>
      <c r="J169" s="6" t="e">
        <f t="shared" si="93"/>
        <v>#VALUE!</v>
      </c>
      <c r="K169" s="6" t="e">
        <f t="shared" si="94"/>
        <v>#VALUE!</v>
      </c>
      <c r="M169" s="18"/>
      <c r="N169" t="s">
        <v>108</v>
      </c>
      <c r="O169">
        <v>0</v>
      </c>
      <c r="P169">
        <v>0</v>
      </c>
      <c r="Q169">
        <v>0</v>
      </c>
      <c r="R169">
        <v>0</v>
      </c>
      <c r="S169">
        <v>0</v>
      </c>
      <c r="T169">
        <v>0</v>
      </c>
      <c r="U169">
        <v>0</v>
      </c>
      <c r="V169" s="19">
        <v>0</v>
      </c>
      <c r="W169" s="19">
        <v>0</v>
      </c>
      <c r="Y169"/>
      <c r="AC169" s="19"/>
      <c r="BS169" s="18"/>
    </row>
    <row r="170" spans="1:71">
      <c r="A170" s="335"/>
      <c r="B170" s="15"/>
      <c r="C170" s="15"/>
      <c r="D170" s="20"/>
      <c r="E170" s="20"/>
      <c r="F170" s="40"/>
      <c r="G170" s="40"/>
      <c r="H170" s="40"/>
      <c r="I170" s="40"/>
      <c r="J170" s="40"/>
      <c r="K170" s="40"/>
      <c r="L170" s="20"/>
      <c r="M170" s="18"/>
      <c r="N170" s="20"/>
      <c r="O170" s="20"/>
      <c r="P170" s="20"/>
      <c r="Q170" s="20"/>
      <c r="R170" s="20"/>
      <c r="S170" s="20"/>
      <c r="T170" s="20"/>
      <c r="U170" s="20"/>
      <c r="W170" s="19"/>
      <c r="X170" s="20"/>
      <c r="Y170" s="20"/>
      <c r="AC170" s="19"/>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18"/>
    </row>
    <row r="171" spans="1:71">
      <c r="A171" s="335"/>
      <c r="B171" s="284" t="s">
        <v>25</v>
      </c>
      <c r="C171" s="13" t="s">
        <v>23</v>
      </c>
      <c r="D171">
        <f>+入力シート①!J$19</f>
        <v>327</v>
      </c>
      <c r="E171">
        <f>+COUNT($O171:$BS171)</f>
        <v>25</v>
      </c>
      <c r="F171" s="6">
        <f>+AVERAGE($O171:$BS171)</f>
        <v>175.32</v>
      </c>
      <c r="G171" s="6">
        <f>+STDEV($O171:$BS171)</f>
        <v>120.23855454886339</v>
      </c>
      <c r="H171" s="6">
        <f>+MAX($N171:$BS171)</f>
        <v>357</v>
      </c>
      <c r="I171" s="6">
        <f>+MIN($N171:$BS171)</f>
        <v>14</v>
      </c>
      <c r="J171" s="6">
        <f>+D171-F171</f>
        <v>151.68</v>
      </c>
      <c r="K171" s="6">
        <f>+J171/G171</f>
        <v>1.26149221078967</v>
      </c>
      <c r="M171" s="18"/>
      <c r="N171">
        <v>327</v>
      </c>
      <c r="O171">
        <v>195</v>
      </c>
      <c r="P171">
        <v>100</v>
      </c>
      <c r="Q171">
        <v>334</v>
      </c>
      <c r="R171">
        <v>154</v>
      </c>
      <c r="S171">
        <v>123</v>
      </c>
      <c r="T171">
        <v>357</v>
      </c>
      <c r="U171">
        <v>288</v>
      </c>
      <c r="V171" s="19">
        <v>266</v>
      </c>
      <c r="W171" s="19">
        <v>17</v>
      </c>
      <c r="X171">
        <v>20</v>
      </c>
      <c r="Y171">
        <v>299</v>
      </c>
      <c r="Z171" s="19">
        <v>14</v>
      </c>
      <c r="AA171" s="19">
        <v>122</v>
      </c>
      <c r="AB171" s="19">
        <v>315</v>
      </c>
      <c r="AC171" s="19">
        <v>175</v>
      </c>
      <c r="AF171">
        <v>101</v>
      </c>
      <c r="AH171">
        <v>322</v>
      </c>
      <c r="AL171">
        <v>14</v>
      </c>
      <c r="AU171">
        <v>105</v>
      </c>
      <c r="AW171">
        <v>143</v>
      </c>
      <c r="BA171">
        <v>22</v>
      </c>
      <c r="BE171">
        <v>308</v>
      </c>
      <c r="BH171">
        <v>53</v>
      </c>
      <c r="BK171">
        <v>350</v>
      </c>
      <c r="BL171">
        <v>186</v>
      </c>
      <c r="BS171" s="18"/>
    </row>
    <row r="172" spans="1:71">
      <c r="A172" s="335"/>
      <c r="B172" s="285"/>
      <c r="C172" s="10" t="s">
        <v>24</v>
      </c>
      <c r="D172">
        <f>+入力シート①!J$20</f>
        <v>0.2</v>
      </c>
      <c r="E172">
        <f t="shared" ref="E172" si="95">+COUNT($O172:$BS172)</f>
        <v>25</v>
      </c>
      <c r="F172" s="6">
        <f t="shared" ref="F172" si="96">+AVERAGE($O172:$BS172)</f>
        <v>1.0908000000000002</v>
      </c>
      <c r="G172" s="6">
        <f t="shared" ref="G172" si="97">+STDEV($O172:$BS172)</f>
        <v>0.56453461659435311</v>
      </c>
      <c r="H172" s="6">
        <f t="shared" ref="H172" si="98">+MAX($N172:$BS172)</f>
        <v>2.8</v>
      </c>
      <c r="I172" s="6">
        <f t="shared" ref="I172" si="99">+MIN($N172:$BS172)</f>
        <v>0.2</v>
      </c>
      <c r="J172" s="6">
        <f t="shared" ref="J172" si="100">+D172-F172</f>
        <v>-0.89080000000000026</v>
      </c>
      <c r="K172" s="6">
        <f t="shared" ref="K172" si="101">+J172/G172</f>
        <v>-1.577936894948792</v>
      </c>
      <c r="M172" s="18"/>
      <c r="N172">
        <v>0.2</v>
      </c>
      <c r="O172">
        <v>0.5</v>
      </c>
      <c r="P172">
        <v>0.6</v>
      </c>
      <c r="Q172">
        <v>2.1</v>
      </c>
      <c r="R172">
        <v>1.4</v>
      </c>
      <c r="S172">
        <v>0.8</v>
      </c>
      <c r="T172">
        <v>2.8</v>
      </c>
      <c r="U172">
        <v>1.4</v>
      </c>
      <c r="V172" s="19">
        <v>0.5</v>
      </c>
      <c r="W172" s="19">
        <v>1.6</v>
      </c>
      <c r="X172">
        <v>0.6</v>
      </c>
      <c r="Y172">
        <v>1</v>
      </c>
      <c r="Z172" s="19">
        <v>1.8</v>
      </c>
      <c r="AA172" s="19">
        <v>0.5</v>
      </c>
      <c r="AB172" s="19">
        <v>0.8</v>
      </c>
      <c r="AC172" s="19">
        <v>0.8</v>
      </c>
      <c r="AF172">
        <v>0.8</v>
      </c>
      <c r="AH172">
        <v>1</v>
      </c>
      <c r="AL172">
        <v>1.4</v>
      </c>
      <c r="AU172">
        <v>0.56999999999999995</v>
      </c>
      <c r="AW172">
        <v>0.7</v>
      </c>
      <c r="BA172">
        <v>1.1000000000000001</v>
      </c>
      <c r="BE172">
        <v>0.8</v>
      </c>
      <c r="BH172">
        <v>1.1000000000000001</v>
      </c>
      <c r="BK172">
        <v>1</v>
      </c>
      <c r="BL172">
        <v>1.6</v>
      </c>
      <c r="BS172" s="18"/>
    </row>
    <row r="173" spans="1:71" ht="0.95" customHeight="1">
      <c r="M173" s="18"/>
      <c r="N173"/>
      <c r="O173"/>
      <c r="P173"/>
      <c r="Q173"/>
      <c r="R173"/>
      <c r="S173"/>
      <c r="T173"/>
      <c r="U173"/>
      <c r="W173" s="19"/>
      <c r="Y173"/>
      <c r="AC173" s="19"/>
      <c r="BS173" s="18"/>
    </row>
    <row r="174" spans="1:71" ht="0.95" customHeight="1">
      <c r="M174" s="18"/>
      <c r="N174"/>
      <c r="O174"/>
      <c r="P174"/>
      <c r="Q174"/>
      <c r="R174"/>
      <c r="S174"/>
      <c r="T174"/>
      <c r="U174"/>
      <c r="W174" s="19"/>
      <c r="Y174"/>
      <c r="AC174" s="19"/>
      <c r="BS174" s="18"/>
    </row>
    <row r="175" spans="1:71" ht="0.95" customHeight="1">
      <c r="M175" s="18"/>
      <c r="N175"/>
      <c r="O175"/>
      <c r="P175"/>
      <c r="Q175"/>
      <c r="R175"/>
      <c r="S175"/>
      <c r="T175"/>
      <c r="U175"/>
      <c r="W175" s="19"/>
      <c r="Y175"/>
      <c r="AC175" s="19"/>
      <c r="BS175" s="18"/>
    </row>
    <row r="176" spans="1:71" ht="0.95" customHeight="1">
      <c r="M176" s="18"/>
      <c r="N176"/>
      <c r="O176"/>
      <c r="P176"/>
      <c r="Q176"/>
      <c r="R176"/>
      <c r="S176"/>
      <c r="T176"/>
      <c r="U176"/>
      <c r="W176" s="19"/>
      <c r="Y176"/>
      <c r="AC176" s="19"/>
      <c r="BS176" s="18"/>
    </row>
    <row r="177" spans="1:71" ht="0.95" customHeight="1">
      <c r="M177" s="18"/>
      <c r="N177"/>
      <c r="O177"/>
      <c r="P177"/>
      <c r="Q177"/>
      <c r="R177"/>
      <c r="S177"/>
      <c r="T177"/>
      <c r="U177"/>
      <c r="W177" s="19"/>
      <c r="Y177"/>
      <c r="AC177" s="19"/>
      <c r="BS177" s="18"/>
    </row>
    <row r="178" spans="1:71" ht="0.95" customHeight="1">
      <c r="M178" s="18"/>
      <c r="N178"/>
      <c r="O178"/>
      <c r="P178"/>
      <c r="Q178"/>
      <c r="R178"/>
      <c r="S178"/>
      <c r="T178"/>
      <c r="U178"/>
      <c r="W178" s="19"/>
      <c r="Y178"/>
      <c r="AC178" s="19"/>
      <c r="BS178" s="18"/>
    </row>
    <row r="179" spans="1:71" ht="0.95" customHeight="1">
      <c r="M179" s="18"/>
      <c r="N179"/>
      <c r="O179"/>
      <c r="P179"/>
      <c r="Q179"/>
      <c r="R179"/>
      <c r="S179"/>
      <c r="T179"/>
      <c r="U179"/>
      <c r="W179" s="19"/>
      <c r="Y179"/>
      <c r="AC179" s="19"/>
      <c r="BS179" s="18"/>
    </row>
    <row r="180" spans="1:71" ht="0.95" customHeight="1">
      <c r="M180" s="18"/>
      <c r="N180"/>
      <c r="O180"/>
      <c r="P180"/>
      <c r="Q180"/>
      <c r="R180"/>
      <c r="S180"/>
      <c r="T180"/>
      <c r="U180"/>
      <c r="W180" s="19"/>
      <c r="Y180"/>
      <c r="AC180" s="19"/>
      <c r="BS180" s="18"/>
    </row>
    <row r="181" spans="1:71" ht="16.5" thickBot="1">
      <c r="D181" s="1" t="s">
        <v>26</v>
      </c>
      <c r="E181" s="1" t="s">
        <v>3</v>
      </c>
      <c r="F181" s="5" t="s">
        <v>4</v>
      </c>
      <c r="G181" s="5" t="s">
        <v>8</v>
      </c>
      <c r="H181" s="5" t="s">
        <v>5</v>
      </c>
      <c r="I181" s="5" t="s">
        <v>6</v>
      </c>
      <c r="J181" s="5" t="s">
        <v>7</v>
      </c>
      <c r="K181" s="6" t="s">
        <v>66</v>
      </c>
      <c r="M181" s="18"/>
      <c r="N181" s="1" t="s">
        <v>26</v>
      </c>
      <c r="O181" s="1"/>
      <c r="P181" s="1"/>
      <c r="Q181" s="1"/>
      <c r="R181" s="1"/>
      <c r="S181" s="1"/>
      <c r="T181" s="1"/>
      <c r="U181" s="1"/>
      <c r="W181" s="19"/>
      <c r="X181" s="1"/>
      <c r="Y181" s="1"/>
      <c r="AA181" s="191"/>
      <c r="AB181" s="191"/>
      <c r="AC181" s="191"/>
      <c r="AD181" s="1"/>
      <c r="AE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8"/>
    </row>
    <row r="182" spans="1:71">
      <c r="A182" s="335">
        <v>37</v>
      </c>
      <c r="B182" s="286" t="s">
        <v>18</v>
      </c>
      <c r="C182" s="287"/>
      <c r="D182" s="92">
        <f>+入力シート①!K$2</f>
        <v>43592</v>
      </c>
      <c r="E182" s="21"/>
      <c r="F182" s="34"/>
      <c r="G182" s="34"/>
      <c r="H182" s="34"/>
      <c r="I182" s="34"/>
      <c r="J182" s="34"/>
      <c r="K182" s="35"/>
      <c r="M182" s="18"/>
      <c r="N182" s="92">
        <v>43592</v>
      </c>
      <c r="O182" s="92">
        <v>43222</v>
      </c>
      <c r="P182" s="92">
        <v>42856</v>
      </c>
      <c r="Q182" s="92">
        <v>42496</v>
      </c>
      <c r="R182" s="92">
        <v>42131</v>
      </c>
      <c r="S182" s="92">
        <v>41761</v>
      </c>
      <c r="T182" s="92">
        <v>41408</v>
      </c>
      <c r="U182" s="92">
        <v>41046</v>
      </c>
      <c r="V182" s="19">
        <v>2011</v>
      </c>
      <c r="W182" s="19">
        <v>2010</v>
      </c>
      <c r="X182" s="19">
        <f t="shared" ref="X182:BR182" si="102">+X$1</f>
        <v>2009</v>
      </c>
      <c r="Y182" s="19">
        <f t="shared" si="102"/>
        <v>2008</v>
      </c>
      <c r="Z182" s="19">
        <f t="shared" si="102"/>
        <v>2007</v>
      </c>
      <c r="AA182" s="19">
        <f t="shared" si="102"/>
        <v>2006</v>
      </c>
      <c r="AB182" s="19">
        <f t="shared" si="102"/>
        <v>2005</v>
      </c>
      <c r="AC182" s="19">
        <f t="shared" si="102"/>
        <v>2004</v>
      </c>
      <c r="AD182">
        <f t="shared" si="102"/>
        <v>2003</v>
      </c>
      <c r="AE182">
        <f t="shared" si="102"/>
        <v>2003</v>
      </c>
      <c r="AF182">
        <f t="shared" si="102"/>
        <v>2003</v>
      </c>
      <c r="AG182">
        <f t="shared" si="102"/>
        <v>2002</v>
      </c>
      <c r="AH182">
        <f t="shared" si="102"/>
        <v>2002</v>
      </c>
      <c r="AI182">
        <f t="shared" si="102"/>
        <v>2001</v>
      </c>
      <c r="AJ182">
        <f t="shared" si="102"/>
        <v>2001</v>
      </c>
      <c r="AK182">
        <f t="shared" si="102"/>
        <v>2000</v>
      </c>
      <c r="AL182">
        <f t="shared" si="102"/>
        <v>1999</v>
      </c>
      <c r="AM182">
        <f t="shared" si="102"/>
        <v>1998</v>
      </c>
      <c r="AN182">
        <f t="shared" si="102"/>
        <v>1997</v>
      </c>
      <c r="AO182">
        <f t="shared" si="102"/>
        <v>1996</v>
      </c>
      <c r="AP182">
        <f t="shared" si="102"/>
        <v>1995</v>
      </c>
      <c r="AQ182">
        <f t="shared" si="102"/>
        <v>1994</v>
      </c>
      <c r="AR182">
        <f t="shared" si="102"/>
        <v>1992</v>
      </c>
      <c r="AS182">
        <f t="shared" si="102"/>
        <v>1991</v>
      </c>
      <c r="AT182">
        <f t="shared" si="102"/>
        <v>1990</v>
      </c>
      <c r="AU182">
        <f t="shared" si="102"/>
        <v>1990</v>
      </c>
      <c r="AV182">
        <f t="shared" si="102"/>
        <v>1990</v>
      </c>
      <c r="AW182">
        <f t="shared" si="102"/>
        <v>1989</v>
      </c>
      <c r="AX182">
        <f t="shared" si="102"/>
        <v>1989</v>
      </c>
      <c r="AY182">
        <f t="shared" si="102"/>
        <v>1988</v>
      </c>
      <c r="AZ182">
        <f t="shared" si="102"/>
        <v>1988</v>
      </c>
      <c r="BA182">
        <f t="shared" si="102"/>
        <v>1988</v>
      </c>
      <c r="BB182">
        <f t="shared" si="102"/>
        <v>1987</v>
      </c>
      <c r="BC182">
        <f t="shared" si="102"/>
        <v>1986</v>
      </c>
      <c r="BD182">
        <f t="shared" si="102"/>
        <v>1985</v>
      </c>
      <c r="BE182">
        <f t="shared" si="102"/>
        <v>1985</v>
      </c>
      <c r="BF182">
        <f t="shared" si="102"/>
        <v>1985</v>
      </c>
      <c r="BG182">
        <f t="shared" si="102"/>
        <v>1984</v>
      </c>
      <c r="BH182">
        <f t="shared" si="102"/>
        <v>1984</v>
      </c>
      <c r="BI182">
        <f t="shared" si="102"/>
        <v>1984</v>
      </c>
      <c r="BJ182">
        <f t="shared" si="102"/>
        <v>1983</v>
      </c>
      <c r="BK182">
        <f t="shared" si="102"/>
        <v>1983</v>
      </c>
      <c r="BL182">
        <f t="shared" si="102"/>
        <v>1982</v>
      </c>
      <c r="BM182">
        <f t="shared" si="102"/>
        <v>1981</v>
      </c>
      <c r="BN182">
        <f t="shared" si="102"/>
        <v>1981</v>
      </c>
      <c r="BO182">
        <f t="shared" si="102"/>
        <v>1980</v>
      </c>
      <c r="BP182">
        <f t="shared" si="102"/>
        <v>1980</v>
      </c>
      <c r="BQ182">
        <f t="shared" si="102"/>
        <v>1980</v>
      </c>
      <c r="BR182">
        <f t="shared" si="102"/>
        <v>1980</v>
      </c>
      <c r="BS182" s="18"/>
    </row>
    <row r="183" spans="1:71">
      <c r="A183" s="335"/>
      <c r="B183" s="286" t="s">
        <v>19</v>
      </c>
      <c r="C183" s="287"/>
      <c r="D183" s="93">
        <f>+入力シート①!K$2</f>
        <v>43592</v>
      </c>
      <c r="E183" s="22"/>
      <c r="F183" s="36"/>
      <c r="G183" s="36"/>
      <c r="H183" s="36"/>
      <c r="I183" s="36"/>
      <c r="J183" s="36"/>
      <c r="K183" s="37"/>
      <c r="M183" s="18"/>
      <c r="N183" s="93">
        <v>43592</v>
      </c>
      <c r="O183" s="93">
        <v>43222</v>
      </c>
      <c r="P183" s="93">
        <v>42856</v>
      </c>
      <c r="Q183" s="93">
        <v>42496</v>
      </c>
      <c r="R183" s="93">
        <v>42131</v>
      </c>
      <c r="S183" s="93">
        <v>41761</v>
      </c>
      <c r="T183" s="93">
        <v>41408</v>
      </c>
      <c r="U183" s="93">
        <v>41046</v>
      </c>
      <c r="V183" s="19">
        <v>5</v>
      </c>
      <c r="W183" s="19">
        <v>5</v>
      </c>
      <c r="X183" s="19">
        <f t="shared" ref="X183:BR183" si="103">+X$3</f>
        <v>5</v>
      </c>
      <c r="Y183" s="19">
        <f t="shared" si="103"/>
        <v>5</v>
      </c>
      <c r="Z183" s="19">
        <f t="shared" si="103"/>
        <v>5</v>
      </c>
      <c r="AA183" s="19">
        <f t="shared" si="103"/>
        <v>5</v>
      </c>
      <c r="AB183" s="19">
        <f t="shared" si="103"/>
        <v>5</v>
      </c>
      <c r="AC183" s="19">
        <f t="shared" si="103"/>
        <v>5</v>
      </c>
      <c r="AD183">
        <f t="shared" si="103"/>
        <v>5</v>
      </c>
      <c r="AE183">
        <f t="shared" si="103"/>
        <v>5</v>
      </c>
      <c r="AF183">
        <f t="shared" si="103"/>
        <v>5</v>
      </c>
      <c r="AG183">
        <f t="shared" si="103"/>
        <v>5</v>
      </c>
      <c r="AH183">
        <f t="shared" si="103"/>
        <v>5</v>
      </c>
      <c r="AI183">
        <f t="shared" si="103"/>
        <v>5</v>
      </c>
      <c r="AJ183">
        <f t="shared" si="103"/>
        <v>5</v>
      </c>
      <c r="AK183">
        <f t="shared" si="103"/>
        <v>5</v>
      </c>
      <c r="AL183">
        <f t="shared" si="103"/>
        <v>5</v>
      </c>
      <c r="AM183">
        <f t="shared" si="103"/>
        <v>5</v>
      </c>
      <c r="AN183">
        <f t="shared" si="103"/>
        <v>5</v>
      </c>
      <c r="AO183">
        <f t="shared" si="103"/>
        <v>5</v>
      </c>
      <c r="AP183">
        <f t="shared" si="103"/>
        <v>5</v>
      </c>
      <c r="AQ183">
        <f t="shared" si="103"/>
        <v>5</v>
      </c>
      <c r="AR183">
        <f t="shared" si="103"/>
        <v>5</v>
      </c>
      <c r="AS183">
        <f t="shared" si="103"/>
        <v>5</v>
      </c>
      <c r="AT183">
        <f t="shared" si="103"/>
        <v>5</v>
      </c>
      <c r="AU183">
        <f t="shared" si="103"/>
        <v>5</v>
      </c>
      <c r="AV183">
        <f t="shared" si="103"/>
        <v>5</v>
      </c>
      <c r="AW183">
        <f t="shared" si="103"/>
        <v>5</v>
      </c>
      <c r="AX183">
        <f t="shared" si="103"/>
        <v>5</v>
      </c>
      <c r="AY183">
        <f t="shared" si="103"/>
        <v>5</v>
      </c>
      <c r="AZ183">
        <f t="shared" si="103"/>
        <v>5</v>
      </c>
      <c r="BA183">
        <f t="shared" si="103"/>
        <v>5</v>
      </c>
      <c r="BB183">
        <f t="shared" si="103"/>
        <v>5</v>
      </c>
      <c r="BC183">
        <f t="shared" si="103"/>
        <v>5</v>
      </c>
      <c r="BD183">
        <f t="shared" si="103"/>
        <v>5</v>
      </c>
      <c r="BE183">
        <f t="shared" si="103"/>
        <v>5</v>
      </c>
      <c r="BF183">
        <f t="shared" si="103"/>
        <v>5</v>
      </c>
      <c r="BG183">
        <f t="shared" si="103"/>
        <v>5</v>
      </c>
      <c r="BH183">
        <f t="shared" si="103"/>
        <v>5</v>
      </c>
      <c r="BI183">
        <f t="shared" si="103"/>
        <v>5</v>
      </c>
      <c r="BJ183">
        <f t="shared" si="103"/>
        <v>5</v>
      </c>
      <c r="BK183">
        <f t="shared" si="103"/>
        <v>5</v>
      </c>
      <c r="BL183">
        <f t="shared" si="103"/>
        <v>5</v>
      </c>
      <c r="BM183">
        <f t="shared" si="103"/>
        <v>5</v>
      </c>
      <c r="BN183">
        <f t="shared" si="103"/>
        <v>5</v>
      </c>
      <c r="BO183">
        <f t="shared" si="103"/>
        <v>5</v>
      </c>
      <c r="BP183">
        <f t="shared" si="103"/>
        <v>5</v>
      </c>
      <c r="BQ183">
        <f t="shared" si="103"/>
        <v>5</v>
      </c>
      <c r="BR183">
        <f t="shared" si="103"/>
        <v>5</v>
      </c>
      <c r="BS183" s="18"/>
    </row>
    <row r="184" spans="1:71">
      <c r="A184" s="335"/>
      <c r="B184" s="286" t="s">
        <v>20</v>
      </c>
      <c r="C184" s="287"/>
      <c r="D184" s="94">
        <f>+入力シート①!K$2</f>
        <v>43592</v>
      </c>
      <c r="E184" s="22"/>
      <c r="F184" s="36"/>
      <c r="G184" s="36"/>
      <c r="H184" s="36"/>
      <c r="I184" s="36"/>
      <c r="J184" s="36"/>
      <c r="K184" s="37"/>
      <c r="M184" s="18"/>
      <c r="N184" s="94">
        <v>43592</v>
      </c>
      <c r="O184" s="94">
        <v>43222</v>
      </c>
      <c r="P184" s="94">
        <v>42856</v>
      </c>
      <c r="Q184" s="94">
        <v>42496</v>
      </c>
      <c r="R184" s="94">
        <v>42131</v>
      </c>
      <c r="S184" s="94">
        <v>41761</v>
      </c>
      <c r="T184" s="94">
        <v>41408</v>
      </c>
      <c r="U184" s="94">
        <v>41046</v>
      </c>
      <c r="V184" s="19">
        <v>16</v>
      </c>
      <c r="W184" s="19">
        <v>10</v>
      </c>
      <c r="X184" s="94">
        <v>39952</v>
      </c>
      <c r="Y184" s="94">
        <v>39576</v>
      </c>
      <c r="Z184" s="19">
        <v>23</v>
      </c>
      <c r="AA184" s="19">
        <v>16</v>
      </c>
      <c r="AB184" s="19">
        <v>11</v>
      </c>
      <c r="AC184" s="19">
        <v>6</v>
      </c>
      <c r="AF184">
        <v>2</v>
      </c>
      <c r="AH184">
        <v>8</v>
      </c>
      <c r="AL184">
        <v>6</v>
      </c>
      <c r="AR184">
        <v>14</v>
      </c>
      <c r="AU184">
        <v>9</v>
      </c>
      <c r="AW184">
        <v>10</v>
      </c>
      <c r="BA184">
        <v>10</v>
      </c>
      <c r="BE184">
        <v>9</v>
      </c>
      <c r="BH184">
        <v>5</v>
      </c>
      <c r="BK184">
        <v>9</v>
      </c>
      <c r="BS184" s="18"/>
    </row>
    <row r="185" spans="1:71">
      <c r="A185" s="335"/>
      <c r="B185" s="286" t="s">
        <v>67</v>
      </c>
      <c r="C185" s="287"/>
      <c r="D185">
        <f>+入力シート①!K$3</f>
        <v>37</v>
      </c>
      <c r="E185" s="22"/>
      <c r="F185" s="36"/>
      <c r="G185" s="36"/>
      <c r="H185" s="36"/>
      <c r="I185" s="36"/>
      <c r="J185" s="36"/>
      <c r="K185" s="37"/>
      <c r="M185" s="18"/>
      <c r="N185">
        <v>37</v>
      </c>
      <c r="O185">
        <v>37</v>
      </c>
      <c r="P185">
        <v>37</v>
      </c>
      <c r="Q185">
        <v>37</v>
      </c>
      <c r="R185">
        <v>37</v>
      </c>
      <c r="S185">
        <v>37</v>
      </c>
      <c r="T185">
        <v>37</v>
      </c>
      <c r="U185">
        <v>37</v>
      </c>
      <c r="V185" s="19">
        <v>37</v>
      </c>
      <c r="W185" s="19">
        <v>37</v>
      </c>
      <c r="X185" s="19">
        <f>+$A$182</f>
        <v>37</v>
      </c>
      <c r="Y185" s="19">
        <f>+$A$182</f>
        <v>37</v>
      </c>
      <c r="Z185" s="19">
        <f>+$A$182</f>
        <v>37</v>
      </c>
      <c r="AA185" s="19">
        <f t="shared" ref="AA185:BR185" si="104">+$A$182</f>
        <v>37</v>
      </c>
      <c r="AB185" s="19">
        <f t="shared" si="104"/>
        <v>37</v>
      </c>
      <c r="AC185" s="19">
        <f t="shared" si="104"/>
        <v>37</v>
      </c>
      <c r="AD185">
        <f t="shared" si="104"/>
        <v>37</v>
      </c>
      <c r="AE185">
        <f t="shared" si="104"/>
        <v>37</v>
      </c>
      <c r="AF185">
        <f t="shared" si="104"/>
        <v>37</v>
      </c>
      <c r="AG185">
        <f t="shared" si="104"/>
        <v>37</v>
      </c>
      <c r="AH185">
        <f t="shared" si="104"/>
        <v>37</v>
      </c>
      <c r="AI185">
        <f t="shared" si="104"/>
        <v>37</v>
      </c>
      <c r="AJ185">
        <f t="shared" si="104"/>
        <v>37</v>
      </c>
      <c r="AK185">
        <f t="shared" si="104"/>
        <v>37</v>
      </c>
      <c r="AL185">
        <f t="shared" si="104"/>
        <v>37</v>
      </c>
      <c r="AM185">
        <f t="shared" si="104"/>
        <v>37</v>
      </c>
      <c r="AN185">
        <f t="shared" si="104"/>
        <v>37</v>
      </c>
      <c r="AO185">
        <f t="shared" si="104"/>
        <v>37</v>
      </c>
      <c r="AP185">
        <f t="shared" si="104"/>
        <v>37</v>
      </c>
      <c r="AQ185">
        <f t="shared" si="104"/>
        <v>37</v>
      </c>
      <c r="AR185">
        <f t="shared" si="104"/>
        <v>37</v>
      </c>
      <c r="AS185">
        <f t="shared" si="104"/>
        <v>37</v>
      </c>
      <c r="AT185">
        <f t="shared" si="104"/>
        <v>37</v>
      </c>
      <c r="AU185">
        <f t="shared" si="104"/>
        <v>37</v>
      </c>
      <c r="AV185">
        <f t="shared" si="104"/>
        <v>37</v>
      </c>
      <c r="AW185">
        <f t="shared" si="104"/>
        <v>37</v>
      </c>
      <c r="AX185">
        <f t="shared" si="104"/>
        <v>37</v>
      </c>
      <c r="AY185">
        <f t="shared" si="104"/>
        <v>37</v>
      </c>
      <c r="AZ185">
        <f t="shared" si="104"/>
        <v>37</v>
      </c>
      <c r="BA185">
        <f t="shared" si="104"/>
        <v>37</v>
      </c>
      <c r="BB185">
        <f t="shared" si="104"/>
        <v>37</v>
      </c>
      <c r="BC185">
        <f t="shared" si="104"/>
        <v>37</v>
      </c>
      <c r="BD185">
        <f t="shared" si="104"/>
        <v>37</v>
      </c>
      <c r="BE185">
        <f t="shared" si="104"/>
        <v>37</v>
      </c>
      <c r="BF185">
        <f t="shared" si="104"/>
        <v>37</v>
      </c>
      <c r="BG185">
        <f t="shared" si="104"/>
        <v>37</v>
      </c>
      <c r="BH185">
        <f t="shared" si="104"/>
        <v>37</v>
      </c>
      <c r="BI185">
        <f t="shared" si="104"/>
        <v>37</v>
      </c>
      <c r="BJ185">
        <f t="shared" si="104"/>
        <v>37</v>
      </c>
      <c r="BK185">
        <f t="shared" si="104"/>
        <v>37</v>
      </c>
      <c r="BL185">
        <f t="shared" si="104"/>
        <v>37</v>
      </c>
      <c r="BM185">
        <f t="shared" si="104"/>
        <v>37</v>
      </c>
      <c r="BN185">
        <f t="shared" si="104"/>
        <v>37</v>
      </c>
      <c r="BO185">
        <f t="shared" si="104"/>
        <v>37</v>
      </c>
      <c r="BP185">
        <f t="shared" si="104"/>
        <v>37</v>
      </c>
      <c r="BQ185">
        <f t="shared" si="104"/>
        <v>37</v>
      </c>
      <c r="BR185">
        <f t="shared" si="104"/>
        <v>37</v>
      </c>
      <c r="BS185" s="18"/>
    </row>
    <row r="186" spans="1:71" ht="16.5" thickBot="1">
      <c r="A186" s="335"/>
      <c r="B186" s="286" t="s">
        <v>21</v>
      </c>
      <c r="C186" s="287"/>
      <c r="D186" s="99">
        <f>+入力シート①!K$4</f>
        <v>0.31944444444444448</v>
      </c>
      <c r="E186" s="23"/>
      <c r="F186" s="38"/>
      <c r="G186" s="38"/>
      <c r="H186" s="38"/>
      <c r="I186" s="38"/>
      <c r="J186" s="38"/>
      <c r="K186" s="39"/>
      <c r="M186" s="18"/>
      <c r="N186" s="99">
        <v>0.31944444444444448</v>
      </c>
      <c r="O186" s="99">
        <v>0.3</v>
      </c>
      <c r="P186" s="99">
        <v>0.3125</v>
      </c>
      <c r="Q186" s="99">
        <v>0.3263888888888889</v>
      </c>
      <c r="R186" s="99">
        <v>0.2673611111111111</v>
      </c>
      <c r="S186" s="99">
        <v>0.25694444444444448</v>
      </c>
      <c r="T186" s="99">
        <v>0.2638888888888889</v>
      </c>
      <c r="U186" s="99">
        <v>0.2673611111111111</v>
      </c>
      <c r="V186" s="192">
        <v>0.26805555555555555</v>
      </c>
      <c r="W186" s="192">
        <v>0.46180555555555558</v>
      </c>
      <c r="X186" s="99">
        <v>0.27083333333333331</v>
      </c>
      <c r="Y186" s="99">
        <v>0.27083333333333331</v>
      </c>
      <c r="Z186" s="192">
        <v>0.28125</v>
      </c>
      <c r="AA186" s="192"/>
      <c r="AC186" s="19"/>
      <c r="BS186" s="18"/>
    </row>
    <row r="187" spans="1:71">
      <c r="A187" s="335"/>
      <c r="B187" s="283" t="s">
        <v>22</v>
      </c>
      <c r="C187" s="9">
        <v>0</v>
      </c>
      <c r="D187">
        <f>+入力シート①!K$5</f>
        <v>20.059999999999999</v>
      </c>
      <c r="E187">
        <f>+COUNT($O187:$BS187)</f>
        <v>25</v>
      </c>
      <c r="F187" s="6">
        <f>+AVERAGE($O187:$BS187)</f>
        <v>21.024508000000001</v>
      </c>
      <c r="G187" s="6">
        <f>+STDEV($O187:$BS187)</f>
        <v>1.6896411359417911</v>
      </c>
      <c r="H187" s="6">
        <f>+MAX($N187:$BT187)</f>
        <v>23.1</v>
      </c>
      <c r="I187" s="6">
        <f>+MIN($N187:$BS187)</f>
        <v>16.5</v>
      </c>
      <c r="J187" s="6">
        <f>+D187-F187</f>
        <v>-0.96450800000000214</v>
      </c>
      <c r="K187" s="6">
        <f>+J187/G187</f>
        <v>-0.57083600741194895</v>
      </c>
      <c r="M187" s="18"/>
      <c r="N187">
        <v>20.059999999999999</v>
      </c>
      <c r="O187">
        <v>22.37</v>
      </c>
      <c r="P187">
        <v>16.73</v>
      </c>
      <c r="Q187">
        <v>21.955500000000001</v>
      </c>
      <c r="R187">
        <v>18.690000000000001</v>
      </c>
      <c r="S187">
        <v>21.39</v>
      </c>
      <c r="T187">
        <v>20.71</v>
      </c>
      <c r="U187">
        <v>21.2972</v>
      </c>
      <c r="V187" s="19">
        <v>21.9</v>
      </c>
      <c r="W187" s="19">
        <v>21.1</v>
      </c>
      <c r="X187">
        <v>19.7</v>
      </c>
      <c r="Y187">
        <v>22.1</v>
      </c>
      <c r="Z187" s="19">
        <v>20.3</v>
      </c>
      <c r="AA187" s="19">
        <v>22.4</v>
      </c>
      <c r="AB187" s="19">
        <v>22.8</v>
      </c>
      <c r="AC187" s="19">
        <v>22.3</v>
      </c>
      <c r="AF187">
        <v>22.5</v>
      </c>
      <c r="AH187">
        <v>21.9</v>
      </c>
      <c r="AL187">
        <v>23.1</v>
      </c>
      <c r="AR187">
        <v>20.67</v>
      </c>
      <c r="AU187">
        <v>21.7</v>
      </c>
      <c r="AW187">
        <v>20.7</v>
      </c>
      <c r="BA187">
        <v>21.4</v>
      </c>
      <c r="BE187">
        <v>19.7</v>
      </c>
      <c r="BH187">
        <v>16.5</v>
      </c>
      <c r="BK187">
        <v>21.7</v>
      </c>
      <c r="BS187" s="18"/>
    </row>
    <row r="188" spans="1:71">
      <c r="A188" s="335"/>
      <c r="B188" s="283"/>
      <c r="C188" s="9">
        <v>10</v>
      </c>
      <c r="D188">
        <f>+入力シート①!K$6</f>
        <v>20.059999999999999</v>
      </c>
      <c r="E188">
        <f t="shared" ref="E188:E199" si="105">+COUNT($O188:$BS188)</f>
        <v>23</v>
      </c>
      <c r="F188" s="6">
        <f t="shared" ref="F188:F199" si="106">+AVERAGE($O188:$BS188)</f>
        <v>20.768182608695653</v>
      </c>
      <c r="G188" s="6">
        <f t="shared" ref="G188:G199" si="107">+STDEV($O188:$BS188)</f>
        <v>1.7595303778545244</v>
      </c>
      <c r="H188" s="6">
        <f t="shared" ref="H188:H199" si="108">+MAX($N188:$BT188)</f>
        <v>22.87</v>
      </c>
      <c r="I188" s="6">
        <f t="shared" ref="I188:I199" si="109">+MIN($N188:$BS188)</f>
        <v>16.510000000000002</v>
      </c>
      <c r="J188" s="6">
        <f t="shared" ref="J188:J199" si="110">+D188-F188</f>
        <v>-0.70818260869565464</v>
      </c>
      <c r="K188" s="6">
        <f t="shared" ref="K188:K199" si="111">+J188/G188</f>
        <v>-0.40248387729410728</v>
      </c>
      <c r="M188" s="18"/>
      <c r="N188">
        <v>20.059999999999999</v>
      </c>
      <c r="O188">
        <v>22.31</v>
      </c>
      <c r="P188">
        <v>16.6144</v>
      </c>
      <c r="Q188">
        <v>21.953299999999999</v>
      </c>
      <c r="R188">
        <v>18.5</v>
      </c>
      <c r="S188">
        <v>21.37</v>
      </c>
      <c r="T188">
        <v>20.41</v>
      </c>
      <c r="U188">
        <v>21.259</v>
      </c>
      <c r="V188" s="19">
        <v>22.05</v>
      </c>
      <c r="W188" s="19">
        <v>21.079699999999999</v>
      </c>
      <c r="X188">
        <v>19.688800000000001</v>
      </c>
      <c r="Y188">
        <v>22.166499999999999</v>
      </c>
      <c r="Z188" s="19">
        <v>20.016500000000001</v>
      </c>
      <c r="AA188" s="19">
        <v>22.29</v>
      </c>
      <c r="AB188" s="19">
        <v>22.87</v>
      </c>
      <c r="AC188" s="19">
        <v>22.27</v>
      </c>
      <c r="AL188">
        <v>22.6</v>
      </c>
      <c r="AR188">
        <v>20.22</v>
      </c>
      <c r="AU188">
        <v>20.329999999999998</v>
      </c>
      <c r="AW188">
        <v>20.05</v>
      </c>
      <c r="BA188">
        <v>21.69</v>
      </c>
      <c r="BE188">
        <v>19.399999999999999</v>
      </c>
      <c r="BH188">
        <v>16.510000000000002</v>
      </c>
      <c r="BK188">
        <v>22.02</v>
      </c>
      <c r="BS188" s="18"/>
    </row>
    <row r="189" spans="1:71">
      <c r="A189" s="335"/>
      <c r="B189" s="283"/>
      <c r="C189" s="9">
        <v>20</v>
      </c>
      <c r="D189">
        <f>+入力シート①!K$7</f>
        <v>19.87</v>
      </c>
      <c r="E189">
        <f t="shared" si="105"/>
        <v>23</v>
      </c>
      <c r="F189" s="6">
        <f t="shared" si="106"/>
        <v>20.609186956521743</v>
      </c>
      <c r="G189" s="6">
        <f t="shared" si="107"/>
        <v>1.8206647031196521</v>
      </c>
      <c r="H189" s="6">
        <f t="shared" si="108"/>
        <v>22.88</v>
      </c>
      <c r="I189" s="6">
        <f t="shared" si="109"/>
        <v>16.41</v>
      </c>
      <c r="J189" s="6">
        <f t="shared" si="110"/>
        <v>-0.73918695652174193</v>
      </c>
      <c r="K189" s="6">
        <f t="shared" si="111"/>
        <v>-0.40599840006518945</v>
      </c>
      <c r="M189" s="18"/>
      <c r="N189">
        <v>19.87</v>
      </c>
      <c r="O189">
        <v>22.05</v>
      </c>
      <c r="P189">
        <v>16.575099999999999</v>
      </c>
      <c r="Q189">
        <v>21.95</v>
      </c>
      <c r="R189">
        <v>18.03</v>
      </c>
      <c r="S189">
        <v>21.35</v>
      </c>
      <c r="T189">
        <v>20.2</v>
      </c>
      <c r="U189">
        <v>20.988800000000001</v>
      </c>
      <c r="V189" s="19">
        <v>22.06</v>
      </c>
      <c r="W189" s="19">
        <v>20.8428</v>
      </c>
      <c r="X189">
        <v>19.557500000000001</v>
      </c>
      <c r="Y189">
        <v>22.121600000000001</v>
      </c>
      <c r="Z189" s="19">
        <v>19.7455</v>
      </c>
      <c r="AA189" s="19">
        <v>22.11</v>
      </c>
      <c r="AB189" s="19">
        <v>22.88</v>
      </c>
      <c r="AC189" s="19">
        <v>22.27</v>
      </c>
      <c r="AL189">
        <v>22.6</v>
      </c>
      <c r="AR189">
        <v>19.059999999999999</v>
      </c>
      <c r="AU189">
        <v>20.32</v>
      </c>
      <c r="AW189">
        <v>20.04</v>
      </c>
      <c r="BA189">
        <v>21.69</v>
      </c>
      <c r="BE189">
        <v>19.309999999999999</v>
      </c>
      <c r="BH189">
        <v>16.41</v>
      </c>
      <c r="BK189">
        <v>21.85</v>
      </c>
      <c r="BS189" s="18"/>
    </row>
    <row r="190" spans="1:71">
      <c r="A190" s="335"/>
      <c r="B190" s="283"/>
      <c r="C190" s="9">
        <v>30</v>
      </c>
      <c r="D190">
        <f>+入力シート①!K$8</f>
        <v>19.760000000000002</v>
      </c>
      <c r="E190">
        <f t="shared" si="105"/>
        <v>23</v>
      </c>
      <c r="F190" s="6">
        <f t="shared" si="106"/>
        <v>20.379552173913044</v>
      </c>
      <c r="G190" s="6">
        <f t="shared" si="107"/>
        <v>1.9167627006988932</v>
      </c>
      <c r="H190" s="6">
        <f t="shared" si="108"/>
        <v>22.84</v>
      </c>
      <c r="I190" s="6">
        <f t="shared" si="109"/>
        <v>16.399999999999999</v>
      </c>
      <c r="J190" s="6">
        <f t="shared" si="110"/>
        <v>-0.61955217391304274</v>
      </c>
      <c r="K190" s="6">
        <f t="shared" si="111"/>
        <v>-0.32322841720946499</v>
      </c>
      <c r="M190" s="18"/>
      <c r="N190">
        <v>19.760000000000002</v>
      </c>
      <c r="O190">
        <v>21.96</v>
      </c>
      <c r="P190">
        <v>16.52</v>
      </c>
      <c r="Q190">
        <v>21.5228</v>
      </c>
      <c r="R190">
        <v>17.95</v>
      </c>
      <c r="S190">
        <v>21.34</v>
      </c>
      <c r="T190">
        <v>20.16</v>
      </c>
      <c r="U190">
        <v>20.854600000000001</v>
      </c>
      <c r="V190" s="19">
        <v>22.06</v>
      </c>
      <c r="W190" s="19">
        <v>20.6402</v>
      </c>
      <c r="X190">
        <v>19.4223</v>
      </c>
      <c r="Y190">
        <v>22.116599999999998</v>
      </c>
      <c r="Z190" s="19">
        <v>18.903199999999998</v>
      </c>
      <c r="AA190" s="19">
        <v>21.76</v>
      </c>
      <c r="AB190" s="19">
        <v>22.84</v>
      </c>
      <c r="AC190" s="19">
        <v>22.27</v>
      </c>
      <c r="AL190">
        <v>22.6</v>
      </c>
      <c r="AR190">
        <v>17.78</v>
      </c>
      <c r="AU190">
        <v>20.14</v>
      </c>
      <c r="AW190">
        <v>20</v>
      </c>
      <c r="BA190">
        <v>21.58</v>
      </c>
      <c r="BE190">
        <v>18.38</v>
      </c>
      <c r="BH190">
        <v>16.399999999999999</v>
      </c>
      <c r="BK190">
        <v>21.53</v>
      </c>
      <c r="BS190" s="18"/>
    </row>
    <row r="191" spans="1:71">
      <c r="A191" s="335"/>
      <c r="B191" s="283"/>
      <c r="C191" s="9">
        <v>50</v>
      </c>
      <c r="D191">
        <f>+入力シート①!K$9</f>
        <v>19.59</v>
      </c>
      <c r="E191">
        <f t="shared" si="105"/>
        <v>23</v>
      </c>
      <c r="F191" s="6">
        <f t="shared" si="106"/>
        <v>19.862178260869563</v>
      </c>
      <c r="G191" s="6">
        <f t="shared" si="107"/>
        <v>2.1212590838625842</v>
      </c>
      <c r="H191" s="6">
        <f t="shared" si="108"/>
        <v>22.77</v>
      </c>
      <c r="I191" s="6">
        <f t="shared" si="109"/>
        <v>15.71</v>
      </c>
      <c r="J191" s="6">
        <f t="shared" si="110"/>
        <v>-0.27217826086956265</v>
      </c>
      <c r="K191" s="6">
        <f t="shared" si="111"/>
        <v>-0.12830976797702398</v>
      </c>
      <c r="M191" s="18"/>
      <c r="N191">
        <v>19.59</v>
      </c>
      <c r="O191">
        <v>21.02</v>
      </c>
      <c r="P191">
        <v>16.010000000000002</v>
      </c>
      <c r="Q191">
        <v>19.6235</v>
      </c>
      <c r="R191">
        <v>17.46</v>
      </c>
      <c r="S191">
        <v>21.32</v>
      </c>
      <c r="T191">
        <v>19.86</v>
      </c>
      <c r="U191">
        <v>19.838799999999999</v>
      </c>
      <c r="V191" s="19">
        <v>22.05</v>
      </c>
      <c r="W191" s="19">
        <v>20.4923</v>
      </c>
      <c r="X191">
        <v>17.5365</v>
      </c>
      <c r="Y191">
        <v>22.035399999999999</v>
      </c>
      <c r="Z191" s="19">
        <v>18.4436</v>
      </c>
      <c r="AA191" s="19">
        <v>21.73</v>
      </c>
      <c r="AB191" s="19">
        <v>22.77</v>
      </c>
      <c r="AC191" s="19">
        <v>22.28</v>
      </c>
      <c r="AL191">
        <v>22.57</v>
      </c>
      <c r="AR191">
        <v>17.329999999999998</v>
      </c>
      <c r="AU191">
        <v>19.399999999999999</v>
      </c>
      <c r="AW191">
        <v>19.850000000000001</v>
      </c>
      <c r="BA191">
        <v>21.13</v>
      </c>
      <c r="BE191">
        <v>17.45</v>
      </c>
      <c r="BH191">
        <v>15.71</v>
      </c>
      <c r="BK191">
        <v>20.92</v>
      </c>
      <c r="BS191" s="18"/>
    </row>
    <row r="192" spans="1:71">
      <c r="A192" s="335"/>
      <c r="B192" s="283"/>
      <c r="C192" s="9">
        <v>75</v>
      </c>
      <c r="D192">
        <f>+入力シート①!K$10</f>
        <v>19.37</v>
      </c>
      <c r="E192">
        <f t="shared" si="105"/>
        <v>23</v>
      </c>
      <c r="F192" s="6">
        <f t="shared" si="106"/>
        <v>19.264700000000001</v>
      </c>
      <c r="G192" s="6">
        <f t="shared" si="107"/>
        <v>2.3988884588871273</v>
      </c>
      <c r="H192" s="6">
        <f t="shared" si="108"/>
        <v>22.64</v>
      </c>
      <c r="I192" s="6">
        <f t="shared" si="109"/>
        <v>14.58</v>
      </c>
      <c r="J192" s="6">
        <f t="shared" si="110"/>
        <v>0.10529999999999973</v>
      </c>
      <c r="K192" s="6">
        <f t="shared" si="111"/>
        <v>4.3895329776545609E-2</v>
      </c>
      <c r="M192" s="18"/>
      <c r="N192">
        <v>19.37</v>
      </c>
      <c r="O192">
        <v>20.399999999999999</v>
      </c>
      <c r="P192">
        <v>15.63</v>
      </c>
      <c r="Q192">
        <v>18.502600000000001</v>
      </c>
      <c r="R192">
        <v>16.79</v>
      </c>
      <c r="S192">
        <v>20.85</v>
      </c>
      <c r="T192">
        <v>19.48</v>
      </c>
      <c r="U192">
        <v>18.767499999999998</v>
      </c>
      <c r="V192" s="19">
        <v>22.03</v>
      </c>
      <c r="W192" s="19">
        <v>20.3139</v>
      </c>
      <c r="X192">
        <v>16.424600000000002</v>
      </c>
      <c r="Y192">
        <v>21.6723</v>
      </c>
      <c r="Z192" s="19">
        <v>17.177199999999999</v>
      </c>
      <c r="AA192" s="19">
        <v>20.56</v>
      </c>
      <c r="AB192" s="19">
        <v>22.64</v>
      </c>
      <c r="AC192" s="19">
        <v>22.28</v>
      </c>
      <c r="AL192">
        <v>22.44</v>
      </c>
      <c r="AR192">
        <v>16.55</v>
      </c>
      <c r="AU192">
        <v>19.309999999999999</v>
      </c>
      <c r="AW192">
        <v>19.62</v>
      </c>
      <c r="BA192">
        <v>20.69</v>
      </c>
      <c r="BE192">
        <v>16</v>
      </c>
      <c r="BH192">
        <v>14.58</v>
      </c>
      <c r="BK192">
        <v>20.38</v>
      </c>
      <c r="BS192" s="18"/>
    </row>
    <row r="193" spans="1:71">
      <c r="A193" s="335"/>
      <c r="B193" s="283"/>
      <c r="C193" s="9">
        <v>100</v>
      </c>
      <c r="D193">
        <f>+入力シート①!K$11</f>
        <v>19.079999999999998</v>
      </c>
      <c r="E193">
        <f t="shared" si="105"/>
        <v>23</v>
      </c>
      <c r="F193" s="6">
        <f t="shared" si="106"/>
        <v>18.615756521739129</v>
      </c>
      <c r="G193" s="6">
        <f t="shared" si="107"/>
        <v>2.6165176171298703</v>
      </c>
      <c r="H193" s="6">
        <f t="shared" si="108"/>
        <v>22.21</v>
      </c>
      <c r="I193" s="6">
        <f t="shared" si="109"/>
        <v>13.66</v>
      </c>
      <c r="J193" s="6">
        <f t="shared" si="110"/>
        <v>0.46424347826086887</v>
      </c>
      <c r="K193" s="6">
        <f t="shared" si="111"/>
        <v>0.17742799636492043</v>
      </c>
      <c r="M193" s="18"/>
      <c r="N193">
        <v>19.079999999999998</v>
      </c>
      <c r="O193">
        <v>19.79</v>
      </c>
      <c r="P193">
        <v>15.518000000000001</v>
      </c>
      <c r="Q193">
        <v>17.993600000000001</v>
      </c>
      <c r="R193">
        <v>14.98</v>
      </c>
      <c r="S193">
        <v>20.74</v>
      </c>
      <c r="T193">
        <v>19.27</v>
      </c>
      <c r="U193">
        <v>17.768699999999999</v>
      </c>
      <c r="V193" s="19">
        <v>21.56</v>
      </c>
      <c r="W193" s="19">
        <v>20.058800000000002</v>
      </c>
      <c r="X193">
        <v>15.766</v>
      </c>
      <c r="Y193">
        <v>21.2209</v>
      </c>
      <c r="Z193" s="19">
        <v>15.8964</v>
      </c>
      <c r="AA193" s="19">
        <v>19.010000000000002</v>
      </c>
      <c r="AB193" s="19">
        <v>21.74</v>
      </c>
      <c r="AC193" s="19">
        <v>22.04</v>
      </c>
      <c r="AL193">
        <v>22.21</v>
      </c>
      <c r="AR193">
        <v>15.04</v>
      </c>
      <c r="AU193">
        <v>19.239999999999998</v>
      </c>
      <c r="AW193">
        <v>19.38</v>
      </c>
      <c r="BA193">
        <v>20.12</v>
      </c>
      <c r="BE193">
        <v>15.34</v>
      </c>
      <c r="BH193">
        <v>13.66</v>
      </c>
      <c r="BK193">
        <v>19.82</v>
      </c>
      <c r="BS193" s="18"/>
    </row>
    <row r="194" spans="1:71">
      <c r="A194" s="335"/>
      <c r="B194" s="283"/>
      <c r="C194" s="9">
        <v>150</v>
      </c>
      <c r="D194">
        <f>+入力シート①!K$12</f>
        <v>18.13</v>
      </c>
      <c r="E194">
        <f t="shared" si="105"/>
        <v>22</v>
      </c>
      <c r="F194" s="6">
        <f t="shared" si="106"/>
        <v>17.436081818181819</v>
      </c>
      <c r="G194" s="6">
        <f t="shared" si="107"/>
        <v>2.890888468082391</v>
      </c>
      <c r="H194" s="6">
        <f t="shared" si="108"/>
        <v>21.09</v>
      </c>
      <c r="I194" s="6">
        <f t="shared" si="109"/>
        <v>11.81</v>
      </c>
      <c r="J194" s="6">
        <f t="shared" si="110"/>
        <v>0.6939181818181801</v>
      </c>
      <c r="K194" s="6">
        <f t="shared" si="111"/>
        <v>0.24003630353767189</v>
      </c>
      <c r="M194" s="18"/>
      <c r="N194">
        <v>18.13</v>
      </c>
      <c r="O194">
        <v>19.53</v>
      </c>
      <c r="P194">
        <v>15.016999999999999</v>
      </c>
      <c r="Q194">
        <v>17.143799999999999</v>
      </c>
      <c r="R194">
        <v>12.43</v>
      </c>
      <c r="S194">
        <v>18.91</v>
      </c>
      <c r="T194">
        <v>18.760000000000002</v>
      </c>
      <c r="U194">
        <v>16.565799999999999</v>
      </c>
      <c r="V194" s="19">
        <v>20.94</v>
      </c>
      <c r="W194" s="19">
        <v>19.9848</v>
      </c>
      <c r="X194">
        <v>13.5289</v>
      </c>
      <c r="Y194">
        <v>20.348500000000001</v>
      </c>
      <c r="Z194" s="19">
        <v>13.414999999999999</v>
      </c>
      <c r="AA194" s="19">
        <v>18.48</v>
      </c>
      <c r="AB194" s="19">
        <v>18.899999999999999</v>
      </c>
      <c r="AC194" s="19">
        <v>21.09</v>
      </c>
      <c r="AL194">
        <v>17.940000000000001</v>
      </c>
      <c r="AU194">
        <v>18.03</v>
      </c>
      <c r="AW194">
        <v>18.399999999999999</v>
      </c>
      <c r="BA194">
        <v>19.73</v>
      </c>
      <c r="BE194">
        <v>13.22</v>
      </c>
      <c r="BH194">
        <v>11.81</v>
      </c>
      <c r="BK194">
        <v>19.420000000000002</v>
      </c>
      <c r="BS194" s="18"/>
    </row>
    <row r="195" spans="1:71">
      <c r="A195" s="335"/>
      <c r="B195" s="283"/>
      <c r="C195" s="9">
        <v>200</v>
      </c>
      <c r="D195">
        <f>+入力シート①!K$13</f>
        <v>17.61</v>
      </c>
      <c r="E195">
        <f t="shared" si="105"/>
        <v>22</v>
      </c>
      <c r="F195" s="6">
        <f t="shared" si="106"/>
        <v>16.175540909090909</v>
      </c>
      <c r="G195" s="6">
        <f t="shared" si="107"/>
        <v>3.4190165263265966</v>
      </c>
      <c r="H195" s="6">
        <f t="shared" si="108"/>
        <v>20.84</v>
      </c>
      <c r="I195" s="6">
        <f t="shared" si="109"/>
        <v>10.62</v>
      </c>
      <c r="J195" s="6">
        <f t="shared" si="110"/>
        <v>1.4344590909090904</v>
      </c>
      <c r="K195" s="6">
        <f t="shared" si="111"/>
        <v>0.4195531316867539</v>
      </c>
      <c r="M195" s="18"/>
      <c r="N195">
        <v>17.61</v>
      </c>
      <c r="O195">
        <v>19.010000000000002</v>
      </c>
      <c r="P195">
        <v>12.15</v>
      </c>
      <c r="Q195">
        <v>15.9209</v>
      </c>
      <c r="R195">
        <v>10.66</v>
      </c>
      <c r="S195">
        <v>17.14</v>
      </c>
      <c r="T195">
        <v>17.96</v>
      </c>
      <c r="U195">
        <v>14.986000000000001</v>
      </c>
      <c r="V195" s="19">
        <v>19.59</v>
      </c>
      <c r="W195" s="19">
        <v>19.438199999999998</v>
      </c>
      <c r="X195">
        <v>11.612500000000001</v>
      </c>
      <c r="Y195">
        <v>19.332000000000001</v>
      </c>
      <c r="Z195" s="19">
        <v>11.3323</v>
      </c>
      <c r="AA195" s="19">
        <v>18.37</v>
      </c>
      <c r="AB195" s="19">
        <v>15.72</v>
      </c>
      <c r="AC195" s="19">
        <v>20.84</v>
      </c>
      <c r="AL195">
        <v>16.95</v>
      </c>
      <c r="AU195">
        <v>17.87</v>
      </c>
      <c r="AW195">
        <v>17.46</v>
      </c>
      <c r="BA195">
        <v>19.05</v>
      </c>
      <c r="BE195">
        <v>10.77</v>
      </c>
      <c r="BH195">
        <v>10.62</v>
      </c>
      <c r="BK195">
        <v>19.079999999999998</v>
      </c>
      <c r="BS195" s="18"/>
    </row>
    <row r="196" spans="1:71">
      <c r="A196" s="335"/>
      <c r="B196" s="283"/>
      <c r="C196" s="9">
        <v>300</v>
      </c>
      <c r="D196">
        <f>+入力シート①!K$14</f>
        <v>16.7</v>
      </c>
      <c r="E196">
        <f t="shared" si="105"/>
        <v>16</v>
      </c>
      <c r="F196" s="6">
        <f t="shared" si="106"/>
        <v>13.660506250000001</v>
      </c>
      <c r="G196" s="6">
        <f t="shared" si="107"/>
        <v>3.7534962419001126</v>
      </c>
      <c r="H196" s="6">
        <f t="shared" si="108"/>
        <v>18.68</v>
      </c>
      <c r="I196" s="6">
        <f t="shared" si="109"/>
        <v>7.33</v>
      </c>
      <c r="J196" s="6">
        <f t="shared" si="110"/>
        <v>3.0394937499999983</v>
      </c>
      <c r="K196" s="6">
        <f t="shared" si="111"/>
        <v>0.80977668661826918</v>
      </c>
      <c r="M196" s="18"/>
      <c r="N196">
        <v>16.7</v>
      </c>
      <c r="O196">
        <v>17.64</v>
      </c>
      <c r="P196">
        <v>8.6989999999999998</v>
      </c>
      <c r="Q196">
        <v>12.213699999999999</v>
      </c>
      <c r="R196">
        <v>7.33</v>
      </c>
      <c r="S196">
        <v>14.62</v>
      </c>
      <c r="T196">
        <v>15.64</v>
      </c>
      <c r="U196">
        <v>11.986599999999999</v>
      </c>
      <c r="V196" s="19">
        <v>18.39</v>
      </c>
      <c r="W196" s="19">
        <v>16.164000000000001</v>
      </c>
      <c r="X196">
        <v>8.1136999999999997</v>
      </c>
      <c r="Y196">
        <v>15.058299999999999</v>
      </c>
      <c r="Z196" s="19">
        <v>9.1327999999999996</v>
      </c>
      <c r="AA196" s="19">
        <v>17.28</v>
      </c>
      <c r="AB196" s="19">
        <v>13.15</v>
      </c>
      <c r="AC196" s="19">
        <v>18.68</v>
      </c>
      <c r="AL196">
        <v>14.47</v>
      </c>
      <c r="BS196" s="18"/>
    </row>
    <row r="197" spans="1:71">
      <c r="A197" s="335"/>
      <c r="B197" s="283"/>
      <c r="C197" s="9">
        <v>400</v>
      </c>
      <c r="D197">
        <f>+入力シート①!K$15</f>
        <v>13.59</v>
      </c>
      <c r="E197">
        <f t="shared" si="105"/>
        <v>15</v>
      </c>
      <c r="F197" s="6">
        <f t="shared" si="106"/>
        <v>10.673613333333332</v>
      </c>
      <c r="G197" s="6">
        <f t="shared" si="107"/>
        <v>3.6085985328431973</v>
      </c>
      <c r="H197" s="6">
        <f t="shared" si="108"/>
        <v>15.97</v>
      </c>
      <c r="I197" s="6">
        <f t="shared" si="109"/>
        <v>5.44</v>
      </c>
      <c r="J197" s="6">
        <f t="shared" si="110"/>
        <v>2.9163866666666678</v>
      </c>
      <c r="K197" s="6">
        <f t="shared" si="111"/>
        <v>0.80817709150063333</v>
      </c>
      <c r="M197" s="18"/>
      <c r="N197">
        <v>13.59</v>
      </c>
      <c r="O197">
        <v>14.37</v>
      </c>
      <c r="P197">
        <v>6.3769999999999998</v>
      </c>
      <c r="Q197">
        <v>9.4140999999999995</v>
      </c>
      <c r="R197">
        <v>5.44</v>
      </c>
      <c r="S197">
        <v>9.92</v>
      </c>
      <c r="T197">
        <v>9.85</v>
      </c>
      <c r="U197">
        <v>8.3214000000000006</v>
      </c>
      <c r="V197" s="19">
        <v>15.89</v>
      </c>
      <c r="W197" s="19">
        <v>12.576499999999999</v>
      </c>
      <c r="X197">
        <v>6.4321000000000002</v>
      </c>
      <c r="Y197">
        <v>12.1625</v>
      </c>
      <c r="Z197" s="19">
        <v>6.4306000000000001</v>
      </c>
      <c r="AA197" s="19">
        <v>14.38</v>
      </c>
      <c r="AC197" s="19">
        <v>15.97</v>
      </c>
      <c r="AL197">
        <v>12.57</v>
      </c>
      <c r="BS197" s="18"/>
    </row>
    <row r="198" spans="1:71">
      <c r="A198" s="335"/>
      <c r="B198" s="283"/>
      <c r="C198" s="9">
        <v>500</v>
      </c>
      <c r="D198">
        <f>+入力シート①!K$16</f>
        <v>10.648300000000001</v>
      </c>
      <c r="E198">
        <f t="shared" si="105"/>
        <v>6</v>
      </c>
      <c r="F198" s="6">
        <f t="shared" si="106"/>
        <v>2.6966666666666668</v>
      </c>
      <c r="G198" s="6">
        <f t="shared" si="107"/>
        <v>4.7638835698059063</v>
      </c>
      <c r="H198" s="6">
        <f t="shared" si="108"/>
        <v>11.71</v>
      </c>
      <c r="I198" s="6">
        <f t="shared" si="109"/>
        <v>0</v>
      </c>
      <c r="J198" s="6">
        <f t="shared" si="110"/>
        <v>7.9516333333333336</v>
      </c>
      <c r="K198" s="6">
        <f t="shared" si="111"/>
        <v>1.6691493855416171</v>
      </c>
      <c r="M198" s="18"/>
      <c r="N198">
        <v>10.65</v>
      </c>
      <c r="O198" t="s">
        <v>108</v>
      </c>
      <c r="P198" t="s">
        <v>108</v>
      </c>
      <c r="Q198" t="s">
        <v>108</v>
      </c>
      <c r="R198">
        <v>4.47</v>
      </c>
      <c r="S198">
        <v>0</v>
      </c>
      <c r="T198">
        <v>0</v>
      </c>
      <c r="U198">
        <v>0</v>
      </c>
      <c r="V198" s="19">
        <v>11.71</v>
      </c>
      <c r="W198" s="19">
        <v>0</v>
      </c>
      <c r="Y198"/>
      <c r="AC198" s="19"/>
      <c r="BS198" s="18"/>
    </row>
    <row r="199" spans="1:71">
      <c r="A199" s="335"/>
      <c r="B199" s="283"/>
      <c r="C199" s="9">
        <v>600</v>
      </c>
      <c r="D199" t="str">
        <f>+入力シート①!K$17</f>
        <v>-</v>
      </c>
      <c r="E199">
        <f t="shared" si="105"/>
        <v>9</v>
      </c>
      <c r="F199" s="6">
        <f t="shared" si="106"/>
        <v>1.2988888888888888</v>
      </c>
      <c r="G199" s="6">
        <f t="shared" si="107"/>
        <v>3.8966666666666665</v>
      </c>
      <c r="H199" s="6">
        <f t="shared" si="108"/>
        <v>11.69</v>
      </c>
      <c r="I199" s="6">
        <f t="shared" si="109"/>
        <v>0</v>
      </c>
      <c r="J199" s="6" t="e">
        <f t="shared" si="110"/>
        <v>#VALUE!</v>
      </c>
      <c r="K199" s="6" t="e">
        <f t="shared" si="111"/>
        <v>#VALUE!</v>
      </c>
      <c r="M199" s="18"/>
      <c r="N199" t="s">
        <v>108</v>
      </c>
      <c r="O199">
        <v>0</v>
      </c>
      <c r="P199">
        <v>0</v>
      </c>
      <c r="Q199">
        <v>0</v>
      </c>
      <c r="R199">
        <v>0</v>
      </c>
      <c r="S199">
        <v>0</v>
      </c>
      <c r="T199">
        <v>0</v>
      </c>
      <c r="U199">
        <v>0</v>
      </c>
      <c r="V199" s="19">
        <v>11.69</v>
      </c>
      <c r="W199" s="19">
        <v>0</v>
      </c>
      <c r="Y199"/>
      <c r="AC199" s="19"/>
      <c r="BS199" s="18"/>
    </row>
    <row r="200" spans="1:71">
      <c r="A200" s="335"/>
      <c r="B200" s="15"/>
      <c r="C200" s="15"/>
      <c r="D200" s="20"/>
      <c r="E200" s="20"/>
      <c r="F200" s="40"/>
      <c r="G200" s="40"/>
      <c r="H200" s="40"/>
      <c r="I200" s="40"/>
      <c r="J200" s="40"/>
      <c r="K200" s="40"/>
      <c r="L200" s="20"/>
      <c r="M200" s="18"/>
      <c r="N200" s="20"/>
      <c r="O200" s="20"/>
      <c r="P200" s="20"/>
      <c r="Q200" s="20"/>
      <c r="R200" s="20"/>
      <c r="S200" s="20"/>
      <c r="T200" s="20"/>
      <c r="U200" s="20"/>
      <c r="W200" s="19"/>
      <c r="X200" s="20"/>
      <c r="Y200" s="20"/>
      <c r="AC200" s="19"/>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18"/>
    </row>
    <row r="201" spans="1:71">
      <c r="A201" s="335"/>
      <c r="B201" s="284" t="s">
        <v>25</v>
      </c>
      <c r="C201" s="13" t="s">
        <v>23</v>
      </c>
      <c r="D201">
        <f>+入力シート①!K$19</f>
        <v>85</v>
      </c>
      <c r="E201">
        <f>+COUNT($O201:$BS201)</f>
        <v>24</v>
      </c>
      <c r="F201" s="6">
        <f>+AVERAGE($O201:$BS201)</f>
        <v>146.09583333333333</v>
      </c>
      <c r="G201" s="6">
        <f>+STDEV($O201:$BS201)</f>
        <v>119.64721141453887</v>
      </c>
      <c r="H201" s="6">
        <f>+MAX($N201:$BS201)</f>
        <v>347</v>
      </c>
      <c r="I201" s="6">
        <f>+MIN($N201:$BS201)</f>
        <v>12</v>
      </c>
      <c r="J201" s="6">
        <f>+D201-F201</f>
        <v>-61.095833333333331</v>
      </c>
      <c r="K201" s="6">
        <f>+J201/G201</f>
        <v>-0.51063315735505144</v>
      </c>
      <c r="M201" s="18"/>
      <c r="N201">
        <v>85</v>
      </c>
      <c r="O201">
        <v>30</v>
      </c>
      <c r="P201">
        <v>325</v>
      </c>
      <c r="Q201">
        <v>336</v>
      </c>
      <c r="R201">
        <v>96</v>
      </c>
      <c r="S201">
        <v>123</v>
      </c>
      <c r="T201">
        <v>21</v>
      </c>
      <c r="U201">
        <v>317</v>
      </c>
      <c r="V201" s="19">
        <v>144</v>
      </c>
      <c r="W201" s="19">
        <v>51</v>
      </c>
      <c r="X201">
        <v>12</v>
      </c>
      <c r="Y201">
        <v>345</v>
      </c>
      <c r="Z201" s="19">
        <v>347</v>
      </c>
      <c r="AA201" s="19">
        <v>230</v>
      </c>
      <c r="AB201" s="19">
        <v>35</v>
      </c>
      <c r="AC201" s="19">
        <v>305</v>
      </c>
      <c r="AF201">
        <v>90</v>
      </c>
      <c r="AH201">
        <v>56</v>
      </c>
      <c r="AL201">
        <v>101</v>
      </c>
      <c r="AR201">
        <v>22.3</v>
      </c>
      <c r="AU201">
        <v>177</v>
      </c>
      <c r="AW201">
        <v>117</v>
      </c>
      <c r="BA201">
        <v>90</v>
      </c>
      <c r="BE201">
        <v>33</v>
      </c>
      <c r="BH201">
        <v>103</v>
      </c>
      <c r="BS201" s="18"/>
    </row>
    <row r="202" spans="1:71">
      <c r="A202" s="335"/>
      <c r="B202" s="285"/>
      <c r="C202" s="10" t="s">
        <v>24</v>
      </c>
      <c r="D202">
        <f>+入力シート①!K$20</f>
        <v>0.4</v>
      </c>
      <c r="E202">
        <f t="shared" ref="E202" si="112">+COUNT($O202:$BS202)</f>
        <v>24</v>
      </c>
      <c r="F202" s="6">
        <f t="shared" ref="F202" si="113">+AVERAGE($O202:$BS202)</f>
        <v>1.0516666666666665</v>
      </c>
      <c r="G202" s="6">
        <f t="shared" ref="G202" si="114">+STDEV($O202:$BS202)</f>
        <v>0.75092792838140499</v>
      </c>
      <c r="H202" s="6">
        <f t="shared" ref="H202" si="115">+MAX($N202:$BS202)</f>
        <v>3</v>
      </c>
      <c r="I202" s="6">
        <f t="shared" ref="I202" si="116">+MIN($N202:$BS202)</f>
        <v>0.2</v>
      </c>
      <c r="J202" s="6">
        <f t="shared" ref="J202" si="117">+D202-F202</f>
        <v>-0.65166666666666651</v>
      </c>
      <c r="K202" s="6">
        <f t="shared" ref="K202" si="118">+J202/G202</f>
        <v>-0.8678151950897709</v>
      </c>
      <c r="M202" s="18"/>
      <c r="N202">
        <v>0.4</v>
      </c>
      <c r="O202">
        <v>0.2</v>
      </c>
      <c r="P202">
        <v>0.5</v>
      </c>
      <c r="Q202">
        <v>1.8</v>
      </c>
      <c r="R202">
        <v>0.7</v>
      </c>
      <c r="S202">
        <v>0.4</v>
      </c>
      <c r="T202">
        <v>1.6</v>
      </c>
      <c r="U202">
        <v>1.5</v>
      </c>
      <c r="V202" s="19">
        <v>0.8</v>
      </c>
      <c r="W202" s="19">
        <v>1.5</v>
      </c>
      <c r="X202">
        <v>1.4</v>
      </c>
      <c r="Y202">
        <v>2.4</v>
      </c>
      <c r="Z202" s="19">
        <v>0.9</v>
      </c>
      <c r="AA202" s="19">
        <v>0.3</v>
      </c>
      <c r="AB202" s="19">
        <v>3</v>
      </c>
      <c r="AC202" s="19">
        <v>0.3</v>
      </c>
      <c r="AF202">
        <v>0.5</v>
      </c>
      <c r="AH202">
        <v>0.9</v>
      </c>
      <c r="AL202">
        <v>0.8</v>
      </c>
      <c r="AR202">
        <v>1.94</v>
      </c>
      <c r="AU202">
        <v>1</v>
      </c>
      <c r="AW202">
        <v>0.7</v>
      </c>
      <c r="BA202">
        <v>0.2</v>
      </c>
      <c r="BE202">
        <v>0.2</v>
      </c>
      <c r="BH202">
        <v>1.7</v>
      </c>
      <c r="BS202" s="18"/>
    </row>
    <row r="203" spans="1:71" ht="0.95" customHeight="1">
      <c r="M203" s="18"/>
      <c r="N203"/>
      <c r="O203"/>
      <c r="P203"/>
      <c r="Q203"/>
      <c r="R203"/>
      <c r="S203"/>
      <c r="T203"/>
      <c r="U203"/>
      <c r="W203" s="19"/>
      <c r="Y203"/>
      <c r="AC203" s="19"/>
      <c r="BS203" s="18"/>
    </row>
    <row r="204" spans="1:71" ht="0.95" customHeight="1">
      <c r="M204" s="18"/>
      <c r="N204"/>
      <c r="O204"/>
      <c r="P204"/>
      <c r="Q204"/>
      <c r="R204"/>
      <c r="S204"/>
      <c r="T204"/>
      <c r="U204"/>
      <c r="W204" s="19"/>
      <c r="Y204"/>
      <c r="AC204" s="19"/>
      <c r="BS204" s="18"/>
    </row>
    <row r="205" spans="1:71" ht="0.95" customHeight="1">
      <c r="M205" s="18"/>
      <c r="N205"/>
      <c r="O205"/>
      <c r="P205"/>
      <c r="Q205"/>
      <c r="R205"/>
      <c r="S205"/>
      <c r="T205"/>
      <c r="U205"/>
      <c r="W205" s="19"/>
      <c r="Y205"/>
      <c r="AC205" s="19"/>
      <c r="BS205" s="18"/>
    </row>
    <row r="206" spans="1:71" ht="0.95" customHeight="1">
      <c r="M206" s="18"/>
      <c r="N206"/>
      <c r="O206"/>
      <c r="P206"/>
      <c r="Q206"/>
      <c r="R206"/>
      <c r="S206"/>
      <c r="T206"/>
      <c r="U206"/>
      <c r="W206" s="19"/>
      <c r="Y206"/>
      <c r="AC206" s="19"/>
      <c r="BS206" s="18"/>
    </row>
    <row r="207" spans="1:71" ht="0.95" customHeight="1">
      <c r="M207" s="18"/>
      <c r="N207"/>
      <c r="O207"/>
      <c r="P207"/>
      <c r="Q207"/>
      <c r="R207"/>
      <c r="S207"/>
      <c r="T207"/>
      <c r="U207"/>
      <c r="W207" s="19"/>
      <c r="Y207"/>
      <c r="AC207" s="19"/>
      <c r="BS207" s="18"/>
    </row>
    <row r="208" spans="1:71" ht="0.95" customHeight="1">
      <c r="M208" s="18"/>
      <c r="N208"/>
      <c r="O208"/>
      <c r="P208"/>
      <c r="Q208"/>
      <c r="R208"/>
      <c r="S208"/>
      <c r="T208"/>
      <c r="U208"/>
      <c r="W208" s="19"/>
      <c r="Y208"/>
      <c r="AC208" s="19"/>
      <c r="BS208" s="18"/>
    </row>
    <row r="209" spans="1:71" ht="0.95" customHeight="1">
      <c r="M209" s="18"/>
      <c r="N209"/>
      <c r="O209"/>
      <c r="P209"/>
      <c r="Q209"/>
      <c r="R209"/>
      <c r="S209"/>
      <c r="T209"/>
      <c r="U209"/>
      <c r="W209" s="19"/>
      <c r="Y209"/>
      <c r="AC209" s="19"/>
      <c r="BS209" s="18"/>
    </row>
    <row r="210" spans="1:71" ht="0.95" customHeight="1">
      <c r="M210" s="18"/>
      <c r="N210"/>
      <c r="O210"/>
      <c r="P210"/>
      <c r="Q210"/>
      <c r="R210"/>
      <c r="S210"/>
      <c r="T210"/>
      <c r="U210"/>
      <c r="W210" s="19"/>
      <c r="Y210"/>
      <c r="AC210" s="19"/>
      <c r="BS210" s="18"/>
    </row>
    <row r="211" spans="1:71" ht="16.5" thickBot="1">
      <c r="D211" s="1" t="s">
        <v>26</v>
      </c>
      <c r="E211" s="1" t="s">
        <v>3</v>
      </c>
      <c r="F211" s="5" t="s">
        <v>4</v>
      </c>
      <c r="G211" s="5" t="s">
        <v>8</v>
      </c>
      <c r="H211" s="5" t="s">
        <v>5</v>
      </c>
      <c r="I211" s="5" t="s">
        <v>6</v>
      </c>
      <c r="J211" s="5" t="s">
        <v>7</v>
      </c>
      <c r="K211" s="6" t="s">
        <v>66</v>
      </c>
      <c r="M211" s="18"/>
      <c r="N211" s="1" t="s">
        <v>26</v>
      </c>
      <c r="O211" s="1"/>
      <c r="P211" s="1"/>
      <c r="Q211" s="1"/>
      <c r="R211" s="1"/>
      <c r="S211" s="1"/>
      <c r="T211" s="1"/>
      <c r="U211" s="1"/>
      <c r="W211" s="19"/>
      <c r="X211" s="1"/>
      <c r="Y211" s="1"/>
      <c r="AA211" s="191"/>
      <c r="AB211" s="191"/>
      <c r="AC211" s="191"/>
      <c r="AD211" s="1"/>
      <c r="AE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8"/>
    </row>
    <row r="212" spans="1:71">
      <c r="A212" s="335">
        <v>38</v>
      </c>
      <c r="B212" s="286" t="s">
        <v>18</v>
      </c>
      <c r="C212" s="287"/>
      <c r="D212" s="92">
        <f>+入力シート①!L$2</f>
        <v>43592</v>
      </c>
      <c r="E212" s="21"/>
      <c r="F212" s="34"/>
      <c r="G212" s="34"/>
      <c r="H212" s="34"/>
      <c r="I212" s="34"/>
      <c r="J212" s="34"/>
      <c r="K212" s="35"/>
      <c r="M212" s="18"/>
      <c r="N212" s="92">
        <v>43592</v>
      </c>
      <c r="O212" s="92">
        <v>43222</v>
      </c>
      <c r="P212" s="92">
        <v>42856</v>
      </c>
      <c r="Q212" s="92">
        <v>42496</v>
      </c>
      <c r="R212" s="92">
        <v>42131</v>
      </c>
      <c r="S212" s="92">
        <v>41761</v>
      </c>
      <c r="T212" s="92">
        <v>41408</v>
      </c>
      <c r="U212" s="92">
        <v>41046</v>
      </c>
      <c r="V212" s="19">
        <v>2011</v>
      </c>
      <c r="W212" s="19">
        <v>2010</v>
      </c>
      <c r="X212" s="19">
        <f t="shared" ref="X212:BR212" si="119">+X$1</f>
        <v>2009</v>
      </c>
      <c r="Y212" s="19">
        <f t="shared" si="119"/>
        <v>2008</v>
      </c>
      <c r="Z212" s="19">
        <f t="shared" si="119"/>
        <v>2007</v>
      </c>
      <c r="AA212" s="19">
        <f t="shared" si="119"/>
        <v>2006</v>
      </c>
      <c r="AB212" s="19">
        <f t="shared" si="119"/>
        <v>2005</v>
      </c>
      <c r="AC212" s="19">
        <f t="shared" si="119"/>
        <v>2004</v>
      </c>
      <c r="AD212">
        <f t="shared" si="119"/>
        <v>2003</v>
      </c>
      <c r="AE212">
        <f t="shared" si="119"/>
        <v>2003</v>
      </c>
      <c r="AF212">
        <f t="shared" si="119"/>
        <v>2003</v>
      </c>
      <c r="AG212">
        <f t="shared" si="119"/>
        <v>2002</v>
      </c>
      <c r="AH212">
        <f t="shared" si="119"/>
        <v>2002</v>
      </c>
      <c r="AI212">
        <f t="shared" si="119"/>
        <v>2001</v>
      </c>
      <c r="AJ212">
        <f t="shared" si="119"/>
        <v>2001</v>
      </c>
      <c r="AK212">
        <f t="shared" si="119"/>
        <v>2000</v>
      </c>
      <c r="AL212">
        <f t="shared" si="119"/>
        <v>1999</v>
      </c>
      <c r="AM212">
        <f t="shared" si="119"/>
        <v>1998</v>
      </c>
      <c r="AN212">
        <f t="shared" si="119"/>
        <v>1997</v>
      </c>
      <c r="AO212">
        <f t="shared" si="119"/>
        <v>1996</v>
      </c>
      <c r="AP212">
        <f t="shared" si="119"/>
        <v>1995</v>
      </c>
      <c r="AQ212">
        <f t="shared" si="119"/>
        <v>1994</v>
      </c>
      <c r="AR212">
        <f t="shared" si="119"/>
        <v>1992</v>
      </c>
      <c r="AS212">
        <f t="shared" si="119"/>
        <v>1991</v>
      </c>
      <c r="AT212">
        <f t="shared" si="119"/>
        <v>1990</v>
      </c>
      <c r="AU212">
        <f t="shared" si="119"/>
        <v>1990</v>
      </c>
      <c r="AV212">
        <f t="shared" si="119"/>
        <v>1990</v>
      </c>
      <c r="AW212">
        <f t="shared" si="119"/>
        <v>1989</v>
      </c>
      <c r="AX212">
        <f t="shared" si="119"/>
        <v>1989</v>
      </c>
      <c r="AY212">
        <f t="shared" si="119"/>
        <v>1988</v>
      </c>
      <c r="AZ212">
        <f t="shared" si="119"/>
        <v>1988</v>
      </c>
      <c r="BA212">
        <f t="shared" si="119"/>
        <v>1988</v>
      </c>
      <c r="BB212">
        <f t="shared" si="119"/>
        <v>1987</v>
      </c>
      <c r="BC212">
        <f t="shared" si="119"/>
        <v>1986</v>
      </c>
      <c r="BD212">
        <f t="shared" si="119"/>
        <v>1985</v>
      </c>
      <c r="BE212">
        <f t="shared" si="119"/>
        <v>1985</v>
      </c>
      <c r="BF212">
        <f t="shared" si="119"/>
        <v>1985</v>
      </c>
      <c r="BG212">
        <f t="shared" si="119"/>
        <v>1984</v>
      </c>
      <c r="BH212">
        <f t="shared" si="119"/>
        <v>1984</v>
      </c>
      <c r="BI212">
        <f t="shared" si="119"/>
        <v>1984</v>
      </c>
      <c r="BJ212">
        <f t="shared" si="119"/>
        <v>1983</v>
      </c>
      <c r="BK212">
        <f t="shared" si="119"/>
        <v>1983</v>
      </c>
      <c r="BL212">
        <f t="shared" si="119"/>
        <v>1982</v>
      </c>
      <c r="BM212">
        <f t="shared" si="119"/>
        <v>1981</v>
      </c>
      <c r="BN212">
        <f t="shared" si="119"/>
        <v>1981</v>
      </c>
      <c r="BO212">
        <f t="shared" si="119"/>
        <v>1980</v>
      </c>
      <c r="BP212">
        <f t="shared" si="119"/>
        <v>1980</v>
      </c>
      <c r="BQ212">
        <f t="shared" si="119"/>
        <v>1980</v>
      </c>
      <c r="BR212">
        <f t="shared" si="119"/>
        <v>1980</v>
      </c>
      <c r="BS212" s="18"/>
    </row>
    <row r="213" spans="1:71">
      <c r="A213" s="335"/>
      <c r="B213" s="286" t="s">
        <v>19</v>
      </c>
      <c r="C213" s="287"/>
      <c r="D213" s="93">
        <f>+入力シート①!L$2</f>
        <v>43592</v>
      </c>
      <c r="E213" s="22"/>
      <c r="F213" s="36"/>
      <c r="G213" s="36"/>
      <c r="H213" s="36"/>
      <c r="I213" s="36"/>
      <c r="J213" s="36"/>
      <c r="K213" s="37"/>
      <c r="M213" s="18"/>
      <c r="N213" s="93">
        <v>43592</v>
      </c>
      <c r="O213" s="93">
        <v>43222</v>
      </c>
      <c r="P213" s="93">
        <v>42856</v>
      </c>
      <c r="Q213" s="93">
        <v>42496</v>
      </c>
      <c r="R213" s="93">
        <v>42131</v>
      </c>
      <c r="S213" s="93">
        <v>41761</v>
      </c>
      <c r="T213" s="93">
        <v>41408</v>
      </c>
      <c r="U213" s="93">
        <v>41046</v>
      </c>
      <c r="V213" s="19">
        <v>5</v>
      </c>
      <c r="W213" s="19">
        <v>5</v>
      </c>
      <c r="X213" s="19">
        <f t="shared" ref="X213:BR213" si="120">+X$3</f>
        <v>5</v>
      </c>
      <c r="Y213" s="19">
        <f t="shared" si="120"/>
        <v>5</v>
      </c>
      <c r="Z213" s="19">
        <f t="shared" si="120"/>
        <v>5</v>
      </c>
      <c r="AA213" s="19">
        <f t="shared" si="120"/>
        <v>5</v>
      </c>
      <c r="AB213" s="19">
        <f t="shared" si="120"/>
        <v>5</v>
      </c>
      <c r="AC213" s="19">
        <f t="shared" si="120"/>
        <v>5</v>
      </c>
      <c r="AD213">
        <f t="shared" si="120"/>
        <v>5</v>
      </c>
      <c r="AE213">
        <f t="shared" si="120"/>
        <v>5</v>
      </c>
      <c r="AF213">
        <f t="shared" si="120"/>
        <v>5</v>
      </c>
      <c r="AG213">
        <f t="shared" si="120"/>
        <v>5</v>
      </c>
      <c r="AH213">
        <f t="shared" si="120"/>
        <v>5</v>
      </c>
      <c r="AI213">
        <f t="shared" si="120"/>
        <v>5</v>
      </c>
      <c r="AJ213">
        <f t="shared" si="120"/>
        <v>5</v>
      </c>
      <c r="AK213">
        <f t="shared" si="120"/>
        <v>5</v>
      </c>
      <c r="AL213">
        <f t="shared" si="120"/>
        <v>5</v>
      </c>
      <c r="AM213">
        <f t="shared" si="120"/>
        <v>5</v>
      </c>
      <c r="AN213">
        <f t="shared" si="120"/>
        <v>5</v>
      </c>
      <c r="AO213">
        <f t="shared" si="120"/>
        <v>5</v>
      </c>
      <c r="AP213">
        <f t="shared" si="120"/>
        <v>5</v>
      </c>
      <c r="AQ213">
        <f t="shared" si="120"/>
        <v>5</v>
      </c>
      <c r="AR213">
        <f t="shared" si="120"/>
        <v>5</v>
      </c>
      <c r="AS213">
        <f t="shared" si="120"/>
        <v>5</v>
      </c>
      <c r="AT213">
        <f t="shared" si="120"/>
        <v>5</v>
      </c>
      <c r="AU213">
        <f t="shared" si="120"/>
        <v>5</v>
      </c>
      <c r="AV213">
        <f t="shared" si="120"/>
        <v>5</v>
      </c>
      <c r="AW213">
        <f t="shared" si="120"/>
        <v>5</v>
      </c>
      <c r="AX213">
        <f t="shared" si="120"/>
        <v>5</v>
      </c>
      <c r="AY213">
        <f t="shared" si="120"/>
        <v>5</v>
      </c>
      <c r="AZ213">
        <f t="shared" si="120"/>
        <v>5</v>
      </c>
      <c r="BA213">
        <f t="shared" si="120"/>
        <v>5</v>
      </c>
      <c r="BB213">
        <f t="shared" si="120"/>
        <v>5</v>
      </c>
      <c r="BC213">
        <f t="shared" si="120"/>
        <v>5</v>
      </c>
      <c r="BD213">
        <f t="shared" si="120"/>
        <v>5</v>
      </c>
      <c r="BE213">
        <f t="shared" si="120"/>
        <v>5</v>
      </c>
      <c r="BF213">
        <f t="shared" si="120"/>
        <v>5</v>
      </c>
      <c r="BG213">
        <f t="shared" si="120"/>
        <v>5</v>
      </c>
      <c r="BH213">
        <f t="shared" si="120"/>
        <v>5</v>
      </c>
      <c r="BI213">
        <f t="shared" si="120"/>
        <v>5</v>
      </c>
      <c r="BJ213">
        <f t="shared" si="120"/>
        <v>5</v>
      </c>
      <c r="BK213">
        <f t="shared" si="120"/>
        <v>5</v>
      </c>
      <c r="BL213">
        <f t="shared" si="120"/>
        <v>5</v>
      </c>
      <c r="BM213">
        <f t="shared" si="120"/>
        <v>5</v>
      </c>
      <c r="BN213">
        <f t="shared" si="120"/>
        <v>5</v>
      </c>
      <c r="BO213">
        <f t="shared" si="120"/>
        <v>5</v>
      </c>
      <c r="BP213">
        <f t="shared" si="120"/>
        <v>5</v>
      </c>
      <c r="BQ213">
        <f t="shared" si="120"/>
        <v>5</v>
      </c>
      <c r="BR213">
        <f t="shared" si="120"/>
        <v>5</v>
      </c>
      <c r="BS213" s="18"/>
    </row>
    <row r="214" spans="1:71">
      <c r="A214" s="335"/>
      <c r="B214" s="286" t="s">
        <v>20</v>
      </c>
      <c r="C214" s="287"/>
      <c r="D214" s="94">
        <f>+入力シート①!L$2</f>
        <v>43592</v>
      </c>
      <c r="E214" s="22"/>
      <c r="F214" s="36"/>
      <c r="G214" s="36"/>
      <c r="H214" s="36"/>
      <c r="I214" s="36"/>
      <c r="J214" s="36"/>
      <c r="K214" s="37"/>
      <c r="M214" s="18"/>
      <c r="N214" s="94">
        <v>43592</v>
      </c>
      <c r="O214" s="94">
        <v>43222</v>
      </c>
      <c r="P214" s="94">
        <v>42856</v>
      </c>
      <c r="Q214" s="94">
        <v>42496</v>
      </c>
      <c r="R214" s="94">
        <v>42131</v>
      </c>
      <c r="S214" s="94">
        <v>41761</v>
      </c>
      <c r="T214" s="94">
        <v>41408</v>
      </c>
      <c r="U214" s="94">
        <v>41046</v>
      </c>
      <c r="V214" s="19">
        <v>16</v>
      </c>
      <c r="W214" s="19">
        <v>10</v>
      </c>
      <c r="X214" s="94">
        <v>39952</v>
      </c>
      <c r="Y214" s="94">
        <v>39576</v>
      </c>
      <c r="Z214" s="19">
        <v>23</v>
      </c>
      <c r="AA214" s="19">
        <v>16</v>
      </c>
      <c r="AB214" s="19">
        <v>11</v>
      </c>
      <c r="AC214" s="19">
        <v>6</v>
      </c>
      <c r="AF214">
        <v>2</v>
      </c>
      <c r="AH214">
        <v>8</v>
      </c>
      <c r="AL214">
        <v>6</v>
      </c>
      <c r="AR214">
        <v>14</v>
      </c>
      <c r="AU214">
        <v>9</v>
      </c>
      <c r="AW214">
        <v>10</v>
      </c>
      <c r="BA214">
        <v>10</v>
      </c>
      <c r="BE214">
        <v>9</v>
      </c>
      <c r="BH214">
        <v>5</v>
      </c>
      <c r="BK214">
        <v>9</v>
      </c>
      <c r="BS214" s="18"/>
    </row>
    <row r="215" spans="1:71">
      <c r="A215" s="335"/>
      <c r="B215" s="286" t="s">
        <v>67</v>
      </c>
      <c r="C215" s="287"/>
      <c r="D215">
        <f>+入力シート①!L$3</f>
        <v>38</v>
      </c>
      <c r="E215" s="22"/>
      <c r="F215" s="36"/>
      <c r="G215" s="36"/>
      <c r="H215" s="36"/>
      <c r="I215" s="36"/>
      <c r="J215" s="36"/>
      <c r="K215" s="37"/>
      <c r="M215" s="18"/>
      <c r="N215">
        <v>38</v>
      </c>
      <c r="O215">
        <v>38</v>
      </c>
      <c r="P215">
        <v>38</v>
      </c>
      <c r="Q215">
        <v>38</v>
      </c>
      <c r="R215">
        <v>38</v>
      </c>
      <c r="S215">
        <v>38</v>
      </c>
      <c r="T215">
        <v>38</v>
      </c>
      <c r="U215">
        <v>38</v>
      </c>
      <c r="V215" s="19">
        <v>38</v>
      </c>
      <c r="W215" s="19">
        <v>38</v>
      </c>
      <c r="X215" s="19">
        <f>+$A$212</f>
        <v>38</v>
      </c>
      <c r="Y215" s="19">
        <f>+$A$212</f>
        <v>38</v>
      </c>
      <c r="Z215" s="19">
        <f>+$A$212</f>
        <v>38</v>
      </c>
      <c r="AA215" s="19">
        <f t="shared" ref="AA215:BR215" si="121">+$A$212</f>
        <v>38</v>
      </c>
      <c r="AB215" s="19">
        <f t="shared" si="121"/>
        <v>38</v>
      </c>
      <c r="AC215" s="19">
        <f t="shared" si="121"/>
        <v>38</v>
      </c>
      <c r="AD215">
        <f t="shared" si="121"/>
        <v>38</v>
      </c>
      <c r="AE215">
        <f t="shared" si="121"/>
        <v>38</v>
      </c>
      <c r="AF215">
        <f t="shared" si="121"/>
        <v>38</v>
      </c>
      <c r="AG215">
        <f t="shared" si="121"/>
        <v>38</v>
      </c>
      <c r="AH215">
        <f t="shared" si="121"/>
        <v>38</v>
      </c>
      <c r="AI215">
        <f t="shared" si="121"/>
        <v>38</v>
      </c>
      <c r="AJ215">
        <f t="shared" si="121"/>
        <v>38</v>
      </c>
      <c r="AK215">
        <f t="shared" si="121"/>
        <v>38</v>
      </c>
      <c r="AL215">
        <f t="shared" si="121"/>
        <v>38</v>
      </c>
      <c r="AM215">
        <f t="shared" si="121"/>
        <v>38</v>
      </c>
      <c r="AN215">
        <f t="shared" si="121"/>
        <v>38</v>
      </c>
      <c r="AO215">
        <f t="shared" si="121"/>
        <v>38</v>
      </c>
      <c r="AP215">
        <f t="shared" si="121"/>
        <v>38</v>
      </c>
      <c r="AQ215">
        <f t="shared" si="121"/>
        <v>38</v>
      </c>
      <c r="AR215">
        <f t="shared" si="121"/>
        <v>38</v>
      </c>
      <c r="AS215">
        <f t="shared" si="121"/>
        <v>38</v>
      </c>
      <c r="AT215">
        <f t="shared" si="121"/>
        <v>38</v>
      </c>
      <c r="AU215">
        <f t="shared" si="121"/>
        <v>38</v>
      </c>
      <c r="AV215">
        <f t="shared" si="121"/>
        <v>38</v>
      </c>
      <c r="AW215">
        <f t="shared" si="121"/>
        <v>38</v>
      </c>
      <c r="AX215">
        <f t="shared" si="121"/>
        <v>38</v>
      </c>
      <c r="AY215">
        <f t="shared" si="121"/>
        <v>38</v>
      </c>
      <c r="AZ215">
        <f t="shared" si="121"/>
        <v>38</v>
      </c>
      <c r="BA215">
        <f t="shared" si="121"/>
        <v>38</v>
      </c>
      <c r="BB215">
        <f t="shared" si="121"/>
        <v>38</v>
      </c>
      <c r="BC215">
        <f t="shared" si="121"/>
        <v>38</v>
      </c>
      <c r="BD215">
        <f t="shared" si="121"/>
        <v>38</v>
      </c>
      <c r="BE215">
        <f t="shared" si="121"/>
        <v>38</v>
      </c>
      <c r="BF215">
        <f t="shared" si="121"/>
        <v>38</v>
      </c>
      <c r="BG215">
        <f t="shared" si="121"/>
        <v>38</v>
      </c>
      <c r="BH215">
        <f t="shared" si="121"/>
        <v>38</v>
      </c>
      <c r="BI215">
        <f t="shared" si="121"/>
        <v>38</v>
      </c>
      <c r="BJ215">
        <f t="shared" si="121"/>
        <v>38</v>
      </c>
      <c r="BK215">
        <f t="shared" si="121"/>
        <v>38</v>
      </c>
      <c r="BL215">
        <f t="shared" si="121"/>
        <v>38</v>
      </c>
      <c r="BM215">
        <f t="shared" si="121"/>
        <v>38</v>
      </c>
      <c r="BN215">
        <f t="shared" si="121"/>
        <v>38</v>
      </c>
      <c r="BO215">
        <f t="shared" si="121"/>
        <v>38</v>
      </c>
      <c r="BP215">
        <f t="shared" si="121"/>
        <v>38</v>
      </c>
      <c r="BQ215">
        <f t="shared" si="121"/>
        <v>38</v>
      </c>
      <c r="BR215">
        <f t="shared" si="121"/>
        <v>38</v>
      </c>
      <c r="BS215" s="18"/>
    </row>
    <row r="216" spans="1:71" ht="16.5" thickBot="1">
      <c r="A216" s="335"/>
      <c r="B216" s="286" t="s">
        <v>21</v>
      </c>
      <c r="C216" s="287"/>
      <c r="D216" s="99">
        <f>+入力シート①!L$4</f>
        <v>0.36805555555555558</v>
      </c>
      <c r="E216" s="23"/>
      <c r="F216" s="38"/>
      <c r="G216" s="38"/>
      <c r="H216" s="38"/>
      <c r="I216" s="38"/>
      <c r="J216" s="38"/>
      <c r="K216" s="39"/>
      <c r="M216" s="18"/>
      <c r="N216" s="99">
        <v>0.36805555555555558</v>
      </c>
      <c r="O216" s="99">
        <v>0.34652777777777777</v>
      </c>
      <c r="P216" s="99">
        <v>0.3576388888888889</v>
      </c>
      <c r="Q216" s="99">
        <v>0.37847222222222227</v>
      </c>
      <c r="R216" s="99">
        <v>0.30208333333333331</v>
      </c>
      <c r="S216" s="99">
        <v>0.29166666666666669</v>
      </c>
      <c r="T216" s="99">
        <v>0.2986111111111111</v>
      </c>
      <c r="U216" s="99">
        <v>0.31597222222222221</v>
      </c>
      <c r="V216" s="192">
        <v>0.30486111111111108</v>
      </c>
      <c r="W216" s="192">
        <v>0.46180555555555558</v>
      </c>
      <c r="X216" s="99">
        <v>0.31597222222222221</v>
      </c>
      <c r="Y216" s="99">
        <v>0.32291666666666669</v>
      </c>
      <c r="Z216" s="192">
        <v>0.3263888888888889</v>
      </c>
      <c r="AA216" s="192"/>
      <c r="AC216" s="19"/>
      <c r="BS216" s="18"/>
    </row>
    <row r="217" spans="1:71">
      <c r="A217" s="335"/>
      <c r="B217" s="283" t="s">
        <v>22</v>
      </c>
      <c r="C217" s="9">
        <v>0</v>
      </c>
      <c r="D217">
        <f>+入力シート①!L$5</f>
        <v>20.09</v>
      </c>
      <c r="E217">
        <f>+COUNT($O217:$BS217)</f>
        <v>25</v>
      </c>
      <c r="F217" s="6">
        <f>+AVERAGE($O217:$BS217)</f>
        <v>21.259464000000001</v>
      </c>
      <c r="G217" s="6">
        <f>+STDEV($O217:$BS217)</f>
        <v>1.716961404118722</v>
      </c>
      <c r="H217" s="6">
        <f>+MAX($N217:$BT217)</f>
        <v>23.3</v>
      </c>
      <c r="I217" s="6">
        <f>+MIN($N217:$BS217)</f>
        <v>15.9</v>
      </c>
      <c r="J217" s="6">
        <f>+D217-F217</f>
        <v>-1.1694640000000014</v>
      </c>
      <c r="K217" s="6">
        <f>+J217/G217</f>
        <v>-0.68112422165963671</v>
      </c>
      <c r="M217" s="18"/>
      <c r="N217">
        <v>20.09</v>
      </c>
      <c r="O217">
        <v>22.32</v>
      </c>
      <c r="P217">
        <v>16.91</v>
      </c>
      <c r="Q217">
        <v>21.501000000000001</v>
      </c>
      <c r="R217">
        <v>19.713000000000001</v>
      </c>
      <c r="S217">
        <v>21.627700000000001</v>
      </c>
      <c r="T217">
        <v>21.539899999999999</v>
      </c>
      <c r="U217">
        <v>21.375</v>
      </c>
      <c r="V217" s="19">
        <v>21.8</v>
      </c>
      <c r="W217" s="19">
        <v>21.4</v>
      </c>
      <c r="X217">
        <v>21.5</v>
      </c>
      <c r="Y217">
        <v>22.5</v>
      </c>
      <c r="Z217" s="19">
        <v>20.6</v>
      </c>
      <c r="AA217" s="19">
        <v>21.4</v>
      </c>
      <c r="AB217" s="19">
        <v>22.8</v>
      </c>
      <c r="AC217" s="19">
        <v>21.6</v>
      </c>
      <c r="AF217">
        <v>22.1</v>
      </c>
      <c r="AH217">
        <v>23.3</v>
      </c>
      <c r="AL217">
        <v>23.3</v>
      </c>
      <c r="AR217">
        <v>23.1</v>
      </c>
      <c r="AU217">
        <v>21.7</v>
      </c>
      <c r="AW217">
        <v>20.7</v>
      </c>
      <c r="BA217">
        <v>20.7</v>
      </c>
      <c r="BE217">
        <v>20.3</v>
      </c>
      <c r="BH217">
        <v>15.9</v>
      </c>
      <c r="BK217">
        <v>21.8</v>
      </c>
      <c r="BS217" s="18"/>
    </row>
    <row r="218" spans="1:71">
      <c r="A218" s="335"/>
      <c r="B218" s="283"/>
      <c r="C218" s="9">
        <v>10</v>
      </c>
      <c r="D218">
        <f>+入力シート①!L$6</f>
        <v>20.09</v>
      </c>
      <c r="E218">
        <f t="shared" ref="E218:E229" si="122">+COUNT($O218:$BS218)</f>
        <v>25</v>
      </c>
      <c r="F218" s="6">
        <f t="shared" ref="F218:F229" si="123">+AVERAGE($O218:$BS218)</f>
        <v>21.125551999999992</v>
      </c>
      <c r="G218" s="6">
        <f t="shared" ref="G218:G229" si="124">+STDEV($O218:$BS218)</f>
        <v>1.7743014747875663</v>
      </c>
      <c r="H218" s="6">
        <f t="shared" ref="H218:H229" si="125">+MAX($N218:$BT218)</f>
        <v>23.01</v>
      </c>
      <c r="I218" s="6">
        <f t="shared" ref="I218:I229" si="126">+MIN($N218:$BS218)</f>
        <v>15.78</v>
      </c>
      <c r="J218" s="6">
        <f t="shared" ref="J218:J229" si="127">+D218-F218</f>
        <v>-1.035551999999992</v>
      </c>
      <c r="K218" s="6">
        <f t="shared" ref="K218:K229" si="128">+J218/G218</f>
        <v>-0.58363926013417577</v>
      </c>
      <c r="M218" s="18"/>
      <c r="N218">
        <v>20.09</v>
      </c>
      <c r="O218">
        <v>22.3</v>
      </c>
      <c r="P218">
        <v>16.73</v>
      </c>
      <c r="Q218">
        <v>21.5136</v>
      </c>
      <c r="R218">
        <v>19.318000000000001</v>
      </c>
      <c r="S218">
        <v>21.6311</v>
      </c>
      <c r="T218">
        <v>21.537600000000001</v>
      </c>
      <c r="U218">
        <v>21.375900000000001</v>
      </c>
      <c r="V218" s="19">
        <v>21.831199999999999</v>
      </c>
      <c r="W218" s="19">
        <v>21.431100000000001</v>
      </c>
      <c r="X218">
        <v>21.559699999999999</v>
      </c>
      <c r="Y218">
        <v>22.584900000000001</v>
      </c>
      <c r="Z218" s="19">
        <v>20.165700000000001</v>
      </c>
      <c r="AA218" s="19">
        <v>21.39</v>
      </c>
      <c r="AB218" s="19">
        <v>22.89</v>
      </c>
      <c r="AC218" s="19">
        <v>22.25</v>
      </c>
      <c r="AF218">
        <v>22.15</v>
      </c>
      <c r="AH218">
        <v>23.01</v>
      </c>
      <c r="AL218">
        <v>22.74</v>
      </c>
      <c r="AR218">
        <v>22.57</v>
      </c>
      <c r="AU218">
        <v>20.21</v>
      </c>
      <c r="AW218">
        <v>20.010000000000002</v>
      </c>
      <c r="BA218">
        <v>20.96</v>
      </c>
      <c r="BE218">
        <v>19.940000000000001</v>
      </c>
      <c r="BH218">
        <v>15.78</v>
      </c>
      <c r="BK218">
        <v>22.26</v>
      </c>
      <c r="BS218" s="18"/>
    </row>
    <row r="219" spans="1:71">
      <c r="A219" s="335"/>
      <c r="B219" s="283"/>
      <c r="C219" s="9">
        <v>20</v>
      </c>
      <c r="D219">
        <f>+入力シート①!L$7</f>
        <v>19.670000000000002</v>
      </c>
      <c r="E219">
        <f t="shared" si="122"/>
        <v>25</v>
      </c>
      <c r="F219" s="6">
        <f t="shared" si="123"/>
        <v>20.942804000000002</v>
      </c>
      <c r="G219" s="6">
        <f t="shared" si="124"/>
        <v>1.8494780312023171</v>
      </c>
      <c r="H219" s="6">
        <f t="shared" si="125"/>
        <v>22.89</v>
      </c>
      <c r="I219" s="6">
        <f t="shared" si="126"/>
        <v>15.63</v>
      </c>
      <c r="J219" s="6">
        <f t="shared" si="127"/>
        <v>-1.2728040000000007</v>
      </c>
      <c r="K219" s="6">
        <f t="shared" si="128"/>
        <v>-0.68819633352042064</v>
      </c>
      <c r="M219" s="18"/>
      <c r="N219">
        <v>19.670000000000002</v>
      </c>
      <c r="O219">
        <v>22.27</v>
      </c>
      <c r="P219">
        <v>16.66</v>
      </c>
      <c r="Q219">
        <v>21.504999999999999</v>
      </c>
      <c r="R219">
        <v>17.600000000000001</v>
      </c>
      <c r="S219">
        <v>21.569700000000001</v>
      </c>
      <c r="T219">
        <v>21.4316</v>
      </c>
      <c r="U219">
        <v>21.354700000000001</v>
      </c>
      <c r="V219" s="19">
        <v>21.8325</v>
      </c>
      <c r="W219" s="19">
        <v>21.237200000000001</v>
      </c>
      <c r="X219">
        <v>21.558399999999999</v>
      </c>
      <c r="Y219">
        <v>22.584199999999999</v>
      </c>
      <c r="Z219" s="19">
        <v>20.006799999999998</v>
      </c>
      <c r="AA219" s="19">
        <v>21.32</v>
      </c>
      <c r="AB219" s="19">
        <v>22.89</v>
      </c>
      <c r="AC219" s="19">
        <v>22.26</v>
      </c>
      <c r="AF219">
        <v>22.16</v>
      </c>
      <c r="AH219">
        <v>22.22</v>
      </c>
      <c r="AL219">
        <v>22.74</v>
      </c>
      <c r="AR219">
        <v>21.46</v>
      </c>
      <c r="AU219">
        <v>20.2</v>
      </c>
      <c r="AW219">
        <v>19.98</v>
      </c>
      <c r="BA219">
        <v>20.97</v>
      </c>
      <c r="BE219">
        <v>19.87</v>
      </c>
      <c r="BH219">
        <v>15.63</v>
      </c>
      <c r="BK219">
        <v>22.26</v>
      </c>
      <c r="BS219" s="18"/>
    </row>
    <row r="220" spans="1:71">
      <c r="A220" s="335"/>
      <c r="B220" s="283"/>
      <c r="C220" s="9">
        <v>30</v>
      </c>
      <c r="D220">
        <f>+入力シート①!L$8</f>
        <v>19.559999999999999</v>
      </c>
      <c r="E220">
        <f t="shared" si="122"/>
        <v>25</v>
      </c>
      <c r="F220" s="6">
        <f t="shared" si="123"/>
        <v>20.789684000000001</v>
      </c>
      <c r="G220" s="6">
        <f t="shared" si="124"/>
        <v>1.9217280623352169</v>
      </c>
      <c r="H220" s="6">
        <f t="shared" si="125"/>
        <v>22.88</v>
      </c>
      <c r="I220" s="6">
        <f t="shared" si="126"/>
        <v>15.53</v>
      </c>
      <c r="J220" s="6">
        <f t="shared" si="127"/>
        <v>-1.2296840000000024</v>
      </c>
      <c r="K220" s="6">
        <f t="shared" si="128"/>
        <v>-0.63988449984215423</v>
      </c>
      <c r="M220" s="18"/>
      <c r="N220">
        <v>19.559999999999999</v>
      </c>
      <c r="O220">
        <v>22.09</v>
      </c>
      <c r="P220">
        <v>16.55</v>
      </c>
      <c r="Q220">
        <v>21.473400000000002</v>
      </c>
      <c r="R220">
        <v>16.802</v>
      </c>
      <c r="S220">
        <v>21.537299999999998</v>
      </c>
      <c r="T220">
        <v>21.373100000000001</v>
      </c>
      <c r="U220">
        <v>21.242999999999999</v>
      </c>
      <c r="V220" s="19">
        <v>21.830100000000002</v>
      </c>
      <c r="W220" s="19">
        <v>20.909500000000001</v>
      </c>
      <c r="X220">
        <v>21.485099999999999</v>
      </c>
      <c r="Y220">
        <v>22.586500000000001</v>
      </c>
      <c r="Z220" s="19">
        <v>19.652100000000001</v>
      </c>
      <c r="AA220" s="19">
        <v>20.92</v>
      </c>
      <c r="AB220" s="19">
        <v>22.88</v>
      </c>
      <c r="AC220" s="19">
        <v>22.26</v>
      </c>
      <c r="AF220">
        <v>22.16</v>
      </c>
      <c r="AH220">
        <v>21.63</v>
      </c>
      <c r="AL220">
        <v>22.74</v>
      </c>
      <c r="AR220">
        <v>21.25</v>
      </c>
      <c r="AU220">
        <v>20.18</v>
      </c>
      <c r="AW220">
        <v>19.91</v>
      </c>
      <c r="BA220">
        <v>20.97</v>
      </c>
      <c r="BE220">
        <v>19.59</v>
      </c>
      <c r="BH220">
        <v>15.53</v>
      </c>
      <c r="BK220">
        <v>22.19</v>
      </c>
      <c r="BS220" s="18"/>
    </row>
    <row r="221" spans="1:71">
      <c r="A221" s="335"/>
      <c r="B221" s="283"/>
      <c r="C221" s="9">
        <v>50</v>
      </c>
      <c r="D221">
        <f>+入力シート①!L$9</f>
        <v>19.38</v>
      </c>
      <c r="E221">
        <f t="shared" si="122"/>
        <v>25</v>
      </c>
      <c r="F221" s="6">
        <f t="shared" si="123"/>
        <v>20.18188</v>
      </c>
      <c r="G221" s="6">
        <f t="shared" si="124"/>
        <v>2.1565474799626649</v>
      </c>
      <c r="H221" s="6">
        <f t="shared" si="125"/>
        <v>22.8</v>
      </c>
      <c r="I221" s="6">
        <f t="shared" si="126"/>
        <v>14.7</v>
      </c>
      <c r="J221" s="6">
        <f t="shared" si="127"/>
        <v>-0.80188000000000059</v>
      </c>
      <c r="K221" s="6">
        <f t="shared" si="128"/>
        <v>-0.37183507780402919</v>
      </c>
      <c r="M221" s="18"/>
      <c r="N221">
        <v>19.38</v>
      </c>
      <c r="O221">
        <v>21.62</v>
      </c>
      <c r="P221">
        <v>16.102</v>
      </c>
      <c r="Q221">
        <v>20.1053</v>
      </c>
      <c r="R221">
        <v>15.6724</v>
      </c>
      <c r="S221">
        <v>20.9772</v>
      </c>
      <c r="T221">
        <v>20.737300000000001</v>
      </c>
      <c r="U221">
        <v>20.502300000000002</v>
      </c>
      <c r="V221" s="19">
        <v>21.8306</v>
      </c>
      <c r="W221" s="19">
        <v>20.8154</v>
      </c>
      <c r="X221">
        <v>18.813600000000001</v>
      </c>
      <c r="Y221">
        <v>22.500499999999999</v>
      </c>
      <c r="Z221" s="19">
        <v>18.7104</v>
      </c>
      <c r="AA221" s="19">
        <v>20.309999999999999</v>
      </c>
      <c r="AB221" s="19">
        <v>22.8</v>
      </c>
      <c r="AC221" s="19">
        <v>22.25</v>
      </c>
      <c r="AF221">
        <v>22.16</v>
      </c>
      <c r="AH221">
        <v>19.98</v>
      </c>
      <c r="AL221">
        <v>22.74</v>
      </c>
      <c r="AR221">
        <v>21</v>
      </c>
      <c r="AU221">
        <v>19.829999999999998</v>
      </c>
      <c r="AW221">
        <v>19.739999999999998</v>
      </c>
      <c r="BA221">
        <v>20.97</v>
      </c>
      <c r="BE221">
        <v>18.190000000000001</v>
      </c>
      <c r="BH221">
        <v>14.7</v>
      </c>
      <c r="BK221">
        <v>21.49</v>
      </c>
      <c r="BS221" s="18"/>
    </row>
    <row r="222" spans="1:71">
      <c r="A222" s="335"/>
      <c r="B222" s="283"/>
      <c r="C222" s="9">
        <v>75</v>
      </c>
      <c r="D222">
        <f>+入力シート①!L$10</f>
        <v>19.12</v>
      </c>
      <c r="E222">
        <f t="shared" si="122"/>
        <v>24</v>
      </c>
      <c r="F222" s="6">
        <f t="shared" si="123"/>
        <v>19.448475000000006</v>
      </c>
      <c r="G222" s="6">
        <f t="shared" si="124"/>
        <v>2.4348564013099119</v>
      </c>
      <c r="H222" s="6">
        <f t="shared" si="125"/>
        <v>22.74</v>
      </c>
      <c r="I222" s="6">
        <f t="shared" si="126"/>
        <v>13.9948</v>
      </c>
      <c r="J222" s="6">
        <f t="shared" si="127"/>
        <v>-0.32847500000000451</v>
      </c>
      <c r="K222" s="6">
        <f t="shared" si="128"/>
        <v>-0.13490528633363777</v>
      </c>
      <c r="M222" s="18"/>
      <c r="N222">
        <v>19.12</v>
      </c>
      <c r="O222">
        <v>20.170000000000002</v>
      </c>
      <c r="P222">
        <v>14.78</v>
      </c>
      <c r="Q222">
        <v>18.9422</v>
      </c>
      <c r="R222">
        <v>13.9948</v>
      </c>
      <c r="S222">
        <v>20.605399999999999</v>
      </c>
      <c r="T222">
        <v>19.793399999999998</v>
      </c>
      <c r="U222">
        <v>18.650099999999998</v>
      </c>
      <c r="V222" s="19">
        <v>21.763500000000001</v>
      </c>
      <c r="W222" s="19">
        <v>20.473299999999998</v>
      </c>
      <c r="X222">
        <v>18.495899999999999</v>
      </c>
      <c r="Y222">
        <v>21.896799999999999</v>
      </c>
      <c r="Z222" s="19">
        <v>18.148</v>
      </c>
      <c r="AB222" s="19">
        <v>22.37</v>
      </c>
      <c r="AC222" s="19">
        <v>21.66</v>
      </c>
      <c r="AF222">
        <v>22.12</v>
      </c>
      <c r="AH222">
        <v>18.66</v>
      </c>
      <c r="AL222">
        <v>22.74</v>
      </c>
      <c r="AR222">
        <v>19.489999999999998</v>
      </c>
      <c r="AU222">
        <v>19.61</v>
      </c>
      <c r="AW222">
        <v>19.54</v>
      </c>
      <c r="BA222">
        <v>20.93</v>
      </c>
      <c r="BE222">
        <v>17.350000000000001</v>
      </c>
      <c r="BH222">
        <v>14.21</v>
      </c>
      <c r="BK222">
        <v>20.37</v>
      </c>
      <c r="BS222" s="18"/>
    </row>
    <row r="223" spans="1:71">
      <c r="A223" s="335"/>
      <c r="B223" s="283"/>
      <c r="C223" s="9">
        <v>100</v>
      </c>
      <c r="D223">
        <f>+入力シート①!L$11</f>
        <v>18.649999999999999</v>
      </c>
      <c r="E223">
        <f t="shared" si="122"/>
        <v>25</v>
      </c>
      <c r="F223" s="6">
        <f t="shared" si="123"/>
        <v>18.869152</v>
      </c>
      <c r="G223" s="6">
        <f t="shared" si="124"/>
        <v>2.5076522679125</v>
      </c>
      <c r="H223" s="6">
        <f t="shared" si="125"/>
        <v>22.71</v>
      </c>
      <c r="I223" s="6">
        <f t="shared" si="126"/>
        <v>13.2484</v>
      </c>
      <c r="J223" s="6">
        <f t="shared" si="127"/>
        <v>-0.21915200000000112</v>
      </c>
      <c r="K223" s="6">
        <f t="shared" si="128"/>
        <v>-8.7393297230335149E-2</v>
      </c>
      <c r="M223" s="18"/>
      <c r="N223">
        <v>18.649999999999999</v>
      </c>
      <c r="O223">
        <v>19.579999999999998</v>
      </c>
      <c r="P223">
        <v>14.19</v>
      </c>
      <c r="Q223">
        <v>18.235199999999999</v>
      </c>
      <c r="R223">
        <v>13.2484</v>
      </c>
      <c r="S223">
        <v>20.605399999999999</v>
      </c>
      <c r="T223">
        <v>19.213000000000001</v>
      </c>
      <c r="U223">
        <v>17.849399999999999</v>
      </c>
      <c r="V223" s="19">
        <v>21.0397</v>
      </c>
      <c r="W223" s="19">
        <v>20.384</v>
      </c>
      <c r="X223">
        <v>17.562799999999999</v>
      </c>
      <c r="Y223">
        <v>21.552800000000001</v>
      </c>
      <c r="Z223" s="19">
        <v>16.798100000000002</v>
      </c>
      <c r="AA223" s="19">
        <v>19.54</v>
      </c>
      <c r="AB223" s="19">
        <v>21.76</v>
      </c>
      <c r="AC223" s="19">
        <v>21.25</v>
      </c>
      <c r="AF223">
        <v>21.53</v>
      </c>
      <c r="AH223">
        <v>17.21</v>
      </c>
      <c r="AL223">
        <v>22.71</v>
      </c>
      <c r="AR223">
        <v>18.05</v>
      </c>
      <c r="AU223">
        <v>19.57</v>
      </c>
      <c r="AW223">
        <v>19.18</v>
      </c>
      <c r="BA223">
        <v>20.38</v>
      </c>
      <c r="BE223">
        <v>16.489999999999998</v>
      </c>
      <c r="BH223">
        <v>14.06</v>
      </c>
      <c r="BK223">
        <v>19.739999999999998</v>
      </c>
      <c r="BS223" s="18"/>
    </row>
    <row r="224" spans="1:71">
      <c r="A224" s="335"/>
      <c r="B224" s="283"/>
      <c r="C224" s="9">
        <v>150</v>
      </c>
      <c r="D224">
        <f>+入力シート①!L$12</f>
        <v>18.239999999999998</v>
      </c>
      <c r="E224">
        <f t="shared" si="122"/>
        <v>25</v>
      </c>
      <c r="F224" s="6">
        <f t="shared" si="123"/>
        <v>17.838196</v>
      </c>
      <c r="G224" s="6">
        <f t="shared" si="124"/>
        <v>2.7804384855750217</v>
      </c>
      <c r="H224" s="6">
        <f t="shared" si="125"/>
        <v>21.66</v>
      </c>
      <c r="I224" s="6">
        <f t="shared" si="126"/>
        <v>10.582800000000001</v>
      </c>
      <c r="J224" s="6">
        <f t="shared" si="127"/>
        <v>0.4018039999999985</v>
      </c>
      <c r="K224" s="6">
        <f t="shared" si="128"/>
        <v>0.14451101942537725</v>
      </c>
      <c r="M224" s="18"/>
      <c r="N224">
        <v>18.239999999999998</v>
      </c>
      <c r="O224">
        <v>19.22</v>
      </c>
      <c r="P224">
        <v>12.377000000000001</v>
      </c>
      <c r="Q224">
        <v>17.485700000000001</v>
      </c>
      <c r="R224">
        <v>10.582800000000001</v>
      </c>
      <c r="S224">
        <v>19.1585</v>
      </c>
      <c r="T224">
        <v>18.657599999999999</v>
      </c>
      <c r="U224">
        <v>16.849499999999999</v>
      </c>
      <c r="V224" s="19">
        <v>20.448799999999999</v>
      </c>
      <c r="W224" s="19">
        <v>20.176300000000001</v>
      </c>
      <c r="X224">
        <v>15.148099999999999</v>
      </c>
      <c r="Y224">
        <v>20.681000000000001</v>
      </c>
      <c r="Z224" s="19">
        <v>15.7096</v>
      </c>
      <c r="AA224" s="19">
        <v>18.96</v>
      </c>
      <c r="AB224" s="19">
        <v>19.329999999999998</v>
      </c>
      <c r="AC224" s="19">
        <v>20.53</v>
      </c>
      <c r="AF224">
        <v>20.28</v>
      </c>
      <c r="AH224">
        <v>16.649999999999999</v>
      </c>
      <c r="AL224">
        <v>21.66</v>
      </c>
      <c r="AR224">
        <v>17.16</v>
      </c>
      <c r="AU224">
        <v>18.559999999999999</v>
      </c>
      <c r="AW224">
        <v>18.350000000000001</v>
      </c>
      <c r="BA224">
        <v>19.79</v>
      </c>
      <c r="BE224">
        <v>14.62</v>
      </c>
      <c r="BH224">
        <v>14.03</v>
      </c>
      <c r="BK224">
        <v>19.54</v>
      </c>
      <c r="BS224" s="18"/>
    </row>
    <row r="225" spans="1:71">
      <c r="A225" s="335"/>
      <c r="B225" s="283"/>
      <c r="C225" s="9">
        <v>200</v>
      </c>
      <c r="D225">
        <f>+入力シート①!L$13</f>
        <v>17.96</v>
      </c>
      <c r="E225">
        <f t="shared" si="122"/>
        <v>25</v>
      </c>
      <c r="F225" s="6">
        <f t="shared" si="123"/>
        <v>16.847104000000002</v>
      </c>
      <c r="G225" s="6">
        <f t="shared" si="124"/>
        <v>3.0584305967930581</v>
      </c>
      <c r="H225" s="6">
        <f t="shared" si="125"/>
        <v>20.66</v>
      </c>
      <c r="I225" s="6">
        <f t="shared" si="126"/>
        <v>9.5136000000000003</v>
      </c>
      <c r="J225" s="6">
        <f t="shared" si="127"/>
        <v>1.1128959999999992</v>
      </c>
      <c r="K225" s="6">
        <f t="shared" si="128"/>
        <v>0.36387812794147928</v>
      </c>
      <c r="M225" s="18"/>
      <c r="N225">
        <v>17.96</v>
      </c>
      <c r="O225">
        <v>18.82</v>
      </c>
      <c r="P225">
        <v>11.454000000000001</v>
      </c>
      <c r="Q225">
        <v>16.686499999999999</v>
      </c>
      <c r="R225">
        <v>9.5136000000000003</v>
      </c>
      <c r="S225">
        <v>18.991</v>
      </c>
      <c r="T225">
        <v>18.192299999999999</v>
      </c>
      <c r="U225">
        <v>15.4506</v>
      </c>
      <c r="V225" s="19">
        <v>19.659199999999998</v>
      </c>
      <c r="W225" s="19">
        <v>19.631900000000002</v>
      </c>
      <c r="X225">
        <v>13.808199999999999</v>
      </c>
      <c r="Y225">
        <v>19.599299999999999</v>
      </c>
      <c r="Z225" s="19">
        <v>12.901</v>
      </c>
      <c r="AA225" s="19">
        <v>18.57</v>
      </c>
      <c r="AB225" s="19">
        <v>17.82</v>
      </c>
      <c r="AC225" s="19">
        <v>20.05</v>
      </c>
      <c r="AF225">
        <v>19.440000000000001</v>
      </c>
      <c r="AH225">
        <v>15.27</v>
      </c>
      <c r="AL225">
        <v>20.66</v>
      </c>
      <c r="AR225">
        <v>15.45</v>
      </c>
      <c r="AU225">
        <v>18.13</v>
      </c>
      <c r="AW225">
        <v>17.54</v>
      </c>
      <c r="BA225">
        <v>18.75</v>
      </c>
      <c r="BE225">
        <v>13.08</v>
      </c>
      <c r="BH225">
        <v>12.73</v>
      </c>
      <c r="BK225">
        <v>18.98</v>
      </c>
      <c r="BS225" s="18"/>
    </row>
    <row r="226" spans="1:71">
      <c r="A226" s="335"/>
      <c r="B226" s="283"/>
      <c r="C226" s="9">
        <v>300</v>
      </c>
      <c r="D226">
        <f>+入力シート①!L$14</f>
        <v>17.010000000000002</v>
      </c>
      <c r="E226">
        <f t="shared" si="122"/>
        <v>18</v>
      </c>
      <c r="F226" s="6">
        <f t="shared" si="123"/>
        <v>14.79728888888889</v>
      </c>
      <c r="G226" s="6">
        <f t="shared" si="124"/>
        <v>3.9228883332518412</v>
      </c>
      <c r="H226" s="6">
        <f t="shared" si="125"/>
        <v>18.3447</v>
      </c>
      <c r="I226" s="6">
        <f t="shared" si="126"/>
        <v>7.1463999999999999</v>
      </c>
      <c r="J226" s="6">
        <f t="shared" si="127"/>
        <v>2.212711111111112</v>
      </c>
      <c r="K226" s="6">
        <f t="shared" si="128"/>
        <v>0.56405151590866365</v>
      </c>
      <c r="M226" s="18"/>
      <c r="N226">
        <v>17.010000000000002</v>
      </c>
      <c r="O226">
        <v>17.68</v>
      </c>
      <c r="P226">
        <v>8.2539999999999996</v>
      </c>
      <c r="Q226">
        <v>14.454000000000001</v>
      </c>
      <c r="R226">
        <v>7.1463999999999999</v>
      </c>
      <c r="S226">
        <v>16.493500000000001</v>
      </c>
      <c r="T226">
        <v>17.392700000000001</v>
      </c>
      <c r="U226">
        <v>12.9657</v>
      </c>
      <c r="V226" s="19">
        <v>17.913799999999998</v>
      </c>
      <c r="W226" s="19">
        <v>18.285499999999999</v>
      </c>
      <c r="X226">
        <v>9.6054999999999993</v>
      </c>
      <c r="Y226">
        <v>18.3447</v>
      </c>
      <c r="Z226" s="19">
        <v>8.6753999999999998</v>
      </c>
      <c r="AA226" s="19">
        <v>17.55</v>
      </c>
      <c r="AB226" s="19">
        <v>15.96</v>
      </c>
      <c r="AC226" s="19">
        <v>17.96</v>
      </c>
      <c r="AF226">
        <v>17.98</v>
      </c>
      <c r="AH226">
        <v>12.51</v>
      </c>
      <c r="AL226">
        <v>17.18</v>
      </c>
      <c r="BS226" s="18"/>
    </row>
    <row r="227" spans="1:71">
      <c r="A227" s="335"/>
      <c r="B227" s="283"/>
      <c r="C227" s="9">
        <v>400</v>
      </c>
      <c r="D227">
        <f>+入力シート①!L$15</f>
        <v>15.54</v>
      </c>
      <c r="E227">
        <f t="shared" si="122"/>
        <v>17</v>
      </c>
      <c r="F227" s="6">
        <f t="shared" si="123"/>
        <v>12.367794117647058</v>
      </c>
      <c r="G227" s="6">
        <f t="shared" si="124"/>
        <v>3.8291898280626198</v>
      </c>
      <c r="H227" s="6">
        <f t="shared" si="125"/>
        <v>17.02</v>
      </c>
      <c r="I227" s="6">
        <f t="shared" si="126"/>
        <v>5.9283999999999999</v>
      </c>
      <c r="J227" s="6">
        <f t="shared" si="127"/>
        <v>3.1722058823529409</v>
      </c>
      <c r="K227" s="6">
        <f t="shared" si="128"/>
        <v>0.82842742846152384</v>
      </c>
      <c r="M227" s="18"/>
      <c r="N227">
        <v>15.54</v>
      </c>
      <c r="O227">
        <v>15.63</v>
      </c>
      <c r="P227">
        <v>5.9989999999999997</v>
      </c>
      <c r="Q227">
        <v>11.4337</v>
      </c>
      <c r="R227">
        <v>5.9283999999999999</v>
      </c>
      <c r="S227">
        <v>12.4482</v>
      </c>
      <c r="T227">
        <v>15.543200000000001</v>
      </c>
      <c r="U227">
        <v>9.1539999999999999</v>
      </c>
      <c r="V227" s="19">
        <v>14.5641</v>
      </c>
      <c r="W227" s="19">
        <v>14.465999999999999</v>
      </c>
      <c r="X227">
        <v>8.7873999999999999</v>
      </c>
      <c r="Y227">
        <v>14.8645</v>
      </c>
      <c r="Z227" s="19">
        <v>6.194</v>
      </c>
      <c r="AA227" s="19">
        <v>17.02</v>
      </c>
      <c r="AB227" s="19">
        <v>11.45</v>
      </c>
      <c r="AC227" s="19">
        <v>15.93</v>
      </c>
      <c r="AF227">
        <v>15.89</v>
      </c>
      <c r="AL227">
        <v>14.95</v>
      </c>
      <c r="BS227" s="18"/>
    </row>
    <row r="228" spans="1:71">
      <c r="A228" s="335"/>
      <c r="B228" s="283"/>
      <c r="C228" s="9">
        <v>500</v>
      </c>
      <c r="D228">
        <f>+入力シート①!L$16</f>
        <v>12.5</v>
      </c>
      <c r="E228">
        <f t="shared" si="122"/>
        <v>16</v>
      </c>
      <c r="F228" s="6">
        <f t="shared" si="123"/>
        <v>9.1984437500000009</v>
      </c>
      <c r="G228" s="6">
        <f t="shared" si="124"/>
        <v>3.3978417080981922</v>
      </c>
      <c r="H228" s="6">
        <f t="shared" si="125"/>
        <v>15.99</v>
      </c>
      <c r="I228" s="6">
        <f t="shared" si="126"/>
        <v>3.9502000000000002</v>
      </c>
      <c r="J228" s="6">
        <f t="shared" si="127"/>
        <v>3.3015562499999991</v>
      </c>
      <c r="K228" s="6">
        <f t="shared" si="128"/>
        <v>0.97166275937201174</v>
      </c>
      <c r="M228" s="18"/>
      <c r="N228">
        <v>12.5</v>
      </c>
      <c r="O228">
        <v>11.66</v>
      </c>
      <c r="P228">
        <v>4.3502999999999998</v>
      </c>
      <c r="Q228">
        <v>8.2684999999999995</v>
      </c>
      <c r="R228">
        <v>3.9502000000000002</v>
      </c>
      <c r="S228">
        <v>6.8064999999999998</v>
      </c>
      <c r="T228">
        <v>12.744199999999999</v>
      </c>
      <c r="U228">
        <v>6.9947999999999997</v>
      </c>
      <c r="V228" s="19">
        <v>11.6004</v>
      </c>
      <c r="W228" s="19">
        <v>9.5873000000000008</v>
      </c>
      <c r="X228">
        <v>6.4837999999999996</v>
      </c>
      <c r="Y228">
        <v>11.4274</v>
      </c>
      <c r="Z228" s="19">
        <v>5.2016999999999998</v>
      </c>
      <c r="AB228" s="19">
        <v>8.98</v>
      </c>
      <c r="AC228" s="19">
        <v>15.99</v>
      </c>
      <c r="AF228">
        <v>12.04</v>
      </c>
      <c r="AL228">
        <v>11.09</v>
      </c>
      <c r="BS228" s="18"/>
    </row>
    <row r="229" spans="1:71">
      <c r="A229" s="335"/>
      <c r="B229" s="283"/>
      <c r="C229" s="9">
        <v>600</v>
      </c>
      <c r="D229" t="str">
        <f>+入力シート①!L$17</f>
        <v>-</v>
      </c>
      <c r="E229">
        <f t="shared" si="122"/>
        <v>9</v>
      </c>
      <c r="F229" s="6">
        <f t="shared" si="123"/>
        <v>0</v>
      </c>
      <c r="G229" s="6">
        <f t="shared" si="124"/>
        <v>0</v>
      </c>
      <c r="H229" s="6">
        <f t="shared" si="125"/>
        <v>0</v>
      </c>
      <c r="I229" s="6">
        <f t="shared" si="126"/>
        <v>0</v>
      </c>
      <c r="J229" s="6" t="e">
        <f t="shared" si="127"/>
        <v>#VALUE!</v>
      </c>
      <c r="K229" s="6" t="e">
        <f t="shared" si="128"/>
        <v>#VALUE!</v>
      </c>
      <c r="M229" s="18"/>
      <c r="N229" t="s">
        <v>108</v>
      </c>
      <c r="O229">
        <v>0</v>
      </c>
      <c r="P229">
        <v>0</v>
      </c>
      <c r="Q229">
        <v>0</v>
      </c>
      <c r="R229">
        <v>0</v>
      </c>
      <c r="S229">
        <v>0</v>
      </c>
      <c r="T229">
        <v>0</v>
      </c>
      <c r="U229">
        <v>0</v>
      </c>
      <c r="V229" s="19">
        <v>0</v>
      </c>
      <c r="W229" s="19">
        <v>0</v>
      </c>
      <c r="Y229"/>
      <c r="AC229" s="19"/>
      <c r="BS229" s="18"/>
    </row>
    <row r="230" spans="1:71">
      <c r="A230" s="335"/>
      <c r="B230" s="15"/>
      <c r="C230" s="15"/>
      <c r="D230" s="20"/>
      <c r="E230" s="20"/>
      <c r="F230" s="40"/>
      <c r="G230" s="40"/>
      <c r="H230" s="40"/>
      <c r="I230" s="40"/>
      <c r="J230" s="40"/>
      <c r="K230" s="40"/>
      <c r="L230" s="20"/>
      <c r="M230" s="18"/>
      <c r="N230" s="20"/>
      <c r="O230" s="20"/>
      <c r="P230" s="20"/>
      <c r="Q230" s="20"/>
      <c r="R230" s="20"/>
      <c r="S230" s="20"/>
      <c r="T230" s="20"/>
      <c r="U230" s="20"/>
      <c r="W230" s="19"/>
      <c r="X230" s="20"/>
      <c r="Y230" s="20"/>
      <c r="AC230" s="19"/>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18"/>
    </row>
    <row r="231" spans="1:71">
      <c r="A231" s="335"/>
      <c r="B231" s="284" t="s">
        <v>25</v>
      </c>
      <c r="C231" s="13" t="s">
        <v>23</v>
      </c>
      <c r="D231">
        <f>+入力シート①!L$19</f>
        <v>58</v>
      </c>
      <c r="E231">
        <f>+COUNT($O231:$BS231)</f>
        <v>25</v>
      </c>
      <c r="F231" s="6">
        <f>+AVERAGE($O231:$BS231)</f>
        <v>128.91999999999999</v>
      </c>
      <c r="G231" s="6">
        <f>+STDEV($O231:$BS231)</f>
        <v>112.06579912414551</v>
      </c>
      <c r="H231" s="6">
        <f>+MAX($N231:$BS231)</f>
        <v>356</v>
      </c>
      <c r="I231" s="6">
        <f>+MIN($N231:$BS231)</f>
        <v>7</v>
      </c>
      <c r="J231" s="6">
        <f>+D231-F231</f>
        <v>-70.919999999999987</v>
      </c>
      <c r="K231" s="6">
        <f>+J231/G231</f>
        <v>-0.63284249569697382</v>
      </c>
      <c r="M231" s="18"/>
      <c r="N231">
        <v>58</v>
      </c>
      <c r="O231">
        <v>67</v>
      </c>
      <c r="P231">
        <v>136</v>
      </c>
      <c r="Q231">
        <v>356</v>
      </c>
      <c r="R231">
        <v>127</v>
      </c>
      <c r="S231">
        <v>16</v>
      </c>
      <c r="T231">
        <v>15</v>
      </c>
      <c r="U231">
        <v>348</v>
      </c>
      <c r="V231" s="19">
        <v>127</v>
      </c>
      <c r="W231" s="19">
        <v>70</v>
      </c>
      <c r="X231">
        <v>11</v>
      </c>
      <c r="Y231">
        <v>37</v>
      </c>
      <c r="Z231" s="19">
        <v>338</v>
      </c>
      <c r="AA231" s="19">
        <v>145</v>
      </c>
      <c r="AB231" s="19">
        <v>33</v>
      </c>
      <c r="AC231" s="19">
        <v>199</v>
      </c>
      <c r="AF231">
        <v>135</v>
      </c>
      <c r="AH231">
        <v>33</v>
      </c>
      <c r="AL231">
        <v>118</v>
      </c>
      <c r="AR231">
        <v>7</v>
      </c>
      <c r="AU231">
        <v>143</v>
      </c>
      <c r="AW231">
        <v>117</v>
      </c>
      <c r="BA231">
        <v>170</v>
      </c>
      <c r="BE231">
        <v>11</v>
      </c>
      <c r="BH231">
        <v>116</v>
      </c>
      <c r="BK231">
        <v>348</v>
      </c>
      <c r="BS231" s="18"/>
    </row>
    <row r="232" spans="1:71">
      <c r="A232" s="335"/>
      <c r="B232" s="285"/>
      <c r="C232" s="10" t="s">
        <v>24</v>
      </c>
      <c r="D232">
        <f>+入力シート①!L$20</f>
        <v>0.8</v>
      </c>
      <c r="E232">
        <f t="shared" ref="E232" si="129">+COUNT($O232:$BS232)</f>
        <v>25</v>
      </c>
      <c r="F232" s="6">
        <f t="shared" ref="F232" si="130">+AVERAGE($O232:$BS232)</f>
        <v>1.1444000000000001</v>
      </c>
      <c r="G232" s="6">
        <f t="shared" ref="G232" si="131">+STDEV($O232:$BS232)</f>
        <v>0.84766384846824727</v>
      </c>
      <c r="H232" s="6">
        <f t="shared" ref="H232" si="132">+MAX($N232:$BS232)</f>
        <v>3.4</v>
      </c>
      <c r="I232" s="6">
        <f t="shared" ref="I232" si="133">+MIN($N232:$BS232)</f>
        <v>0.4</v>
      </c>
      <c r="J232" s="6">
        <f t="shared" ref="J232" si="134">+D232-F232</f>
        <v>-0.34440000000000004</v>
      </c>
      <c r="K232" s="6">
        <f t="shared" ref="K232" si="135">+J232/G232</f>
        <v>-0.40629313214470647</v>
      </c>
      <c r="M232" s="18"/>
      <c r="N232">
        <v>0.8</v>
      </c>
      <c r="O232">
        <v>0.6</v>
      </c>
      <c r="P232">
        <v>0.4</v>
      </c>
      <c r="Q232">
        <v>1.3</v>
      </c>
      <c r="R232">
        <v>0.4</v>
      </c>
      <c r="S232">
        <v>0.4</v>
      </c>
      <c r="T232">
        <v>1.7</v>
      </c>
      <c r="U232">
        <v>0.5</v>
      </c>
      <c r="V232" s="19">
        <v>0.5</v>
      </c>
      <c r="W232" s="19">
        <v>2</v>
      </c>
      <c r="X232">
        <v>2.7</v>
      </c>
      <c r="Y232">
        <v>1.9</v>
      </c>
      <c r="Z232" s="19">
        <v>1.7</v>
      </c>
      <c r="AA232" s="19">
        <v>0.4</v>
      </c>
      <c r="AB232" s="19">
        <v>2.7</v>
      </c>
      <c r="AC232" s="19">
        <v>0.5</v>
      </c>
      <c r="AF232">
        <v>0.5</v>
      </c>
      <c r="AH232">
        <v>3.4</v>
      </c>
      <c r="AL232">
        <v>0.8</v>
      </c>
      <c r="AR232">
        <v>1.31</v>
      </c>
      <c r="AU232">
        <v>1</v>
      </c>
      <c r="AW232">
        <v>0.5</v>
      </c>
      <c r="BA232">
        <v>0.6</v>
      </c>
      <c r="BE232">
        <v>0.6</v>
      </c>
      <c r="BH232">
        <v>1</v>
      </c>
      <c r="BK232">
        <v>1.2</v>
      </c>
      <c r="BS232" s="18"/>
    </row>
    <row r="233" spans="1:71" ht="0.95" customHeight="1">
      <c r="M233" s="18"/>
      <c r="N233"/>
      <c r="O233"/>
      <c r="P233"/>
      <c r="Q233"/>
      <c r="R233"/>
      <c r="S233"/>
      <c r="T233"/>
      <c r="U233"/>
      <c r="W233" s="19"/>
      <c r="Y233"/>
      <c r="AC233" s="19"/>
      <c r="BS233" s="18"/>
    </row>
    <row r="234" spans="1:71" ht="0.95" customHeight="1">
      <c r="M234" s="18"/>
      <c r="N234"/>
      <c r="O234"/>
      <c r="P234"/>
      <c r="Q234"/>
      <c r="R234"/>
      <c r="S234"/>
      <c r="T234"/>
      <c r="U234"/>
      <c r="W234" s="19"/>
      <c r="Y234"/>
      <c r="AC234" s="19"/>
      <c r="BS234" s="18"/>
    </row>
    <row r="235" spans="1:71" ht="0.95" customHeight="1">
      <c r="M235" s="18"/>
      <c r="N235"/>
      <c r="O235"/>
      <c r="P235"/>
      <c r="Q235"/>
      <c r="R235"/>
      <c r="S235"/>
      <c r="T235"/>
      <c r="U235"/>
      <c r="W235" s="19"/>
      <c r="Y235"/>
      <c r="AC235" s="19"/>
      <c r="BS235" s="18"/>
    </row>
    <row r="236" spans="1:71" ht="0.95" customHeight="1">
      <c r="M236" s="18"/>
      <c r="N236"/>
      <c r="O236"/>
      <c r="P236"/>
      <c r="Q236"/>
      <c r="R236"/>
      <c r="S236"/>
      <c r="T236"/>
      <c r="U236"/>
      <c r="W236" s="19"/>
      <c r="Y236"/>
      <c r="AC236" s="19"/>
      <c r="BS236" s="18"/>
    </row>
    <row r="237" spans="1:71" ht="0.95" customHeight="1">
      <c r="M237" s="18"/>
      <c r="N237"/>
      <c r="O237"/>
      <c r="P237"/>
      <c r="Q237"/>
      <c r="R237"/>
      <c r="S237"/>
      <c r="T237"/>
      <c r="U237"/>
      <c r="W237" s="19"/>
      <c r="Y237"/>
      <c r="AC237" s="19"/>
      <c r="BS237" s="18"/>
    </row>
    <row r="238" spans="1:71" ht="0.95" customHeight="1">
      <c r="M238" s="18"/>
      <c r="N238"/>
      <c r="O238"/>
      <c r="P238"/>
      <c r="Q238"/>
      <c r="R238"/>
      <c r="S238"/>
      <c r="T238"/>
      <c r="U238"/>
      <c r="W238" s="19"/>
      <c r="Y238"/>
      <c r="AC238" s="19"/>
      <c r="BS238" s="18"/>
    </row>
    <row r="239" spans="1:71" ht="0.95" customHeight="1">
      <c r="M239" s="18"/>
      <c r="N239"/>
      <c r="O239"/>
      <c r="P239"/>
      <c r="Q239"/>
      <c r="R239"/>
      <c r="S239"/>
      <c r="T239"/>
      <c r="U239"/>
      <c r="W239" s="19"/>
      <c r="Y239"/>
      <c r="AC239" s="19"/>
      <c r="BS239" s="18"/>
    </row>
    <row r="240" spans="1:71" ht="0.95" customHeight="1">
      <c r="M240" s="18"/>
      <c r="N240"/>
      <c r="O240"/>
      <c r="P240"/>
      <c r="Q240"/>
      <c r="R240"/>
      <c r="S240"/>
      <c r="T240"/>
      <c r="U240"/>
      <c r="W240" s="19"/>
      <c r="Y240"/>
      <c r="AC240" s="19"/>
      <c r="BS240" s="18"/>
    </row>
    <row r="241" spans="1:71" ht="16.5" thickBot="1">
      <c r="D241" s="1" t="s">
        <v>26</v>
      </c>
      <c r="E241" s="1" t="s">
        <v>3</v>
      </c>
      <c r="F241" s="5" t="s">
        <v>4</v>
      </c>
      <c r="G241" s="5" t="s">
        <v>8</v>
      </c>
      <c r="H241" s="5" t="s">
        <v>5</v>
      </c>
      <c r="I241" s="5" t="s">
        <v>6</v>
      </c>
      <c r="J241" s="5" t="s">
        <v>7</v>
      </c>
      <c r="K241" s="6" t="s">
        <v>66</v>
      </c>
      <c r="M241" s="18"/>
      <c r="N241" s="1" t="s">
        <v>26</v>
      </c>
      <c r="O241" s="1"/>
      <c r="P241" s="1"/>
      <c r="Q241" s="1"/>
      <c r="R241" s="1"/>
      <c r="S241" s="1"/>
      <c r="T241" s="1"/>
      <c r="U241" s="1"/>
      <c r="W241" s="19"/>
      <c r="X241" s="1"/>
      <c r="Y241" s="1"/>
      <c r="AA241" s="191"/>
      <c r="AB241" s="191"/>
      <c r="AC241" s="191"/>
      <c r="AD241" s="1"/>
      <c r="AE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8"/>
    </row>
    <row r="242" spans="1:71">
      <c r="A242" s="335">
        <v>39</v>
      </c>
      <c r="B242" s="286" t="s">
        <v>18</v>
      </c>
      <c r="C242" s="287"/>
      <c r="D242" s="92">
        <f>+入力シート①!M$2</f>
        <v>43592</v>
      </c>
      <c r="E242" s="21"/>
      <c r="F242" s="34"/>
      <c r="G242" s="34"/>
      <c r="H242" s="34"/>
      <c r="I242" s="34"/>
      <c r="J242" s="34"/>
      <c r="K242" s="35"/>
      <c r="M242" s="18"/>
      <c r="N242" s="92">
        <v>43592</v>
      </c>
      <c r="O242" s="92">
        <v>43222</v>
      </c>
      <c r="P242" s="92">
        <v>42856</v>
      </c>
      <c r="Q242" s="92">
        <v>42496</v>
      </c>
      <c r="R242" s="92">
        <v>42131</v>
      </c>
      <c r="S242" s="92">
        <v>41761</v>
      </c>
      <c r="T242" s="92">
        <v>41408</v>
      </c>
      <c r="U242" s="92">
        <v>41046</v>
      </c>
      <c r="V242" s="19">
        <v>2011</v>
      </c>
      <c r="W242" s="19">
        <v>2010</v>
      </c>
      <c r="X242" s="19">
        <f t="shared" ref="X242:BR242" si="136">+X$1</f>
        <v>2009</v>
      </c>
      <c r="Y242" s="19">
        <f t="shared" si="136"/>
        <v>2008</v>
      </c>
      <c r="Z242" s="19">
        <f t="shared" si="136"/>
        <v>2007</v>
      </c>
      <c r="AA242" s="19">
        <f t="shared" si="136"/>
        <v>2006</v>
      </c>
      <c r="AB242" s="19">
        <f t="shared" si="136"/>
        <v>2005</v>
      </c>
      <c r="AC242" s="19">
        <f t="shared" si="136"/>
        <v>2004</v>
      </c>
      <c r="AD242">
        <f t="shared" si="136"/>
        <v>2003</v>
      </c>
      <c r="AE242">
        <f t="shared" si="136"/>
        <v>2003</v>
      </c>
      <c r="AF242">
        <f t="shared" si="136"/>
        <v>2003</v>
      </c>
      <c r="AG242">
        <f t="shared" si="136"/>
        <v>2002</v>
      </c>
      <c r="AH242">
        <f t="shared" si="136"/>
        <v>2002</v>
      </c>
      <c r="AI242">
        <f t="shared" si="136"/>
        <v>2001</v>
      </c>
      <c r="AJ242">
        <f t="shared" si="136"/>
        <v>2001</v>
      </c>
      <c r="AK242">
        <f t="shared" si="136"/>
        <v>2000</v>
      </c>
      <c r="AL242">
        <f t="shared" si="136"/>
        <v>1999</v>
      </c>
      <c r="AM242">
        <f t="shared" si="136"/>
        <v>1998</v>
      </c>
      <c r="AN242">
        <f t="shared" si="136"/>
        <v>1997</v>
      </c>
      <c r="AO242">
        <f t="shared" si="136"/>
        <v>1996</v>
      </c>
      <c r="AP242">
        <f t="shared" si="136"/>
        <v>1995</v>
      </c>
      <c r="AQ242">
        <f t="shared" si="136"/>
        <v>1994</v>
      </c>
      <c r="AR242">
        <f t="shared" si="136"/>
        <v>1992</v>
      </c>
      <c r="AS242">
        <f t="shared" si="136"/>
        <v>1991</v>
      </c>
      <c r="AT242">
        <f t="shared" si="136"/>
        <v>1990</v>
      </c>
      <c r="AU242">
        <f t="shared" si="136"/>
        <v>1990</v>
      </c>
      <c r="AV242">
        <f t="shared" si="136"/>
        <v>1990</v>
      </c>
      <c r="AW242">
        <f t="shared" si="136"/>
        <v>1989</v>
      </c>
      <c r="AX242">
        <f t="shared" si="136"/>
        <v>1989</v>
      </c>
      <c r="AY242">
        <f t="shared" si="136"/>
        <v>1988</v>
      </c>
      <c r="AZ242">
        <f t="shared" si="136"/>
        <v>1988</v>
      </c>
      <c r="BA242">
        <f t="shared" si="136"/>
        <v>1988</v>
      </c>
      <c r="BB242">
        <f t="shared" si="136"/>
        <v>1987</v>
      </c>
      <c r="BC242">
        <f t="shared" si="136"/>
        <v>1986</v>
      </c>
      <c r="BD242">
        <f t="shared" si="136"/>
        <v>1985</v>
      </c>
      <c r="BE242">
        <f t="shared" si="136"/>
        <v>1985</v>
      </c>
      <c r="BF242">
        <f t="shared" si="136"/>
        <v>1985</v>
      </c>
      <c r="BG242">
        <f t="shared" si="136"/>
        <v>1984</v>
      </c>
      <c r="BH242">
        <f t="shared" si="136"/>
        <v>1984</v>
      </c>
      <c r="BI242">
        <f t="shared" si="136"/>
        <v>1984</v>
      </c>
      <c r="BJ242">
        <f t="shared" si="136"/>
        <v>1983</v>
      </c>
      <c r="BK242">
        <f t="shared" si="136"/>
        <v>1983</v>
      </c>
      <c r="BL242">
        <f t="shared" si="136"/>
        <v>1982</v>
      </c>
      <c r="BM242">
        <f t="shared" si="136"/>
        <v>1981</v>
      </c>
      <c r="BN242">
        <f t="shared" si="136"/>
        <v>1981</v>
      </c>
      <c r="BO242">
        <f t="shared" si="136"/>
        <v>1980</v>
      </c>
      <c r="BP242">
        <f t="shared" si="136"/>
        <v>1980</v>
      </c>
      <c r="BQ242">
        <f t="shared" si="136"/>
        <v>1980</v>
      </c>
      <c r="BR242">
        <f t="shared" si="136"/>
        <v>1980</v>
      </c>
      <c r="BS242" s="18"/>
    </row>
    <row r="243" spans="1:71">
      <c r="A243" s="335"/>
      <c r="B243" s="286" t="s">
        <v>19</v>
      </c>
      <c r="C243" s="287"/>
      <c r="D243" s="93">
        <f>+入力シート①!M$2</f>
        <v>43592</v>
      </c>
      <c r="E243" s="22"/>
      <c r="F243" s="36"/>
      <c r="G243" s="36"/>
      <c r="H243" s="36"/>
      <c r="I243" s="36"/>
      <c r="J243" s="36"/>
      <c r="K243" s="37"/>
      <c r="M243" s="18"/>
      <c r="N243" s="93">
        <v>43592</v>
      </c>
      <c r="O243" s="93">
        <v>43222</v>
      </c>
      <c r="P243" s="93">
        <v>42856</v>
      </c>
      <c r="Q243" s="93">
        <v>42496</v>
      </c>
      <c r="R243" s="93">
        <v>42131</v>
      </c>
      <c r="S243" s="93">
        <v>41761</v>
      </c>
      <c r="T243" s="93">
        <v>41408</v>
      </c>
      <c r="U243" s="93">
        <v>41046</v>
      </c>
      <c r="V243" s="19">
        <v>5</v>
      </c>
      <c r="W243" s="19">
        <v>5</v>
      </c>
      <c r="X243" s="19">
        <f t="shared" ref="X243:BR243" si="137">+X$3</f>
        <v>5</v>
      </c>
      <c r="Y243" s="19">
        <f t="shared" si="137"/>
        <v>5</v>
      </c>
      <c r="Z243" s="19">
        <f t="shared" si="137"/>
        <v>5</v>
      </c>
      <c r="AA243" s="19">
        <f t="shared" si="137"/>
        <v>5</v>
      </c>
      <c r="AB243" s="19">
        <f t="shared" si="137"/>
        <v>5</v>
      </c>
      <c r="AC243" s="19">
        <f t="shared" si="137"/>
        <v>5</v>
      </c>
      <c r="AD243">
        <f t="shared" si="137"/>
        <v>5</v>
      </c>
      <c r="AE243">
        <f t="shared" si="137"/>
        <v>5</v>
      </c>
      <c r="AF243">
        <f t="shared" si="137"/>
        <v>5</v>
      </c>
      <c r="AG243">
        <f t="shared" si="137"/>
        <v>5</v>
      </c>
      <c r="AH243">
        <f t="shared" si="137"/>
        <v>5</v>
      </c>
      <c r="AI243">
        <f t="shared" si="137"/>
        <v>5</v>
      </c>
      <c r="AJ243">
        <f t="shared" si="137"/>
        <v>5</v>
      </c>
      <c r="AK243">
        <f t="shared" si="137"/>
        <v>5</v>
      </c>
      <c r="AL243">
        <f t="shared" si="137"/>
        <v>5</v>
      </c>
      <c r="AM243">
        <f t="shared" si="137"/>
        <v>5</v>
      </c>
      <c r="AN243">
        <f t="shared" si="137"/>
        <v>5</v>
      </c>
      <c r="AO243">
        <f t="shared" si="137"/>
        <v>5</v>
      </c>
      <c r="AP243">
        <f t="shared" si="137"/>
        <v>5</v>
      </c>
      <c r="AQ243">
        <f t="shared" si="137"/>
        <v>5</v>
      </c>
      <c r="AR243">
        <f t="shared" si="137"/>
        <v>5</v>
      </c>
      <c r="AS243">
        <f t="shared" si="137"/>
        <v>5</v>
      </c>
      <c r="AT243">
        <f t="shared" si="137"/>
        <v>5</v>
      </c>
      <c r="AU243">
        <f t="shared" si="137"/>
        <v>5</v>
      </c>
      <c r="AV243">
        <f t="shared" si="137"/>
        <v>5</v>
      </c>
      <c r="AW243">
        <f t="shared" si="137"/>
        <v>5</v>
      </c>
      <c r="AX243">
        <f t="shared" si="137"/>
        <v>5</v>
      </c>
      <c r="AY243">
        <f t="shared" si="137"/>
        <v>5</v>
      </c>
      <c r="AZ243">
        <f t="shared" si="137"/>
        <v>5</v>
      </c>
      <c r="BA243">
        <f t="shared" si="137"/>
        <v>5</v>
      </c>
      <c r="BB243">
        <f t="shared" si="137"/>
        <v>5</v>
      </c>
      <c r="BC243">
        <f t="shared" si="137"/>
        <v>5</v>
      </c>
      <c r="BD243">
        <f t="shared" si="137"/>
        <v>5</v>
      </c>
      <c r="BE243">
        <f t="shared" si="137"/>
        <v>5</v>
      </c>
      <c r="BF243">
        <f t="shared" si="137"/>
        <v>5</v>
      </c>
      <c r="BG243">
        <f t="shared" si="137"/>
        <v>5</v>
      </c>
      <c r="BH243">
        <f t="shared" si="137"/>
        <v>5</v>
      </c>
      <c r="BI243">
        <f t="shared" si="137"/>
        <v>5</v>
      </c>
      <c r="BJ243">
        <f t="shared" si="137"/>
        <v>5</v>
      </c>
      <c r="BK243">
        <f t="shared" si="137"/>
        <v>5</v>
      </c>
      <c r="BL243">
        <f t="shared" si="137"/>
        <v>5</v>
      </c>
      <c r="BM243">
        <f t="shared" si="137"/>
        <v>5</v>
      </c>
      <c r="BN243">
        <f t="shared" si="137"/>
        <v>5</v>
      </c>
      <c r="BO243">
        <f t="shared" si="137"/>
        <v>5</v>
      </c>
      <c r="BP243">
        <f t="shared" si="137"/>
        <v>5</v>
      </c>
      <c r="BQ243">
        <f t="shared" si="137"/>
        <v>5</v>
      </c>
      <c r="BR243">
        <f t="shared" si="137"/>
        <v>5</v>
      </c>
      <c r="BS243" s="18"/>
    </row>
    <row r="244" spans="1:71">
      <c r="A244" s="335"/>
      <c r="B244" s="286" t="s">
        <v>20</v>
      </c>
      <c r="C244" s="287"/>
      <c r="D244" s="94">
        <f>+入力シート①!M$2</f>
        <v>43592</v>
      </c>
      <c r="E244" s="22"/>
      <c r="F244" s="36"/>
      <c r="G244" s="36"/>
      <c r="H244" s="36"/>
      <c r="I244" s="36"/>
      <c r="J244" s="36"/>
      <c r="K244" s="37"/>
      <c r="M244" s="18"/>
      <c r="N244" s="94">
        <v>43592</v>
      </c>
      <c r="O244" s="94">
        <v>43222</v>
      </c>
      <c r="P244" s="94">
        <v>42856</v>
      </c>
      <c r="Q244" s="94">
        <v>42496</v>
      </c>
      <c r="R244" s="94">
        <v>42131</v>
      </c>
      <c r="S244" s="94">
        <v>41761</v>
      </c>
      <c r="T244" s="94">
        <v>41408</v>
      </c>
      <c r="U244" s="94">
        <v>41046</v>
      </c>
      <c r="V244" s="19">
        <v>16</v>
      </c>
      <c r="W244" s="19">
        <v>10</v>
      </c>
      <c r="X244" s="94">
        <v>39952</v>
      </c>
      <c r="Y244" s="94">
        <v>39576</v>
      </c>
      <c r="Z244" s="193">
        <v>23</v>
      </c>
      <c r="AA244" s="19">
        <v>16</v>
      </c>
      <c r="AB244" s="19">
        <v>11</v>
      </c>
      <c r="AC244" s="19">
        <v>6</v>
      </c>
      <c r="AF244">
        <v>2</v>
      </c>
      <c r="AH244">
        <v>8</v>
      </c>
      <c r="AL244">
        <v>6</v>
      </c>
      <c r="AR244">
        <v>14</v>
      </c>
      <c r="AU244">
        <v>9</v>
      </c>
      <c r="AW244">
        <v>10</v>
      </c>
      <c r="AZ244">
        <v>11</v>
      </c>
      <c r="BE244">
        <v>9</v>
      </c>
      <c r="BH244">
        <v>5</v>
      </c>
      <c r="BK244">
        <v>9</v>
      </c>
      <c r="BS244" s="18"/>
    </row>
    <row r="245" spans="1:71">
      <c r="A245" s="335"/>
      <c r="B245" s="286" t="s">
        <v>67</v>
      </c>
      <c r="C245" s="287"/>
      <c r="D245">
        <f>+入力シート①!M$3</f>
        <v>39</v>
      </c>
      <c r="E245" s="22"/>
      <c r="F245" s="36"/>
      <c r="G245" s="36"/>
      <c r="H245" s="36"/>
      <c r="I245" s="36"/>
      <c r="J245" s="36"/>
      <c r="K245" s="37"/>
      <c r="M245" s="18"/>
      <c r="N245">
        <v>39</v>
      </c>
      <c r="O245">
        <v>39</v>
      </c>
      <c r="P245">
        <v>39</v>
      </c>
      <c r="Q245">
        <v>39</v>
      </c>
      <c r="R245">
        <v>39</v>
      </c>
      <c r="S245">
        <v>39</v>
      </c>
      <c r="T245">
        <v>39</v>
      </c>
      <c r="U245">
        <v>39</v>
      </c>
      <c r="V245" s="19">
        <v>39</v>
      </c>
      <c r="W245" s="19">
        <v>39</v>
      </c>
      <c r="X245" s="19">
        <f>+$A$242</f>
        <v>39</v>
      </c>
      <c r="Y245" s="19">
        <f>+$A$242</f>
        <v>39</v>
      </c>
      <c r="Z245" s="19">
        <f>+$A$242</f>
        <v>39</v>
      </c>
      <c r="AA245" s="19">
        <f t="shared" ref="AA245:BR245" si="138">+$A$242</f>
        <v>39</v>
      </c>
      <c r="AB245" s="19">
        <f t="shared" si="138"/>
        <v>39</v>
      </c>
      <c r="AC245" s="19">
        <f t="shared" si="138"/>
        <v>39</v>
      </c>
      <c r="AD245">
        <f t="shared" si="138"/>
        <v>39</v>
      </c>
      <c r="AE245">
        <f t="shared" si="138"/>
        <v>39</v>
      </c>
      <c r="AF245">
        <f t="shared" si="138"/>
        <v>39</v>
      </c>
      <c r="AG245">
        <f t="shared" si="138"/>
        <v>39</v>
      </c>
      <c r="AH245">
        <f t="shared" si="138"/>
        <v>39</v>
      </c>
      <c r="AI245">
        <f t="shared" si="138"/>
        <v>39</v>
      </c>
      <c r="AJ245">
        <f t="shared" si="138"/>
        <v>39</v>
      </c>
      <c r="AK245">
        <f t="shared" si="138"/>
        <v>39</v>
      </c>
      <c r="AL245">
        <f t="shared" si="138"/>
        <v>39</v>
      </c>
      <c r="AM245">
        <f t="shared" si="138"/>
        <v>39</v>
      </c>
      <c r="AN245">
        <f t="shared" si="138"/>
        <v>39</v>
      </c>
      <c r="AO245">
        <f t="shared" si="138"/>
        <v>39</v>
      </c>
      <c r="AP245">
        <f t="shared" si="138"/>
        <v>39</v>
      </c>
      <c r="AQ245">
        <f t="shared" si="138"/>
        <v>39</v>
      </c>
      <c r="AR245">
        <f t="shared" si="138"/>
        <v>39</v>
      </c>
      <c r="AS245">
        <f t="shared" si="138"/>
        <v>39</v>
      </c>
      <c r="AT245">
        <f t="shared" si="138"/>
        <v>39</v>
      </c>
      <c r="AU245">
        <f t="shared" si="138"/>
        <v>39</v>
      </c>
      <c r="AV245">
        <f t="shared" si="138"/>
        <v>39</v>
      </c>
      <c r="AW245">
        <f t="shared" si="138"/>
        <v>39</v>
      </c>
      <c r="AX245">
        <f t="shared" si="138"/>
        <v>39</v>
      </c>
      <c r="AY245">
        <f t="shared" si="138"/>
        <v>39</v>
      </c>
      <c r="AZ245">
        <f t="shared" si="138"/>
        <v>39</v>
      </c>
      <c r="BA245">
        <f t="shared" si="138"/>
        <v>39</v>
      </c>
      <c r="BB245">
        <f t="shared" si="138"/>
        <v>39</v>
      </c>
      <c r="BC245">
        <f t="shared" si="138"/>
        <v>39</v>
      </c>
      <c r="BD245">
        <f t="shared" si="138"/>
        <v>39</v>
      </c>
      <c r="BE245">
        <f t="shared" si="138"/>
        <v>39</v>
      </c>
      <c r="BF245">
        <f t="shared" si="138"/>
        <v>39</v>
      </c>
      <c r="BG245">
        <f t="shared" si="138"/>
        <v>39</v>
      </c>
      <c r="BH245">
        <f t="shared" si="138"/>
        <v>39</v>
      </c>
      <c r="BI245">
        <f t="shared" si="138"/>
        <v>39</v>
      </c>
      <c r="BJ245">
        <f t="shared" si="138"/>
        <v>39</v>
      </c>
      <c r="BK245">
        <f t="shared" si="138"/>
        <v>39</v>
      </c>
      <c r="BL245">
        <f t="shared" si="138"/>
        <v>39</v>
      </c>
      <c r="BM245">
        <f t="shared" si="138"/>
        <v>39</v>
      </c>
      <c r="BN245">
        <f t="shared" si="138"/>
        <v>39</v>
      </c>
      <c r="BO245">
        <f t="shared" si="138"/>
        <v>39</v>
      </c>
      <c r="BP245">
        <f t="shared" si="138"/>
        <v>39</v>
      </c>
      <c r="BQ245">
        <f t="shared" si="138"/>
        <v>39</v>
      </c>
      <c r="BR245">
        <f t="shared" si="138"/>
        <v>39</v>
      </c>
      <c r="BS245" s="18"/>
    </row>
    <row r="246" spans="1:71" ht="16.5" thickBot="1">
      <c r="A246" s="335"/>
      <c r="B246" s="286" t="s">
        <v>21</v>
      </c>
      <c r="C246" s="287"/>
      <c r="D246" s="99">
        <f>+入力シート①!M$4</f>
        <v>0.41666666666666669</v>
      </c>
      <c r="E246" s="23"/>
      <c r="F246" s="38"/>
      <c r="G246" s="38"/>
      <c r="H246" s="38"/>
      <c r="I246" s="38"/>
      <c r="J246" s="38"/>
      <c r="K246" s="39"/>
      <c r="M246" s="18"/>
      <c r="N246" s="99">
        <v>0.41666666666666669</v>
      </c>
      <c r="O246" s="99">
        <v>0.39374999999999999</v>
      </c>
      <c r="P246" s="99">
        <v>0.40972222222222227</v>
      </c>
      <c r="Q246" s="99">
        <v>0.42708333333333331</v>
      </c>
      <c r="R246" s="99">
        <v>0.34930555555555554</v>
      </c>
      <c r="S246" s="99">
        <v>0.34375</v>
      </c>
      <c r="T246" s="99">
        <v>0.34375</v>
      </c>
      <c r="U246" s="99">
        <v>0.36458333333333331</v>
      </c>
      <c r="V246" s="192">
        <v>0.35</v>
      </c>
      <c r="W246" s="192">
        <v>0.46180555555555558</v>
      </c>
      <c r="X246" s="99">
        <v>0.38541666666666669</v>
      </c>
      <c r="Y246" s="99">
        <v>0.36805555555555558</v>
      </c>
      <c r="Z246" s="192">
        <v>0.3888888888888889</v>
      </c>
      <c r="AA246" s="192"/>
      <c r="AC246" s="19"/>
      <c r="BS246" s="18"/>
    </row>
    <row r="247" spans="1:71">
      <c r="A247" s="335"/>
      <c r="B247" s="283" t="s">
        <v>22</v>
      </c>
      <c r="C247" s="9">
        <v>0</v>
      </c>
      <c r="D247">
        <f>+入力シート①!M$5</f>
        <v>20.100000000000001</v>
      </c>
      <c r="E247">
        <f>+COUNT($O247:$BS247)</f>
        <v>25</v>
      </c>
      <c r="F247" s="6">
        <f>+AVERAGE($O247:$BS247)</f>
        <v>21.237732000000001</v>
      </c>
      <c r="G247" s="6">
        <f>+STDEV($O247:$BS247)</f>
        <v>1.5287849054941207</v>
      </c>
      <c r="H247" s="6">
        <f>+MAX($N247:$BT247)</f>
        <v>23.5</v>
      </c>
      <c r="I247" s="6">
        <f>+MIN($N247:$BS247)</f>
        <v>17.239999999999998</v>
      </c>
      <c r="J247" s="6">
        <f>+D247-F247</f>
        <v>-1.1377319999999997</v>
      </c>
      <c r="K247" s="6">
        <f>+J247/G247</f>
        <v>-0.7442067199324367</v>
      </c>
      <c r="M247" s="18"/>
      <c r="N247">
        <v>20.100000000000001</v>
      </c>
      <c r="O247">
        <v>22.17</v>
      </c>
      <c r="P247">
        <v>17.239999999999998</v>
      </c>
      <c r="Q247">
        <v>20.399000000000001</v>
      </c>
      <c r="R247">
        <v>19.559999999999999</v>
      </c>
      <c r="S247">
        <v>21.11</v>
      </c>
      <c r="T247">
        <v>21.04</v>
      </c>
      <c r="U247">
        <v>21.224299999999999</v>
      </c>
      <c r="V247" s="19">
        <v>20.9</v>
      </c>
      <c r="W247" s="19">
        <v>21.4</v>
      </c>
      <c r="X247">
        <v>22.4</v>
      </c>
      <c r="Y247">
        <v>22.3</v>
      </c>
      <c r="Z247" s="19">
        <v>21.7</v>
      </c>
      <c r="AA247" s="19">
        <v>22.4</v>
      </c>
      <c r="AB247" s="19">
        <v>23</v>
      </c>
      <c r="AC247" s="19">
        <v>21.6</v>
      </c>
      <c r="AF247">
        <v>22.1</v>
      </c>
      <c r="AH247">
        <v>23.5</v>
      </c>
      <c r="AL247">
        <v>23.3</v>
      </c>
      <c r="AR247">
        <v>19.5</v>
      </c>
      <c r="AU247">
        <v>21.9</v>
      </c>
      <c r="AW247">
        <v>20.8</v>
      </c>
      <c r="AZ247">
        <v>20.8</v>
      </c>
      <c r="BE247">
        <v>21.3</v>
      </c>
      <c r="BH247">
        <v>17.5</v>
      </c>
      <c r="BK247">
        <v>21.8</v>
      </c>
      <c r="BS247" s="18"/>
    </row>
    <row r="248" spans="1:71">
      <c r="A248" s="335"/>
      <c r="B248" s="283"/>
      <c r="C248" s="9">
        <v>10</v>
      </c>
      <c r="D248">
        <f>+入力シート①!M$6</f>
        <v>20.05</v>
      </c>
      <c r="E248">
        <f t="shared" ref="E248:E259" si="139">+COUNT($O248:$BS248)</f>
        <v>24</v>
      </c>
      <c r="F248" s="6">
        <f t="shared" ref="F248:F259" si="140">+AVERAGE($O248:$BS248)</f>
        <v>21.138829166666667</v>
      </c>
      <c r="G248" s="6">
        <f t="shared" ref="G248:G259" si="141">+STDEV($O248:$BS248)</f>
        <v>1.591712830905387</v>
      </c>
      <c r="H248" s="6">
        <f t="shared" ref="H248:H259" si="142">+MAX($N248:$BT248)</f>
        <v>23.06</v>
      </c>
      <c r="I248" s="6">
        <f t="shared" ref="I248:I259" si="143">+MIN($N248:$BS248)</f>
        <v>16.798999999999999</v>
      </c>
      <c r="J248" s="6">
        <f t="shared" ref="J248:J259" si="144">+D248-F248</f>
        <v>-1.0888291666666667</v>
      </c>
      <c r="K248" s="6">
        <f t="shared" ref="K248:K259" si="145">+J248/G248</f>
        <v>-0.68406131151642879</v>
      </c>
      <c r="M248" s="18"/>
      <c r="N248">
        <v>20.05</v>
      </c>
      <c r="O248">
        <v>22.13</v>
      </c>
      <c r="P248">
        <v>16.798999999999999</v>
      </c>
      <c r="Q248">
        <v>20.368400000000001</v>
      </c>
      <c r="R248">
        <v>19.149999999999999</v>
      </c>
      <c r="S248">
        <v>21.08</v>
      </c>
      <c r="T248">
        <v>20.93</v>
      </c>
      <c r="U248">
        <v>21.2239</v>
      </c>
      <c r="V248" s="19">
        <v>21.06</v>
      </c>
      <c r="W248" s="19">
        <v>21.384</v>
      </c>
      <c r="X248">
        <v>22.429500000000001</v>
      </c>
      <c r="Y248">
        <v>22.396599999999999</v>
      </c>
      <c r="Z248" s="19">
        <v>21.4405</v>
      </c>
      <c r="AA248" s="19">
        <v>22.47</v>
      </c>
      <c r="AB248" s="19">
        <v>23.01</v>
      </c>
      <c r="AC248" s="19">
        <v>21.48</v>
      </c>
      <c r="AH248">
        <v>23.06</v>
      </c>
      <c r="AL248">
        <v>22.76</v>
      </c>
      <c r="AR248">
        <v>22.36</v>
      </c>
      <c r="AU248">
        <v>20.38</v>
      </c>
      <c r="AW248">
        <v>19.940000000000001</v>
      </c>
      <c r="AZ248">
        <v>21.02</v>
      </c>
      <c r="BE248">
        <v>20.92</v>
      </c>
      <c r="BH248">
        <v>17.38</v>
      </c>
      <c r="BK248">
        <v>22.16</v>
      </c>
      <c r="BS248" s="18"/>
    </row>
    <row r="249" spans="1:71">
      <c r="A249" s="335"/>
      <c r="B249" s="283"/>
      <c r="C249" s="9">
        <v>20</v>
      </c>
      <c r="D249">
        <f>+入力シート①!M$7</f>
        <v>19.760000000000002</v>
      </c>
      <c r="E249">
        <f t="shared" si="139"/>
        <v>24</v>
      </c>
      <c r="F249" s="6">
        <f t="shared" si="140"/>
        <v>20.974070833333332</v>
      </c>
      <c r="G249" s="6">
        <f t="shared" si="141"/>
        <v>1.7179996083613374</v>
      </c>
      <c r="H249" s="6">
        <f t="shared" si="142"/>
        <v>23.06</v>
      </c>
      <c r="I249" s="6">
        <f t="shared" si="143"/>
        <v>16.670000000000002</v>
      </c>
      <c r="J249" s="6">
        <f t="shared" si="144"/>
        <v>-1.2140708333333308</v>
      </c>
      <c r="K249" s="6">
        <f t="shared" si="145"/>
        <v>-0.7066770140252453</v>
      </c>
      <c r="M249" s="18"/>
      <c r="N249">
        <v>19.760000000000002</v>
      </c>
      <c r="O249">
        <v>22.07</v>
      </c>
      <c r="P249">
        <v>16.670000000000002</v>
      </c>
      <c r="Q249">
        <v>20.3522</v>
      </c>
      <c r="R249">
        <v>17.64</v>
      </c>
      <c r="S249">
        <v>21</v>
      </c>
      <c r="T249">
        <v>20.309999999999999</v>
      </c>
      <c r="U249">
        <v>21.2196</v>
      </c>
      <c r="V249" s="19">
        <v>21.05</v>
      </c>
      <c r="W249" s="19">
        <v>21.319800000000001</v>
      </c>
      <c r="X249">
        <v>22.418299999999999</v>
      </c>
      <c r="Y249">
        <v>22.364999999999998</v>
      </c>
      <c r="Z249" s="19">
        <v>21.1828</v>
      </c>
      <c r="AA249" s="19">
        <v>22.2</v>
      </c>
      <c r="AB249" s="19">
        <v>23</v>
      </c>
      <c r="AC249" s="19">
        <v>20.98</v>
      </c>
      <c r="AH249">
        <v>23.06</v>
      </c>
      <c r="AL249">
        <v>22.76</v>
      </c>
      <c r="AR249">
        <v>22.3</v>
      </c>
      <c r="AU249">
        <v>20.36</v>
      </c>
      <c r="AW249">
        <v>19.87</v>
      </c>
      <c r="AZ249">
        <v>21.01</v>
      </c>
      <c r="BE249">
        <v>20.92</v>
      </c>
      <c r="BH249">
        <v>17.21</v>
      </c>
      <c r="BK249">
        <v>22.11</v>
      </c>
      <c r="BS249" s="18"/>
    </row>
    <row r="250" spans="1:71">
      <c r="A250" s="335"/>
      <c r="B250" s="283"/>
      <c r="C250" s="9">
        <v>30</v>
      </c>
      <c r="D250">
        <f>+入力シート①!M$8</f>
        <v>19.46</v>
      </c>
      <c r="E250">
        <f t="shared" si="139"/>
        <v>24</v>
      </c>
      <c r="F250" s="6">
        <f t="shared" si="140"/>
        <v>20.77334583333333</v>
      </c>
      <c r="G250" s="6">
        <f t="shared" si="141"/>
        <v>1.8676284189544321</v>
      </c>
      <c r="H250" s="6">
        <f t="shared" si="142"/>
        <v>23.03</v>
      </c>
      <c r="I250" s="6">
        <f t="shared" si="143"/>
        <v>16.11</v>
      </c>
      <c r="J250" s="6">
        <f t="shared" si="144"/>
        <v>-1.3133458333333294</v>
      </c>
      <c r="K250" s="6">
        <f t="shared" si="145"/>
        <v>-0.70321581102765041</v>
      </c>
      <c r="M250" s="18"/>
      <c r="N250">
        <v>19.46</v>
      </c>
      <c r="O250">
        <v>21.85</v>
      </c>
      <c r="P250">
        <v>16.420000000000002</v>
      </c>
      <c r="Q250">
        <v>20.348800000000001</v>
      </c>
      <c r="R250">
        <v>16.11</v>
      </c>
      <c r="S250">
        <v>20.93</v>
      </c>
      <c r="T250">
        <v>20.03</v>
      </c>
      <c r="U250">
        <v>21.202500000000001</v>
      </c>
      <c r="V250" s="19">
        <v>21.03</v>
      </c>
      <c r="W250" s="19">
        <v>21.2334</v>
      </c>
      <c r="X250">
        <v>22.414899999999999</v>
      </c>
      <c r="Y250">
        <v>22.2956</v>
      </c>
      <c r="Z250" s="19">
        <v>20.835100000000001</v>
      </c>
      <c r="AA250" s="19">
        <v>21.58</v>
      </c>
      <c r="AB250" s="19">
        <v>22.99</v>
      </c>
      <c r="AC250" s="19">
        <v>20.37</v>
      </c>
      <c r="AH250">
        <v>23.03</v>
      </c>
      <c r="AL250">
        <v>22.76</v>
      </c>
      <c r="AR250">
        <v>22.13</v>
      </c>
      <c r="AU250">
        <v>20.28</v>
      </c>
      <c r="AW250">
        <v>19.829999999999998</v>
      </c>
      <c r="AZ250">
        <v>21.01</v>
      </c>
      <c r="BE250">
        <v>20.91</v>
      </c>
      <c r="BH250">
        <v>17.14</v>
      </c>
      <c r="BK250">
        <v>21.83</v>
      </c>
      <c r="BS250" s="18"/>
    </row>
    <row r="251" spans="1:71">
      <c r="A251" s="335"/>
      <c r="B251" s="283"/>
      <c r="C251" s="9">
        <v>50</v>
      </c>
      <c r="D251">
        <f>+入力シート①!M$9</f>
        <v>19.13</v>
      </c>
      <c r="E251">
        <f t="shared" si="139"/>
        <v>24</v>
      </c>
      <c r="F251" s="6">
        <f t="shared" si="140"/>
        <v>20.25462083333333</v>
      </c>
      <c r="G251" s="6">
        <f t="shared" si="141"/>
        <v>2.0341711451615794</v>
      </c>
      <c r="H251" s="6">
        <f t="shared" si="142"/>
        <v>22.95</v>
      </c>
      <c r="I251" s="6">
        <f t="shared" si="143"/>
        <v>15.07</v>
      </c>
      <c r="J251" s="6">
        <f t="shared" si="144"/>
        <v>-1.1246208333333314</v>
      </c>
      <c r="K251" s="6">
        <f t="shared" si="145"/>
        <v>-0.5528644116343514</v>
      </c>
      <c r="M251" s="18"/>
      <c r="N251">
        <v>19.13</v>
      </c>
      <c r="O251">
        <v>20.94</v>
      </c>
      <c r="P251">
        <v>15.51</v>
      </c>
      <c r="Q251">
        <v>19.895600000000002</v>
      </c>
      <c r="R251">
        <v>15.07</v>
      </c>
      <c r="S251">
        <v>20.91</v>
      </c>
      <c r="T251">
        <v>19.43</v>
      </c>
      <c r="U251">
        <v>20.3887</v>
      </c>
      <c r="V251" s="19">
        <v>20.91</v>
      </c>
      <c r="W251" s="19">
        <v>20.916599999999999</v>
      </c>
      <c r="X251">
        <v>22.068300000000001</v>
      </c>
      <c r="Y251">
        <v>21.776900000000001</v>
      </c>
      <c r="Z251" s="19">
        <v>19.604800000000001</v>
      </c>
      <c r="AA251" s="19">
        <v>20.02</v>
      </c>
      <c r="AB251" s="19">
        <v>22.93</v>
      </c>
      <c r="AC251" s="19">
        <v>19.98</v>
      </c>
      <c r="AH251">
        <v>22.95</v>
      </c>
      <c r="AL251">
        <v>22.76</v>
      </c>
      <c r="AR251">
        <v>21.95</v>
      </c>
      <c r="AU251">
        <v>19.670000000000002</v>
      </c>
      <c r="AW251">
        <v>19.760000000000002</v>
      </c>
      <c r="AZ251">
        <v>21</v>
      </c>
      <c r="BE251">
        <v>19.7</v>
      </c>
      <c r="BH251">
        <v>16.89</v>
      </c>
      <c r="BK251">
        <v>21.08</v>
      </c>
      <c r="BS251" s="18"/>
    </row>
    <row r="252" spans="1:71">
      <c r="A252" s="335"/>
      <c r="B252" s="283"/>
      <c r="C252" s="9">
        <v>75</v>
      </c>
      <c r="D252">
        <f>+入力シート①!M$10</f>
        <v>18.95</v>
      </c>
      <c r="E252">
        <f t="shared" si="139"/>
        <v>23</v>
      </c>
      <c r="F252" s="6">
        <f t="shared" si="140"/>
        <v>19.614734782608693</v>
      </c>
      <c r="G252" s="6">
        <f t="shared" si="141"/>
        <v>2.0917999362464657</v>
      </c>
      <c r="H252" s="6">
        <f t="shared" si="142"/>
        <v>22.76</v>
      </c>
      <c r="I252" s="6">
        <f t="shared" si="143"/>
        <v>14.42</v>
      </c>
      <c r="J252" s="6">
        <f t="shared" si="144"/>
        <v>-0.66473478260869356</v>
      </c>
      <c r="K252" s="6">
        <f t="shared" si="145"/>
        <v>-0.31778124240767325</v>
      </c>
      <c r="M252" s="18"/>
      <c r="N252">
        <v>18.95</v>
      </c>
      <c r="O252">
        <v>20.329999999999998</v>
      </c>
      <c r="P252">
        <v>14.87</v>
      </c>
      <c r="Q252">
        <v>19.411200000000001</v>
      </c>
      <c r="R252">
        <v>14.42</v>
      </c>
      <c r="S252">
        <v>20.72</v>
      </c>
      <c r="T252">
        <v>19.11</v>
      </c>
      <c r="U252">
        <v>18.9847</v>
      </c>
      <c r="V252" s="19">
        <v>20.5</v>
      </c>
      <c r="W252" s="19">
        <v>20.7103</v>
      </c>
      <c r="X252">
        <v>20.567599999999999</v>
      </c>
      <c r="Y252">
        <v>20.4589</v>
      </c>
      <c r="Z252" s="19">
        <v>18.266200000000001</v>
      </c>
      <c r="AB252" s="19">
        <v>22.41</v>
      </c>
      <c r="AC252" s="19">
        <v>19.760000000000002</v>
      </c>
      <c r="AH252">
        <v>21.88</v>
      </c>
      <c r="AL252">
        <v>22.76</v>
      </c>
      <c r="AR252">
        <v>21.06</v>
      </c>
      <c r="AU252">
        <v>19.68</v>
      </c>
      <c r="AW252">
        <v>19.64</v>
      </c>
      <c r="AZ252">
        <v>20.68</v>
      </c>
      <c r="BE252">
        <v>18.399999999999999</v>
      </c>
      <c r="BH252">
        <v>16.3</v>
      </c>
      <c r="BK252">
        <v>20.22</v>
      </c>
      <c r="BS252" s="18"/>
    </row>
    <row r="253" spans="1:71">
      <c r="A253" s="335"/>
      <c r="B253" s="283"/>
      <c r="C253" s="9">
        <v>100</v>
      </c>
      <c r="D253">
        <f>+入力シート①!M$11</f>
        <v>18.52</v>
      </c>
      <c r="E253">
        <f t="shared" si="139"/>
        <v>24</v>
      </c>
      <c r="F253" s="6">
        <f t="shared" si="140"/>
        <v>19.071220833333332</v>
      </c>
      <c r="G253" s="6">
        <f t="shared" si="141"/>
        <v>2.0366395708914968</v>
      </c>
      <c r="H253" s="6">
        <f t="shared" si="142"/>
        <v>22.74</v>
      </c>
      <c r="I253" s="6">
        <f t="shared" si="143"/>
        <v>13.9</v>
      </c>
      <c r="J253" s="6">
        <f t="shared" si="144"/>
        <v>-0.55122083333333194</v>
      </c>
      <c r="K253" s="6">
        <f t="shared" si="145"/>
        <v>-0.27065212775574543</v>
      </c>
      <c r="M253" s="18"/>
      <c r="N253">
        <v>18.52</v>
      </c>
      <c r="O253">
        <v>19.920000000000002</v>
      </c>
      <c r="P253">
        <v>14.77</v>
      </c>
      <c r="Q253">
        <v>19.1676</v>
      </c>
      <c r="R253">
        <v>13.9</v>
      </c>
      <c r="S253">
        <v>20.190000000000001</v>
      </c>
      <c r="T253">
        <v>18.71</v>
      </c>
      <c r="U253">
        <v>17.828600000000002</v>
      </c>
      <c r="V253" s="19">
        <v>19.510000000000002</v>
      </c>
      <c r="W253" s="19">
        <v>20.591799999999999</v>
      </c>
      <c r="X253">
        <v>19.569700000000001</v>
      </c>
      <c r="Y253">
        <v>19.978300000000001</v>
      </c>
      <c r="Z253" s="19">
        <v>17.703299999999999</v>
      </c>
      <c r="AA253" s="19">
        <v>19.05</v>
      </c>
      <c r="AB253" s="19">
        <v>21.18</v>
      </c>
      <c r="AC253" s="19">
        <v>19.559999999999999</v>
      </c>
      <c r="AH253">
        <v>21.32</v>
      </c>
      <c r="AL253">
        <v>22.74</v>
      </c>
      <c r="AR253">
        <v>19.54</v>
      </c>
      <c r="AU253">
        <v>19.59</v>
      </c>
      <c r="AW253">
        <v>19.399999999999999</v>
      </c>
      <c r="AZ253">
        <v>20.61</v>
      </c>
      <c r="BE253">
        <v>17.32</v>
      </c>
      <c r="BH253">
        <v>15.72</v>
      </c>
      <c r="BK253">
        <v>19.84</v>
      </c>
      <c r="BS253" s="18"/>
    </row>
    <row r="254" spans="1:71">
      <c r="A254" s="335"/>
      <c r="B254" s="283"/>
      <c r="C254" s="9">
        <v>150</v>
      </c>
      <c r="D254">
        <f>+入力シート①!M$12</f>
        <v>18.11</v>
      </c>
      <c r="E254">
        <f t="shared" si="139"/>
        <v>24</v>
      </c>
      <c r="F254" s="6">
        <f t="shared" si="140"/>
        <v>17.944912499999997</v>
      </c>
      <c r="G254" s="6">
        <f t="shared" si="141"/>
        <v>2.2800928116717221</v>
      </c>
      <c r="H254" s="6">
        <f t="shared" si="142"/>
        <v>21.89</v>
      </c>
      <c r="I254" s="6">
        <f t="shared" si="143"/>
        <v>11.93</v>
      </c>
      <c r="J254" s="6">
        <f t="shared" si="144"/>
        <v>0.16508750000000205</v>
      </c>
      <c r="K254" s="6">
        <f t="shared" si="145"/>
        <v>7.2403850911210474E-2</v>
      </c>
      <c r="M254" s="18"/>
      <c r="N254">
        <v>18.11</v>
      </c>
      <c r="O254">
        <v>19.399999999999999</v>
      </c>
      <c r="P254">
        <v>13.47</v>
      </c>
      <c r="Q254">
        <v>18.4404</v>
      </c>
      <c r="R254">
        <v>11.93</v>
      </c>
      <c r="S254">
        <v>19.32</v>
      </c>
      <c r="T254">
        <v>18.23</v>
      </c>
      <c r="U254">
        <v>16.906500000000001</v>
      </c>
      <c r="V254" s="19">
        <v>18</v>
      </c>
      <c r="W254" s="19">
        <v>20.085699999999999</v>
      </c>
      <c r="X254">
        <v>16.822800000000001</v>
      </c>
      <c r="Y254">
        <v>19.299299999999999</v>
      </c>
      <c r="Z254" s="19">
        <v>15.9932</v>
      </c>
      <c r="AA254" s="19">
        <v>18.8</v>
      </c>
      <c r="AB254" s="19">
        <v>20.079999999999998</v>
      </c>
      <c r="AC254" s="19">
        <v>18.260000000000002</v>
      </c>
      <c r="AH254">
        <v>19.5</v>
      </c>
      <c r="AL254">
        <v>21.89</v>
      </c>
      <c r="AR254">
        <v>18</v>
      </c>
      <c r="AU254">
        <v>18.88</v>
      </c>
      <c r="AW254">
        <v>18.46</v>
      </c>
      <c r="AZ254">
        <v>19.39</v>
      </c>
      <c r="BE254">
        <v>15.9</v>
      </c>
      <c r="BH254">
        <v>14.25</v>
      </c>
      <c r="BK254">
        <v>19.37</v>
      </c>
      <c r="BS254" s="18"/>
    </row>
    <row r="255" spans="1:71">
      <c r="A255" s="335"/>
      <c r="B255" s="283"/>
      <c r="C255" s="9">
        <v>200</v>
      </c>
      <c r="D255">
        <f>+入力シート①!M$13</f>
        <v>17.88</v>
      </c>
      <c r="E255">
        <f t="shared" si="139"/>
        <v>24</v>
      </c>
      <c r="F255" s="6">
        <f t="shared" si="140"/>
        <v>16.967974999999999</v>
      </c>
      <c r="G255" s="6">
        <f t="shared" si="141"/>
        <v>2.5033306353301685</v>
      </c>
      <c r="H255" s="6">
        <f t="shared" si="142"/>
        <v>20.43</v>
      </c>
      <c r="I255" s="6">
        <f t="shared" si="143"/>
        <v>10.62</v>
      </c>
      <c r="J255" s="6">
        <f t="shared" si="144"/>
        <v>0.91202499999999986</v>
      </c>
      <c r="K255" s="6">
        <f t="shared" si="145"/>
        <v>0.36432462701025164</v>
      </c>
      <c r="M255" s="18"/>
      <c r="N255">
        <v>17.88</v>
      </c>
      <c r="O255">
        <v>19.11</v>
      </c>
      <c r="P255">
        <v>11.85</v>
      </c>
      <c r="Q255">
        <v>17.251100000000001</v>
      </c>
      <c r="R255">
        <v>10.62</v>
      </c>
      <c r="S255">
        <v>18.59</v>
      </c>
      <c r="T255">
        <v>17.899999999999999</v>
      </c>
      <c r="U255">
        <v>15.679</v>
      </c>
      <c r="V255" s="19">
        <v>17.73</v>
      </c>
      <c r="W255" s="19">
        <v>19.387799999999999</v>
      </c>
      <c r="X255">
        <v>15.1996</v>
      </c>
      <c r="Y255">
        <v>18.805399999999999</v>
      </c>
      <c r="Z255" s="19">
        <v>14.198499999999999</v>
      </c>
      <c r="AA255" s="19">
        <v>18.53</v>
      </c>
      <c r="AB255" s="19">
        <v>18.899999999999999</v>
      </c>
      <c r="AC255" s="19">
        <v>17.84</v>
      </c>
      <c r="AH255">
        <v>17.34</v>
      </c>
      <c r="AL255">
        <v>20.43</v>
      </c>
      <c r="AR255">
        <v>16.260000000000002</v>
      </c>
      <c r="AU255">
        <v>18.14</v>
      </c>
      <c r="AW255">
        <v>18.05</v>
      </c>
      <c r="AZ255">
        <v>18.66</v>
      </c>
      <c r="BE255">
        <v>14.29</v>
      </c>
      <c r="BH255">
        <v>13.59</v>
      </c>
      <c r="BK255">
        <v>18.88</v>
      </c>
      <c r="BS255" s="18"/>
    </row>
    <row r="256" spans="1:71">
      <c r="A256" s="335"/>
      <c r="B256" s="283"/>
      <c r="C256" s="9">
        <v>300</v>
      </c>
      <c r="D256">
        <f>+入力シート①!M$14</f>
        <v>16.690000000000001</v>
      </c>
      <c r="E256">
        <f t="shared" si="139"/>
        <v>16</v>
      </c>
      <c r="F256" s="6">
        <f t="shared" si="140"/>
        <v>15.145350000000004</v>
      </c>
      <c r="G256" s="6">
        <f t="shared" si="141"/>
        <v>3.2201675863221562</v>
      </c>
      <c r="H256" s="6">
        <f t="shared" si="142"/>
        <v>17.93</v>
      </c>
      <c r="I256" s="6">
        <f t="shared" si="143"/>
        <v>7.88</v>
      </c>
      <c r="J256" s="6">
        <f t="shared" si="144"/>
        <v>1.5446499999999972</v>
      </c>
      <c r="K256" s="6">
        <f t="shared" si="145"/>
        <v>0.47968000378644432</v>
      </c>
      <c r="M256" s="18"/>
      <c r="N256">
        <v>16.690000000000001</v>
      </c>
      <c r="O256">
        <v>17.93</v>
      </c>
      <c r="P256">
        <v>8.7899999999999991</v>
      </c>
      <c r="Q256">
        <v>15.5381</v>
      </c>
      <c r="R256">
        <v>7.88</v>
      </c>
      <c r="S256">
        <v>17.28</v>
      </c>
      <c r="T256">
        <v>17.23</v>
      </c>
      <c r="U256">
        <v>13.3154</v>
      </c>
      <c r="V256" s="19">
        <v>17.329999999999998</v>
      </c>
      <c r="W256" s="19">
        <v>16.834599999999998</v>
      </c>
      <c r="X256">
        <v>12.8368</v>
      </c>
      <c r="Y256">
        <v>17.7288</v>
      </c>
      <c r="Z256" s="19">
        <v>12.091900000000001</v>
      </c>
      <c r="AA256" s="19">
        <v>17.62</v>
      </c>
      <c r="AB256" s="19">
        <v>16.32</v>
      </c>
      <c r="AC256" s="19">
        <v>17.170000000000002</v>
      </c>
      <c r="AL256">
        <v>16.43</v>
      </c>
      <c r="BS256" s="18"/>
    </row>
    <row r="257" spans="1:71">
      <c r="A257" s="335"/>
      <c r="B257" s="283"/>
      <c r="C257" s="9">
        <v>400</v>
      </c>
      <c r="D257">
        <f>+入力シート①!M$15</f>
        <v>15.47</v>
      </c>
      <c r="E257">
        <f t="shared" si="139"/>
        <v>16</v>
      </c>
      <c r="F257" s="6">
        <f t="shared" si="140"/>
        <v>12.622826250000001</v>
      </c>
      <c r="G257" s="6">
        <f t="shared" si="141"/>
        <v>3.4330678452308958</v>
      </c>
      <c r="H257" s="6">
        <f t="shared" si="142"/>
        <v>16.64</v>
      </c>
      <c r="I257" s="6">
        <f t="shared" si="143"/>
        <v>6.12</v>
      </c>
      <c r="J257" s="6">
        <f t="shared" si="144"/>
        <v>2.8471737499999996</v>
      </c>
      <c r="K257" s="6">
        <f t="shared" si="145"/>
        <v>0.82933803768404957</v>
      </c>
      <c r="M257" s="18"/>
      <c r="N257">
        <v>15.47</v>
      </c>
      <c r="O257">
        <v>14.48</v>
      </c>
      <c r="P257">
        <v>7.1260000000000003</v>
      </c>
      <c r="Q257">
        <v>12.7128</v>
      </c>
      <c r="R257">
        <v>6.12</v>
      </c>
      <c r="S257">
        <v>13.96</v>
      </c>
      <c r="T257">
        <v>15.39</v>
      </c>
      <c r="U257">
        <v>8.8747000000000007</v>
      </c>
      <c r="V257" s="19">
        <v>16.62</v>
      </c>
      <c r="W257" s="19">
        <v>14.0548</v>
      </c>
      <c r="X257">
        <v>10.2255</v>
      </c>
      <c r="Y257">
        <v>15.733320000000001</v>
      </c>
      <c r="Z257" s="19">
        <v>8.4381000000000004</v>
      </c>
      <c r="AA257" s="19">
        <v>16.64</v>
      </c>
      <c r="AB257" s="19">
        <v>13.94</v>
      </c>
      <c r="AC257" s="19">
        <v>15.5</v>
      </c>
      <c r="AL257">
        <v>12.15</v>
      </c>
      <c r="BS257" s="18"/>
    </row>
    <row r="258" spans="1:71">
      <c r="A258" s="335"/>
      <c r="B258" s="283"/>
      <c r="C258" s="9">
        <v>500</v>
      </c>
      <c r="D258">
        <f>+入力シート①!M$16</f>
        <v>12.39</v>
      </c>
      <c r="E258">
        <f t="shared" si="139"/>
        <v>13</v>
      </c>
      <c r="F258" s="6">
        <f t="shared" si="140"/>
        <v>9.6122384615384604</v>
      </c>
      <c r="G258" s="6">
        <f t="shared" si="141"/>
        <v>2.55176686289404</v>
      </c>
      <c r="H258" s="6">
        <f t="shared" si="142"/>
        <v>13.16</v>
      </c>
      <c r="I258" s="6">
        <f t="shared" si="143"/>
        <v>5.12</v>
      </c>
      <c r="J258" s="6">
        <f t="shared" si="144"/>
        <v>2.7777615384615402</v>
      </c>
      <c r="K258" s="6">
        <f t="shared" si="145"/>
        <v>1.0885639980884432</v>
      </c>
      <c r="M258" s="18"/>
      <c r="N258">
        <v>12.39</v>
      </c>
      <c r="O258">
        <v>11.28</v>
      </c>
      <c r="P258">
        <v>5.9059999999999997</v>
      </c>
      <c r="Q258">
        <v>10.052</v>
      </c>
      <c r="R258">
        <v>5.12</v>
      </c>
      <c r="S258">
        <v>10.56</v>
      </c>
      <c r="T258">
        <v>12.53</v>
      </c>
      <c r="U258">
        <v>6.5910000000000002</v>
      </c>
      <c r="V258" s="19">
        <v>13.16</v>
      </c>
      <c r="W258" s="19">
        <v>10.023</v>
      </c>
      <c r="X258">
        <v>7.5865</v>
      </c>
      <c r="Y258">
        <v>11.9206</v>
      </c>
      <c r="AB258" s="19">
        <v>10.029999999999999</v>
      </c>
      <c r="AC258" s="19"/>
      <c r="AL258">
        <v>10.199999999999999</v>
      </c>
      <c r="BS258" s="18"/>
    </row>
    <row r="259" spans="1:71">
      <c r="A259" s="335"/>
      <c r="B259" s="283"/>
      <c r="C259" s="9">
        <v>600</v>
      </c>
      <c r="D259" t="str">
        <f>+入力シート①!M$17</f>
        <v>-</v>
      </c>
      <c r="E259">
        <f t="shared" si="139"/>
        <v>6</v>
      </c>
      <c r="F259" s="6">
        <f t="shared" si="140"/>
        <v>5.0533333333333337</v>
      </c>
      <c r="G259" s="6">
        <f t="shared" si="141"/>
        <v>4.3877450548848742</v>
      </c>
      <c r="H259" s="6">
        <f t="shared" si="142"/>
        <v>9.85</v>
      </c>
      <c r="I259" s="6">
        <f t="shared" si="143"/>
        <v>0</v>
      </c>
      <c r="J259" s="6" t="e">
        <f t="shared" si="144"/>
        <v>#VALUE!</v>
      </c>
      <c r="K259" s="6" t="e">
        <f t="shared" si="145"/>
        <v>#VALUE!</v>
      </c>
      <c r="M259" s="18"/>
      <c r="N259" t="s">
        <v>108</v>
      </c>
      <c r="O259" t="s">
        <v>108</v>
      </c>
      <c r="P259" t="s">
        <v>108</v>
      </c>
      <c r="Q259" t="s">
        <v>108</v>
      </c>
      <c r="R259">
        <v>4.42</v>
      </c>
      <c r="S259">
        <v>6.59</v>
      </c>
      <c r="T259">
        <v>9.4600000000000009</v>
      </c>
      <c r="U259">
        <v>0</v>
      </c>
      <c r="V259" s="19">
        <v>9.85</v>
      </c>
      <c r="W259" s="19">
        <v>0</v>
      </c>
      <c r="Y259"/>
      <c r="AC259" s="19"/>
      <c r="BS259" s="18"/>
    </row>
    <row r="260" spans="1:71">
      <c r="A260" s="335"/>
      <c r="B260" s="15"/>
      <c r="C260" s="15"/>
      <c r="D260" s="20"/>
      <c r="E260" s="20"/>
      <c r="F260" s="40"/>
      <c r="G260" s="40"/>
      <c r="H260" s="40"/>
      <c r="I260" s="40"/>
      <c r="J260" s="40"/>
      <c r="K260" s="40"/>
      <c r="L260" s="20"/>
      <c r="M260" s="18"/>
      <c r="N260" s="20"/>
      <c r="O260" s="20"/>
      <c r="P260" s="20"/>
      <c r="Q260" s="20"/>
      <c r="R260" s="20"/>
      <c r="S260" s="20"/>
      <c r="T260" s="20"/>
      <c r="U260" s="20"/>
      <c r="W260" s="19"/>
      <c r="X260" s="20"/>
      <c r="Y260" s="20"/>
      <c r="AC260" s="19"/>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18"/>
    </row>
    <row r="261" spans="1:71">
      <c r="A261" s="335"/>
      <c r="B261" s="284" t="s">
        <v>25</v>
      </c>
      <c r="C261" s="13" t="s">
        <v>23</v>
      </c>
      <c r="D261">
        <f>+入力シート①!M$19</f>
        <v>32</v>
      </c>
      <c r="E261">
        <f>+COUNT($O261:$BS261)</f>
        <v>24</v>
      </c>
      <c r="F261" s="6">
        <f>+AVERAGE($O261:$BS261)</f>
        <v>112.91666666666667</v>
      </c>
      <c r="G261" s="6">
        <f>+STDEV($O261:$BS261)</f>
        <v>108.55770521855572</v>
      </c>
      <c r="H261" s="6">
        <f>+MAX($N261:$BS261)</f>
        <v>348</v>
      </c>
      <c r="I261" s="6">
        <f>+MIN($N261:$BS261)</f>
        <v>0</v>
      </c>
      <c r="J261" s="6">
        <f>+D261-F261</f>
        <v>-80.916666666666671</v>
      </c>
      <c r="K261" s="6">
        <f>+J261/G261</f>
        <v>-0.74537930314351941</v>
      </c>
      <c r="M261" s="18"/>
      <c r="N261">
        <v>32</v>
      </c>
      <c r="O261">
        <v>58</v>
      </c>
      <c r="P261">
        <v>210</v>
      </c>
      <c r="Q261">
        <v>348</v>
      </c>
      <c r="R261">
        <v>19</v>
      </c>
      <c r="S261">
        <v>8</v>
      </c>
      <c r="T261">
        <v>22</v>
      </c>
      <c r="U261">
        <v>53</v>
      </c>
      <c r="V261" s="19">
        <v>307</v>
      </c>
      <c r="W261" s="19">
        <v>84</v>
      </c>
      <c r="X261">
        <v>9</v>
      </c>
      <c r="Y261">
        <v>67</v>
      </c>
      <c r="Z261" s="19">
        <v>339</v>
      </c>
      <c r="AA261" s="19">
        <v>4</v>
      </c>
      <c r="AB261" s="19">
        <v>50</v>
      </c>
      <c r="AC261" s="19">
        <v>189</v>
      </c>
      <c r="AF261">
        <v>242</v>
      </c>
      <c r="AH261">
        <v>18</v>
      </c>
      <c r="AL261">
        <v>113</v>
      </c>
      <c r="AR261">
        <v>107</v>
      </c>
      <c r="AU261">
        <v>90</v>
      </c>
      <c r="AW261">
        <v>90</v>
      </c>
      <c r="AZ261">
        <v>198</v>
      </c>
      <c r="BE261">
        <v>0</v>
      </c>
      <c r="BH261">
        <v>85</v>
      </c>
      <c r="BS261" s="18"/>
    </row>
    <row r="262" spans="1:71">
      <c r="A262" s="335"/>
      <c r="B262" s="285"/>
      <c r="C262" s="10" t="s">
        <v>24</v>
      </c>
      <c r="D262">
        <f>+入力シート①!M$20</f>
        <v>0.9</v>
      </c>
      <c r="E262">
        <f t="shared" ref="E262" si="146">+COUNT($O262:$BS262)</f>
        <v>24</v>
      </c>
      <c r="F262" s="6">
        <f t="shared" ref="F262" si="147">+AVERAGE($O262:$BS262)</f>
        <v>1.2620833333333332</v>
      </c>
      <c r="G262" s="6">
        <f t="shared" ref="G262" si="148">+STDEV($O262:$BS262)</f>
        <v>0.85413561272642013</v>
      </c>
      <c r="H262" s="6">
        <f t="shared" ref="H262" si="149">+MAX($N262:$BS262)</f>
        <v>3.6</v>
      </c>
      <c r="I262" s="6">
        <f t="shared" ref="I262" si="150">+MIN($N262:$BS262)</f>
        <v>0.1</v>
      </c>
      <c r="J262" s="6">
        <f t="shared" ref="J262" si="151">+D262-F262</f>
        <v>-0.3620833333333332</v>
      </c>
      <c r="K262" s="6">
        <f t="shared" ref="K262" si="152">+J262/G262</f>
        <v>-0.42391785091076467</v>
      </c>
      <c r="M262" s="18"/>
      <c r="N262">
        <v>0.9</v>
      </c>
      <c r="O262">
        <v>0.8</v>
      </c>
      <c r="P262">
        <v>0.1</v>
      </c>
      <c r="Q262">
        <v>1.9</v>
      </c>
      <c r="R262">
        <v>1.5</v>
      </c>
      <c r="S262">
        <v>1</v>
      </c>
      <c r="T262">
        <v>1.5</v>
      </c>
      <c r="U262">
        <v>0.7</v>
      </c>
      <c r="V262" s="19">
        <v>0.2</v>
      </c>
      <c r="W262" s="19">
        <v>1.8</v>
      </c>
      <c r="X262">
        <v>2.5</v>
      </c>
      <c r="Y262">
        <v>1.5</v>
      </c>
      <c r="Z262" s="19">
        <v>3.6</v>
      </c>
      <c r="AA262" s="19">
        <v>1.6</v>
      </c>
      <c r="AB262" s="19">
        <v>1.7</v>
      </c>
      <c r="AC262" s="19">
        <v>0.7</v>
      </c>
      <c r="AF262">
        <v>0.2</v>
      </c>
      <c r="AH262">
        <v>2.7</v>
      </c>
      <c r="AL262">
        <v>0.9</v>
      </c>
      <c r="AR262">
        <v>0.84</v>
      </c>
      <c r="AU262">
        <v>0.45</v>
      </c>
      <c r="AW262">
        <v>0.7</v>
      </c>
      <c r="AZ262">
        <v>0.9</v>
      </c>
      <c r="BE262">
        <v>1.8</v>
      </c>
      <c r="BH262">
        <v>0.7</v>
      </c>
      <c r="BS262" s="18"/>
    </row>
    <row r="263" spans="1:71" ht="0.95" customHeight="1">
      <c r="M263" s="18"/>
      <c r="N263"/>
      <c r="O263"/>
      <c r="P263"/>
      <c r="Q263"/>
      <c r="R263"/>
      <c r="S263"/>
      <c r="T263"/>
      <c r="U263"/>
      <c r="W263" s="19"/>
      <c r="Y263"/>
      <c r="AC263" s="19"/>
      <c r="BS263" s="18"/>
    </row>
    <row r="264" spans="1:71" ht="0.95" customHeight="1">
      <c r="M264" s="18"/>
      <c r="N264"/>
      <c r="O264"/>
      <c r="P264"/>
      <c r="Q264"/>
      <c r="R264"/>
      <c r="S264"/>
      <c r="T264"/>
      <c r="U264"/>
      <c r="W264" s="19"/>
      <c r="Y264"/>
      <c r="AC264" s="19"/>
      <c r="BS264" s="18"/>
    </row>
    <row r="265" spans="1:71" ht="0.95" customHeight="1">
      <c r="M265" s="18"/>
      <c r="N265"/>
      <c r="O265"/>
      <c r="P265"/>
      <c r="Q265"/>
      <c r="R265"/>
      <c r="S265"/>
      <c r="T265"/>
      <c r="U265"/>
      <c r="W265" s="19"/>
      <c r="Y265"/>
      <c r="AC265" s="19"/>
      <c r="BS265" s="18"/>
    </row>
    <row r="266" spans="1:71" ht="0.95" customHeight="1">
      <c r="M266" s="18"/>
      <c r="N266"/>
      <c r="O266"/>
      <c r="P266"/>
      <c r="Q266"/>
      <c r="R266"/>
      <c r="S266"/>
      <c r="T266"/>
      <c r="U266"/>
      <c r="W266" s="19"/>
      <c r="Y266"/>
      <c r="AC266" s="19"/>
      <c r="BS266" s="18"/>
    </row>
    <row r="267" spans="1:71" ht="0.95" customHeight="1">
      <c r="M267" s="18"/>
      <c r="N267"/>
      <c r="O267"/>
      <c r="P267"/>
      <c r="Q267"/>
      <c r="R267"/>
      <c r="S267"/>
      <c r="T267"/>
      <c r="U267"/>
      <c r="W267" s="19"/>
      <c r="Y267"/>
      <c r="AC267" s="19"/>
      <c r="BS267" s="18"/>
    </row>
    <row r="268" spans="1:71" ht="0.95" customHeight="1">
      <c r="M268" s="18"/>
      <c r="N268"/>
      <c r="O268"/>
      <c r="P268"/>
      <c r="Q268"/>
      <c r="R268"/>
      <c r="S268"/>
      <c r="T268"/>
      <c r="U268"/>
      <c r="W268" s="19"/>
      <c r="Y268"/>
      <c r="AC268" s="19"/>
      <c r="BS268" s="18"/>
    </row>
    <row r="269" spans="1:71" ht="0.95" customHeight="1">
      <c r="M269" s="18"/>
      <c r="N269"/>
      <c r="O269"/>
      <c r="P269"/>
      <c r="Q269"/>
      <c r="R269"/>
      <c r="S269"/>
      <c r="T269"/>
      <c r="U269"/>
      <c r="W269" s="19"/>
      <c r="Y269"/>
      <c r="AC269" s="19"/>
      <c r="BS269" s="18"/>
    </row>
    <row r="270" spans="1:71" ht="0.95" customHeight="1">
      <c r="M270" s="18"/>
      <c r="N270"/>
      <c r="O270"/>
      <c r="P270"/>
      <c r="Q270"/>
      <c r="R270"/>
      <c r="S270"/>
      <c r="T270"/>
      <c r="U270"/>
      <c r="W270" s="19"/>
      <c r="Y270"/>
      <c r="AC270" s="19"/>
      <c r="BS270" s="18"/>
    </row>
    <row r="271" spans="1:71" ht="16.5" thickBot="1">
      <c r="D271" s="1" t="s">
        <v>26</v>
      </c>
      <c r="E271" s="1" t="s">
        <v>3</v>
      </c>
      <c r="F271" s="5" t="s">
        <v>4</v>
      </c>
      <c r="G271" s="5" t="s">
        <v>8</v>
      </c>
      <c r="H271" s="5" t="s">
        <v>5</v>
      </c>
      <c r="I271" s="5" t="s">
        <v>6</v>
      </c>
      <c r="J271" s="5" t="s">
        <v>7</v>
      </c>
      <c r="K271" s="6" t="s">
        <v>66</v>
      </c>
      <c r="M271" s="18"/>
      <c r="N271" s="1" t="s">
        <v>26</v>
      </c>
      <c r="O271" s="1"/>
      <c r="P271" s="1"/>
      <c r="Q271" s="1"/>
      <c r="R271" s="1"/>
      <c r="S271" s="1"/>
      <c r="T271" s="1"/>
      <c r="U271" s="1"/>
      <c r="W271" s="19"/>
      <c r="X271" s="1"/>
      <c r="Y271" s="1"/>
      <c r="AA271" s="191"/>
      <c r="AB271" s="191"/>
      <c r="AC271" s="191"/>
      <c r="AD271" s="1"/>
      <c r="AE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8"/>
    </row>
    <row r="272" spans="1:71">
      <c r="A272" s="335">
        <v>40</v>
      </c>
      <c r="B272" s="286" t="s">
        <v>18</v>
      </c>
      <c r="C272" s="287"/>
      <c r="D272" s="92" t="str">
        <f>+入力シート①!N$2</f>
        <v>-</v>
      </c>
      <c r="E272" s="21"/>
      <c r="F272" s="34"/>
      <c r="G272" s="34"/>
      <c r="H272" s="34"/>
      <c r="I272" s="34"/>
      <c r="J272" s="34"/>
      <c r="K272" s="35"/>
      <c r="M272" s="18"/>
      <c r="N272" s="92">
        <v>0</v>
      </c>
      <c r="O272" s="92">
        <v>43222</v>
      </c>
      <c r="P272" s="92">
        <v>42856</v>
      </c>
      <c r="Q272" s="92">
        <v>42496</v>
      </c>
      <c r="R272" s="92">
        <v>42131</v>
      </c>
      <c r="S272" s="92">
        <v>41761</v>
      </c>
      <c r="T272" s="92">
        <v>41408</v>
      </c>
      <c r="U272" s="92">
        <v>41046</v>
      </c>
      <c r="V272" s="19">
        <v>2011</v>
      </c>
      <c r="W272" s="19">
        <v>2010</v>
      </c>
      <c r="X272" s="19">
        <f t="shared" ref="X272:BR272" si="153">+X$1</f>
        <v>2009</v>
      </c>
      <c r="Y272" s="19">
        <f t="shared" si="153"/>
        <v>2008</v>
      </c>
      <c r="Z272" s="19">
        <f t="shared" si="153"/>
        <v>2007</v>
      </c>
      <c r="AA272" s="19">
        <f t="shared" si="153"/>
        <v>2006</v>
      </c>
      <c r="AB272" s="19">
        <f t="shared" si="153"/>
        <v>2005</v>
      </c>
      <c r="AC272" s="19">
        <f t="shared" si="153"/>
        <v>2004</v>
      </c>
      <c r="AD272">
        <f t="shared" si="153"/>
        <v>2003</v>
      </c>
      <c r="AE272">
        <f t="shared" si="153"/>
        <v>2003</v>
      </c>
      <c r="AF272">
        <f t="shared" si="153"/>
        <v>2003</v>
      </c>
      <c r="AG272">
        <f t="shared" si="153"/>
        <v>2002</v>
      </c>
      <c r="AH272">
        <f t="shared" si="153"/>
        <v>2002</v>
      </c>
      <c r="AI272">
        <f t="shared" si="153"/>
        <v>2001</v>
      </c>
      <c r="AJ272">
        <f t="shared" si="153"/>
        <v>2001</v>
      </c>
      <c r="AK272">
        <f t="shared" si="153"/>
        <v>2000</v>
      </c>
      <c r="AL272">
        <f t="shared" si="153"/>
        <v>1999</v>
      </c>
      <c r="AM272">
        <f t="shared" si="153"/>
        <v>1998</v>
      </c>
      <c r="AN272">
        <f t="shared" si="153"/>
        <v>1997</v>
      </c>
      <c r="AO272">
        <f t="shared" si="153"/>
        <v>1996</v>
      </c>
      <c r="AP272">
        <f t="shared" si="153"/>
        <v>1995</v>
      </c>
      <c r="AQ272">
        <f t="shared" si="153"/>
        <v>1994</v>
      </c>
      <c r="AR272">
        <f t="shared" si="153"/>
        <v>1992</v>
      </c>
      <c r="AS272">
        <f t="shared" si="153"/>
        <v>1991</v>
      </c>
      <c r="AT272">
        <f t="shared" si="153"/>
        <v>1990</v>
      </c>
      <c r="AU272">
        <f t="shared" si="153"/>
        <v>1990</v>
      </c>
      <c r="AV272">
        <f t="shared" si="153"/>
        <v>1990</v>
      </c>
      <c r="AW272">
        <f t="shared" si="153"/>
        <v>1989</v>
      </c>
      <c r="AX272">
        <f t="shared" si="153"/>
        <v>1989</v>
      </c>
      <c r="AY272">
        <f t="shared" si="153"/>
        <v>1988</v>
      </c>
      <c r="AZ272">
        <f t="shared" si="153"/>
        <v>1988</v>
      </c>
      <c r="BA272">
        <f t="shared" si="153"/>
        <v>1988</v>
      </c>
      <c r="BB272">
        <f t="shared" si="153"/>
        <v>1987</v>
      </c>
      <c r="BC272">
        <f t="shared" si="153"/>
        <v>1986</v>
      </c>
      <c r="BD272">
        <f t="shared" si="153"/>
        <v>1985</v>
      </c>
      <c r="BE272">
        <f t="shared" si="153"/>
        <v>1985</v>
      </c>
      <c r="BF272">
        <f t="shared" si="153"/>
        <v>1985</v>
      </c>
      <c r="BG272">
        <f t="shared" si="153"/>
        <v>1984</v>
      </c>
      <c r="BH272">
        <f t="shared" si="153"/>
        <v>1984</v>
      </c>
      <c r="BI272">
        <f t="shared" si="153"/>
        <v>1984</v>
      </c>
      <c r="BJ272">
        <f t="shared" si="153"/>
        <v>1983</v>
      </c>
      <c r="BK272">
        <f t="shared" si="153"/>
        <v>1983</v>
      </c>
      <c r="BL272">
        <f t="shared" si="153"/>
        <v>1982</v>
      </c>
      <c r="BM272">
        <f t="shared" si="153"/>
        <v>1981</v>
      </c>
      <c r="BN272">
        <f t="shared" si="153"/>
        <v>1981</v>
      </c>
      <c r="BO272">
        <f t="shared" si="153"/>
        <v>1980</v>
      </c>
      <c r="BP272">
        <f t="shared" si="153"/>
        <v>1980</v>
      </c>
      <c r="BQ272">
        <f t="shared" si="153"/>
        <v>1980</v>
      </c>
      <c r="BR272">
        <f t="shared" si="153"/>
        <v>1980</v>
      </c>
      <c r="BS272" s="18"/>
    </row>
    <row r="273" spans="1:71">
      <c r="A273" s="335"/>
      <c r="B273" s="286" t="s">
        <v>19</v>
      </c>
      <c r="C273" s="287"/>
      <c r="D273" s="93" t="str">
        <f>+入力シート①!N$2</f>
        <v>-</v>
      </c>
      <c r="E273" s="22"/>
      <c r="F273" s="36"/>
      <c r="G273" s="36"/>
      <c r="H273" s="36"/>
      <c r="I273" s="36"/>
      <c r="J273" s="36"/>
      <c r="K273" s="37"/>
      <c r="M273" s="18"/>
      <c r="N273" s="93">
        <v>0</v>
      </c>
      <c r="O273" s="93">
        <v>43222</v>
      </c>
      <c r="P273" s="93">
        <v>42856</v>
      </c>
      <c r="Q273" s="93">
        <v>42496</v>
      </c>
      <c r="R273" s="93">
        <v>42131</v>
      </c>
      <c r="S273" s="93">
        <v>41761</v>
      </c>
      <c r="T273" s="93">
        <v>41408</v>
      </c>
      <c r="U273" s="93">
        <v>41046</v>
      </c>
      <c r="V273" s="19">
        <v>5</v>
      </c>
      <c r="W273" s="19">
        <v>5</v>
      </c>
      <c r="X273" s="19">
        <f t="shared" ref="X273:BR273" si="154">+X$3</f>
        <v>5</v>
      </c>
      <c r="Y273" s="19">
        <f t="shared" si="154"/>
        <v>5</v>
      </c>
      <c r="Z273" s="19">
        <f t="shared" si="154"/>
        <v>5</v>
      </c>
      <c r="AA273" s="19">
        <f t="shared" si="154"/>
        <v>5</v>
      </c>
      <c r="AB273" s="19">
        <f t="shared" si="154"/>
        <v>5</v>
      </c>
      <c r="AC273" s="19">
        <f t="shared" si="154"/>
        <v>5</v>
      </c>
      <c r="AD273">
        <f t="shared" si="154"/>
        <v>5</v>
      </c>
      <c r="AE273">
        <f t="shared" si="154"/>
        <v>5</v>
      </c>
      <c r="AF273">
        <f t="shared" si="154"/>
        <v>5</v>
      </c>
      <c r="AG273">
        <f t="shared" si="154"/>
        <v>5</v>
      </c>
      <c r="AH273">
        <f t="shared" si="154"/>
        <v>5</v>
      </c>
      <c r="AI273">
        <f t="shared" si="154"/>
        <v>5</v>
      </c>
      <c r="AJ273">
        <f t="shared" si="154"/>
        <v>5</v>
      </c>
      <c r="AK273">
        <f t="shared" si="154"/>
        <v>5</v>
      </c>
      <c r="AL273">
        <f t="shared" si="154"/>
        <v>5</v>
      </c>
      <c r="AM273">
        <f t="shared" si="154"/>
        <v>5</v>
      </c>
      <c r="AN273">
        <f t="shared" si="154"/>
        <v>5</v>
      </c>
      <c r="AO273">
        <f t="shared" si="154"/>
        <v>5</v>
      </c>
      <c r="AP273">
        <f t="shared" si="154"/>
        <v>5</v>
      </c>
      <c r="AQ273">
        <f t="shared" si="154"/>
        <v>5</v>
      </c>
      <c r="AR273">
        <f t="shared" si="154"/>
        <v>5</v>
      </c>
      <c r="AS273">
        <f t="shared" si="154"/>
        <v>5</v>
      </c>
      <c r="AT273">
        <f t="shared" si="154"/>
        <v>5</v>
      </c>
      <c r="AU273">
        <f t="shared" si="154"/>
        <v>5</v>
      </c>
      <c r="AV273">
        <f t="shared" si="154"/>
        <v>5</v>
      </c>
      <c r="AW273">
        <f t="shared" si="154"/>
        <v>5</v>
      </c>
      <c r="AX273">
        <f t="shared" si="154"/>
        <v>5</v>
      </c>
      <c r="AY273">
        <f t="shared" si="154"/>
        <v>5</v>
      </c>
      <c r="AZ273">
        <f t="shared" si="154"/>
        <v>5</v>
      </c>
      <c r="BA273">
        <f t="shared" si="154"/>
        <v>5</v>
      </c>
      <c r="BB273">
        <f t="shared" si="154"/>
        <v>5</v>
      </c>
      <c r="BC273">
        <f t="shared" si="154"/>
        <v>5</v>
      </c>
      <c r="BD273">
        <f t="shared" si="154"/>
        <v>5</v>
      </c>
      <c r="BE273">
        <f t="shared" si="154"/>
        <v>5</v>
      </c>
      <c r="BF273">
        <f t="shared" si="154"/>
        <v>5</v>
      </c>
      <c r="BG273">
        <f t="shared" si="154"/>
        <v>5</v>
      </c>
      <c r="BH273">
        <f t="shared" si="154"/>
        <v>5</v>
      </c>
      <c r="BI273">
        <f t="shared" si="154"/>
        <v>5</v>
      </c>
      <c r="BJ273">
        <f t="shared" si="154"/>
        <v>5</v>
      </c>
      <c r="BK273">
        <f t="shared" si="154"/>
        <v>5</v>
      </c>
      <c r="BL273">
        <f t="shared" si="154"/>
        <v>5</v>
      </c>
      <c r="BM273">
        <f t="shared" si="154"/>
        <v>5</v>
      </c>
      <c r="BN273">
        <f t="shared" si="154"/>
        <v>5</v>
      </c>
      <c r="BO273">
        <f t="shared" si="154"/>
        <v>5</v>
      </c>
      <c r="BP273">
        <f t="shared" si="154"/>
        <v>5</v>
      </c>
      <c r="BQ273">
        <f t="shared" si="154"/>
        <v>5</v>
      </c>
      <c r="BR273">
        <f t="shared" si="154"/>
        <v>5</v>
      </c>
      <c r="BS273" s="18"/>
    </row>
    <row r="274" spans="1:71">
      <c r="A274" s="335"/>
      <c r="B274" s="286" t="s">
        <v>20</v>
      </c>
      <c r="C274" s="287"/>
      <c r="D274" s="94" t="str">
        <f>+入力シート①!N$2</f>
        <v>-</v>
      </c>
      <c r="E274" s="22"/>
      <c r="F274" s="36"/>
      <c r="G274" s="36"/>
      <c r="H274" s="36"/>
      <c r="I274" s="36"/>
      <c r="J274" s="36"/>
      <c r="K274" s="37"/>
      <c r="M274" s="18"/>
      <c r="N274" s="94">
        <v>0</v>
      </c>
      <c r="O274" s="94">
        <v>43222</v>
      </c>
      <c r="P274" s="94">
        <v>42856</v>
      </c>
      <c r="Q274" s="94">
        <v>42496</v>
      </c>
      <c r="R274" s="94">
        <v>42131</v>
      </c>
      <c r="S274" s="94">
        <v>41761</v>
      </c>
      <c r="T274" s="94">
        <v>41408</v>
      </c>
      <c r="U274" s="94">
        <v>41046</v>
      </c>
      <c r="V274" s="19">
        <v>16</v>
      </c>
      <c r="W274" s="19">
        <v>10</v>
      </c>
      <c r="X274" s="94">
        <v>39952</v>
      </c>
      <c r="Y274" s="94">
        <v>39576</v>
      </c>
      <c r="Z274" s="19">
        <v>23</v>
      </c>
      <c r="AA274" s="19">
        <v>16</v>
      </c>
      <c r="AB274" s="19">
        <v>11</v>
      </c>
      <c r="AC274" s="19">
        <v>6</v>
      </c>
      <c r="AF274">
        <v>2</v>
      </c>
      <c r="AR274">
        <v>14</v>
      </c>
      <c r="AU274">
        <v>9</v>
      </c>
      <c r="AW274">
        <v>10</v>
      </c>
      <c r="AZ274">
        <v>11</v>
      </c>
      <c r="BE274">
        <v>9</v>
      </c>
      <c r="BH274">
        <v>5</v>
      </c>
      <c r="BK274">
        <v>9</v>
      </c>
      <c r="BS274" s="18"/>
    </row>
    <row r="275" spans="1:71">
      <c r="A275" s="335"/>
      <c r="B275" s="286" t="s">
        <v>67</v>
      </c>
      <c r="C275" s="287"/>
      <c r="D275">
        <f>+入力シート①!N$3</f>
        <v>40</v>
      </c>
      <c r="E275" s="22"/>
      <c r="F275" s="36"/>
      <c r="G275" s="36"/>
      <c r="H275" s="36"/>
      <c r="I275" s="36"/>
      <c r="J275" s="36"/>
      <c r="K275" s="37"/>
      <c r="M275" s="18"/>
      <c r="N275">
        <v>40</v>
      </c>
      <c r="O275">
        <v>40</v>
      </c>
      <c r="P275">
        <v>40</v>
      </c>
      <c r="Q275">
        <v>40</v>
      </c>
      <c r="R275">
        <v>40</v>
      </c>
      <c r="S275">
        <v>40</v>
      </c>
      <c r="T275">
        <v>40</v>
      </c>
      <c r="U275">
        <v>40</v>
      </c>
      <c r="V275" s="19">
        <v>40</v>
      </c>
      <c r="W275" s="19">
        <v>40</v>
      </c>
      <c r="X275" s="19">
        <f>+$A$272</f>
        <v>40</v>
      </c>
      <c r="Y275" s="19">
        <f>+$A$272</f>
        <v>40</v>
      </c>
      <c r="Z275" s="19">
        <f>+$A$272</f>
        <v>40</v>
      </c>
      <c r="AA275" s="19">
        <f t="shared" ref="AA275:BR275" si="155">+$A$272</f>
        <v>40</v>
      </c>
      <c r="AB275" s="19">
        <f t="shared" si="155"/>
        <v>40</v>
      </c>
      <c r="AC275" s="19">
        <f t="shared" si="155"/>
        <v>40</v>
      </c>
      <c r="AD275">
        <f t="shared" si="155"/>
        <v>40</v>
      </c>
      <c r="AE275">
        <f t="shared" si="155"/>
        <v>40</v>
      </c>
      <c r="AF275">
        <f t="shared" si="155"/>
        <v>40</v>
      </c>
      <c r="AG275">
        <f t="shared" si="155"/>
        <v>40</v>
      </c>
      <c r="AH275">
        <f t="shared" si="155"/>
        <v>40</v>
      </c>
      <c r="AI275">
        <f t="shared" si="155"/>
        <v>40</v>
      </c>
      <c r="AJ275">
        <f t="shared" si="155"/>
        <v>40</v>
      </c>
      <c r="AK275">
        <f t="shared" si="155"/>
        <v>40</v>
      </c>
      <c r="AL275">
        <f t="shared" si="155"/>
        <v>40</v>
      </c>
      <c r="AM275">
        <f t="shared" si="155"/>
        <v>40</v>
      </c>
      <c r="AN275">
        <f t="shared" si="155"/>
        <v>40</v>
      </c>
      <c r="AO275">
        <f t="shared" si="155"/>
        <v>40</v>
      </c>
      <c r="AP275">
        <f t="shared" si="155"/>
        <v>40</v>
      </c>
      <c r="AQ275">
        <f t="shared" si="155"/>
        <v>40</v>
      </c>
      <c r="AR275">
        <f t="shared" si="155"/>
        <v>40</v>
      </c>
      <c r="AS275">
        <f t="shared" si="155"/>
        <v>40</v>
      </c>
      <c r="AT275">
        <f t="shared" si="155"/>
        <v>40</v>
      </c>
      <c r="AU275">
        <f t="shared" si="155"/>
        <v>40</v>
      </c>
      <c r="AV275">
        <f t="shared" si="155"/>
        <v>40</v>
      </c>
      <c r="AW275">
        <f t="shared" si="155"/>
        <v>40</v>
      </c>
      <c r="AX275">
        <f t="shared" si="155"/>
        <v>40</v>
      </c>
      <c r="AY275">
        <f t="shared" si="155"/>
        <v>40</v>
      </c>
      <c r="AZ275">
        <f t="shared" si="155"/>
        <v>40</v>
      </c>
      <c r="BA275">
        <f t="shared" si="155"/>
        <v>40</v>
      </c>
      <c r="BB275">
        <f t="shared" si="155"/>
        <v>40</v>
      </c>
      <c r="BC275">
        <f t="shared" si="155"/>
        <v>40</v>
      </c>
      <c r="BD275">
        <f t="shared" si="155"/>
        <v>40</v>
      </c>
      <c r="BE275">
        <f t="shared" si="155"/>
        <v>40</v>
      </c>
      <c r="BF275">
        <f t="shared" si="155"/>
        <v>40</v>
      </c>
      <c r="BG275">
        <f t="shared" si="155"/>
        <v>40</v>
      </c>
      <c r="BH275">
        <f t="shared" si="155"/>
        <v>40</v>
      </c>
      <c r="BI275">
        <f t="shared" si="155"/>
        <v>40</v>
      </c>
      <c r="BJ275">
        <f t="shared" si="155"/>
        <v>40</v>
      </c>
      <c r="BK275">
        <f t="shared" si="155"/>
        <v>40</v>
      </c>
      <c r="BL275">
        <f t="shared" si="155"/>
        <v>40</v>
      </c>
      <c r="BM275">
        <f t="shared" si="155"/>
        <v>40</v>
      </c>
      <c r="BN275">
        <f t="shared" si="155"/>
        <v>40</v>
      </c>
      <c r="BO275">
        <f t="shared" si="155"/>
        <v>40</v>
      </c>
      <c r="BP275">
        <f t="shared" si="155"/>
        <v>40</v>
      </c>
      <c r="BQ275">
        <f t="shared" si="155"/>
        <v>40</v>
      </c>
      <c r="BR275">
        <f t="shared" si="155"/>
        <v>40</v>
      </c>
      <c r="BS275" s="18"/>
    </row>
    <row r="276" spans="1:71" ht="16.5" thickBot="1">
      <c r="A276" s="335"/>
      <c r="B276" s="286" t="s">
        <v>21</v>
      </c>
      <c r="C276" s="287"/>
      <c r="D276" s="99" t="str">
        <f>+入力シート①!N$4</f>
        <v>-</v>
      </c>
      <c r="E276" s="23"/>
      <c r="F276" s="38"/>
      <c r="G276" s="38"/>
      <c r="H276" s="38"/>
      <c r="I276" s="38"/>
      <c r="J276" s="38"/>
      <c r="K276" s="39"/>
      <c r="M276" s="18"/>
      <c r="N276" s="99">
        <v>0</v>
      </c>
      <c r="O276" s="99">
        <v>0.44444444444444442</v>
      </c>
      <c r="P276" s="99">
        <v>0.45833333333333331</v>
      </c>
      <c r="Q276" s="99">
        <v>0.47916666666666669</v>
      </c>
      <c r="R276" s="99">
        <v>0.3833333333333333</v>
      </c>
      <c r="S276" s="99">
        <v>0.3888888888888889</v>
      </c>
      <c r="T276" s="99">
        <v>0.37847222222222227</v>
      </c>
      <c r="U276" s="99">
        <v>0.40972222222222227</v>
      </c>
      <c r="V276" s="192">
        <v>0.38750000000000001</v>
      </c>
      <c r="W276" s="192">
        <v>0.46180555555555558</v>
      </c>
      <c r="X276" s="99">
        <v>0.43402777777777773</v>
      </c>
      <c r="Y276" s="99">
        <v>0.41319444444444442</v>
      </c>
      <c r="Z276" s="192">
        <v>0.44444444444444442</v>
      </c>
      <c r="AA276" s="192"/>
      <c r="AC276" s="19"/>
      <c r="BS276" s="18"/>
    </row>
    <row r="277" spans="1:71">
      <c r="A277" s="335"/>
      <c r="B277" s="283" t="s">
        <v>22</v>
      </c>
      <c r="C277" s="9">
        <v>0</v>
      </c>
      <c r="D277" t="str">
        <f>+入力シート①!N$5</f>
        <v>-</v>
      </c>
      <c r="E277">
        <f>+COUNT($O277:$BS277)</f>
        <v>23</v>
      </c>
      <c r="F277" s="6">
        <f>+AVERAGE($O277:$BS277)</f>
        <v>21.148517391304349</v>
      </c>
      <c r="G277" s="6">
        <f>+STDEV($O277:$BS277)</f>
        <v>1.6040523715243482</v>
      </c>
      <c r="H277" s="6">
        <f>+MAX($N277:$BT277)</f>
        <v>23.4</v>
      </c>
      <c r="I277" s="6">
        <f>+MIN($N277:$BS277)</f>
        <v>0</v>
      </c>
      <c r="J277" s="6" t="e">
        <f>+D277-F277</f>
        <v>#VALUE!</v>
      </c>
      <c r="K277" s="6" t="e">
        <f>+J277/G277</f>
        <v>#VALUE!</v>
      </c>
      <c r="M277" s="18"/>
      <c r="N277">
        <v>0</v>
      </c>
      <c r="O277">
        <v>22.34</v>
      </c>
      <c r="P277">
        <v>16.68</v>
      </c>
      <c r="Q277">
        <v>21.039899999999999</v>
      </c>
      <c r="R277">
        <v>17.852</v>
      </c>
      <c r="S277">
        <v>21.0182</v>
      </c>
      <c r="T277">
        <v>19.892299999999999</v>
      </c>
      <c r="U277">
        <v>21.293500000000002</v>
      </c>
      <c r="V277" s="19">
        <v>19.7</v>
      </c>
      <c r="W277" s="19">
        <v>20.9</v>
      </c>
      <c r="X277">
        <v>22.8</v>
      </c>
      <c r="Y277">
        <v>21.5</v>
      </c>
      <c r="Z277" s="19">
        <v>23.3</v>
      </c>
      <c r="AA277" s="19">
        <v>22.6</v>
      </c>
      <c r="AB277" s="19">
        <v>22.6</v>
      </c>
      <c r="AC277" s="19">
        <v>19.5</v>
      </c>
      <c r="AF277">
        <v>21.4</v>
      </c>
      <c r="AR277">
        <v>23.4</v>
      </c>
      <c r="AU277">
        <v>21.6</v>
      </c>
      <c r="AW277">
        <v>21</v>
      </c>
      <c r="AZ277">
        <v>21.2</v>
      </c>
      <c r="BE277">
        <v>21.9</v>
      </c>
      <c r="BH277">
        <v>21.3</v>
      </c>
      <c r="BK277">
        <v>21.6</v>
      </c>
      <c r="BS277" s="18"/>
    </row>
    <row r="278" spans="1:71">
      <c r="A278" s="335"/>
      <c r="B278" s="283"/>
      <c r="C278" s="9">
        <v>10</v>
      </c>
      <c r="D278" t="str">
        <f>+入力シート①!N$6</f>
        <v>-</v>
      </c>
      <c r="E278">
        <f t="shared" ref="E278:E289" si="156">+COUNT($O278:$BS278)</f>
        <v>23</v>
      </c>
      <c r="F278" s="6">
        <f t="shared" ref="F278:F289" si="157">+AVERAGE($O278:$BS278)</f>
        <v>20.98873043478261</v>
      </c>
      <c r="G278" s="6">
        <f t="shared" ref="G278:G289" si="158">+STDEV($O278:$BS278)</f>
        <v>1.6167435737068911</v>
      </c>
      <c r="H278" s="6">
        <f t="shared" ref="H278:H289" si="159">+MAX($N278:$BT278)</f>
        <v>23.016400000000001</v>
      </c>
      <c r="I278" s="6">
        <f t="shared" ref="I278:I289" si="160">+MIN($N278:$BS278)</f>
        <v>0</v>
      </c>
      <c r="J278" s="6" t="e">
        <f t="shared" ref="J278:J289" si="161">+D278-F278</f>
        <v>#VALUE!</v>
      </c>
      <c r="K278" s="6" t="e">
        <f t="shared" ref="K278:K289" si="162">+J278/G278</f>
        <v>#VALUE!</v>
      </c>
      <c r="M278" s="18"/>
      <c r="N278">
        <v>0</v>
      </c>
      <c r="O278">
        <v>22.32</v>
      </c>
      <c r="P278">
        <v>16.47</v>
      </c>
      <c r="Q278">
        <v>21.021699999999999</v>
      </c>
      <c r="R278">
        <v>17.63</v>
      </c>
      <c r="S278">
        <v>21.016200000000001</v>
      </c>
      <c r="T278">
        <v>19.881900000000002</v>
      </c>
      <c r="U278">
        <v>21.295100000000001</v>
      </c>
      <c r="V278" s="19">
        <v>19.801500000000001</v>
      </c>
      <c r="W278" s="19">
        <v>20.887699999999999</v>
      </c>
      <c r="X278">
        <v>22.7561</v>
      </c>
      <c r="Y278">
        <v>21.514199999999999</v>
      </c>
      <c r="Z278" s="19">
        <v>23.016400000000001</v>
      </c>
      <c r="AA278" s="19">
        <v>22.56</v>
      </c>
      <c r="AB278" s="19">
        <v>22.47</v>
      </c>
      <c r="AC278" s="19">
        <v>19.510000000000002</v>
      </c>
      <c r="AF278">
        <v>21.41</v>
      </c>
      <c r="AR278">
        <v>22.85</v>
      </c>
      <c r="AU278">
        <v>20.11</v>
      </c>
      <c r="AW278">
        <v>20.010000000000002</v>
      </c>
      <c r="AZ278">
        <v>21.45</v>
      </c>
      <c r="BE278">
        <v>21.6</v>
      </c>
      <c r="BH278">
        <v>21.21</v>
      </c>
      <c r="BK278">
        <v>21.95</v>
      </c>
      <c r="BS278" s="18"/>
    </row>
    <row r="279" spans="1:71">
      <c r="A279" s="335"/>
      <c r="B279" s="283"/>
      <c r="C279" s="9">
        <v>20</v>
      </c>
      <c r="D279" t="str">
        <f>+入力シート①!N$7</f>
        <v>-</v>
      </c>
      <c r="E279">
        <f t="shared" si="156"/>
        <v>23</v>
      </c>
      <c r="F279" s="6">
        <f t="shared" si="157"/>
        <v>20.812065217391304</v>
      </c>
      <c r="G279" s="6">
        <f t="shared" si="158"/>
        <v>1.717626649983977</v>
      </c>
      <c r="H279" s="6">
        <f t="shared" si="159"/>
        <v>22.85</v>
      </c>
      <c r="I279" s="6">
        <f t="shared" si="160"/>
        <v>0</v>
      </c>
      <c r="J279" s="6" t="e">
        <f t="shared" si="161"/>
        <v>#VALUE!</v>
      </c>
      <c r="K279" s="6" t="e">
        <f t="shared" si="162"/>
        <v>#VALUE!</v>
      </c>
      <c r="M279" s="18"/>
      <c r="N279">
        <v>0</v>
      </c>
      <c r="O279">
        <v>22.24</v>
      </c>
      <c r="P279">
        <v>16.309999999999999</v>
      </c>
      <c r="Q279">
        <v>20.973400000000002</v>
      </c>
      <c r="R279">
        <v>16.45</v>
      </c>
      <c r="S279">
        <v>21.002099999999999</v>
      </c>
      <c r="T279">
        <v>19.866599999999998</v>
      </c>
      <c r="U279">
        <v>21.251899999999999</v>
      </c>
      <c r="V279" s="19">
        <v>19.726700000000001</v>
      </c>
      <c r="W279" s="19">
        <v>20.765899999999998</v>
      </c>
      <c r="X279">
        <v>22.721</v>
      </c>
      <c r="Y279">
        <v>20.764800000000001</v>
      </c>
      <c r="Z279" s="19">
        <v>22.575099999999999</v>
      </c>
      <c r="AA279" s="19">
        <v>22.33</v>
      </c>
      <c r="AB279" s="19">
        <v>22.44</v>
      </c>
      <c r="AC279" s="19">
        <v>19.489999999999998</v>
      </c>
      <c r="AF279">
        <v>21.22</v>
      </c>
      <c r="AR279">
        <v>22.85</v>
      </c>
      <c r="AU279">
        <v>19.87</v>
      </c>
      <c r="AW279">
        <v>19.96</v>
      </c>
      <c r="AZ279">
        <v>21.43</v>
      </c>
      <c r="BE279">
        <v>21.54</v>
      </c>
      <c r="BH279">
        <v>21.2</v>
      </c>
      <c r="BK279">
        <v>21.7</v>
      </c>
      <c r="BS279" s="18"/>
    </row>
    <row r="280" spans="1:71">
      <c r="A280" s="335"/>
      <c r="B280" s="283"/>
      <c r="C280" s="9">
        <v>30</v>
      </c>
      <c r="D280" t="str">
        <f>+入力シート①!N$8</f>
        <v>-</v>
      </c>
      <c r="E280">
        <f t="shared" si="156"/>
        <v>23</v>
      </c>
      <c r="F280" s="6">
        <f t="shared" si="157"/>
        <v>20.662773913043477</v>
      </c>
      <c r="G280" s="6">
        <f t="shared" si="158"/>
        <v>1.7255877447244117</v>
      </c>
      <c r="H280" s="6">
        <f t="shared" si="159"/>
        <v>22.82</v>
      </c>
      <c r="I280" s="6">
        <f t="shared" si="160"/>
        <v>0</v>
      </c>
      <c r="J280" s="6" t="e">
        <f t="shared" si="161"/>
        <v>#VALUE!</v>
      </c>
      <c r="K280" s="6" t="e">
        <f t="shared" si="162"/>
        <v>#VALUE!</v>
      </c>
      <c r="M280" s="18"/>
      <c r="N280">
        <v>0</v>
      </c>
      <c r="O280">
        <v>22.06</v>
      </c>
      <c r="P280">
        <v>16.29</v>
      </c>
      <c r="Q280">
        <v>20.964600000000001</v>
      </c>
      <c r="R280">
        <v>16.010000000000002</v>
      </c>
      <c r="S280">
        <v>20.983000000000001</v>
      </c>
      <c r="T280">
        <v>19.823499999999999</v>
      </c>
      <c r="U280">
        <v>21.151499999999999</v>
      </c>
      <c r="V280" s="19">
        <v>19.686399999999999</v>
      </c>
      <c r="W280" s="19">
        <v>20.724799999999998</v>
      </c>
      <c r="X280">
        <v>22.634599999999999</v>
      </c>
      <c r="Y280">
        <v>20.322700000000001</v>
      </c>
      <c r="Z280" s="19">
        <v>22.3127</v>
      </c>
      <c r="AA280" s="19">
        <v>21.65</v>
      </c>
      <c r="AB280" s="19">
        <v>22.43</v>
      </c>
      <c r="AC280" s="19">
        <v>19.32</v>
      </c>
      <c r="AF280">
        <v>21.12</v>
      </c>
      <c r="AR280">
        <v>22.82</v>
      </c>
      <c r="AU280">
        <v>19.73</v>
      </c>
      <c r="AW280">
        <v>19.940000000000001</v>
      </c>
      <c r="AZ280">
        <v>21.42</v>
      </c>
      <c r="BE280">
        <v>21.22</v>
      </c>
      <c r="BH280">
        <v>21.12</v>
      </c>
      <c r="BK280">
        <v>21.51</v>
      </c>
      <c r="BS280" s="18"/>
    </row>
    <row r="281" spans="1:71">
      <c r="A281" s="335"/>
      <c r="B281" s="283"/>
      <c r="C281" s="9">
        <v>50</v>
      </c>
      <c r="D281" t="str">
        <f>+入力シート①!N$9</f>
        <v>-</v>
      </c>
      <c r="E281">
        <f t="shared" si="156"/>
        <v>23</v>
      </c>
      <c r="F281" s="6">
        <f t="shared" si="157"/>
        <v>20.10645652173913</v>
      </c>
      <c r="G281" s="6">
        <f t="shared" si="158"/>
        <v>1.6782146086151108</v>
      </c>
      <c r="H281" s="6">
        <f t="shared" si="159"/>
        <v>22.8</v>
      </c>
      <c r="I281" s="6">
        <f t="shared" si="160"/>
        <v>0</v>
      </c>
      <c r="J281" s="6" t="e">
        <f t="shared" si="161"/>
        <v>#VALUE!</v>
      </c>
      <c r="K281" s="6" t="e">
        <f t="shared" si="162"/>
        <v>#VALUE!</v>
      </c>
      <c r="M281" s="18"/>
      <c r="N281">
        <v>0</v>
      </c>
      <c r="O281">
        <v>21.58</v>
      </c>
      <c r="P281">
        <v>15.902200000000001</v>
      </c>
      <c r="Q281">
        <v>19.6905</v>
      </c>
      <c r="R281">
        <v>15.74</v>
      </c>
      <c r="S281">
        <v>20.212900000000001</v>
      </c>
      <c r="T281">
        <v>19.524999999999999</v>
      </c>
      <c r="U281">
        <v>20.197199999999999</v>
      </c>
      <c r="V281" s="19">
        <v>19.325399999999998</v>
      </c>
      <c r="W281" s="19">
        <v>20.391999999999999</v>
      </c>
      <c r="X281">
        <v>22.116199999999999</v>
      </c>
      <c r="Y281">
        <v>19.932200000000002</v>
      </c>
      <c r="Z281" s="19">
        <v>21.5749</v>
      </c>
      <c r="AA281" s="19">
        <v>20.41</v>
      </c>
      <c r="AB281" s="19">
        <v>22.22</v>
      </c>
      <c r="AC281" s="19">
        <v>18.920000000000002</v>
      </c>
      <c r="AF281">
        <v>20.49</v>
      </c>
      <c r="AR281">
        <v>22.8</v>
      </c>
      <c r="AU281">
        <v>19.66</v>
      </c>
      <c r="AW281">
        <v>19.829999999999998</v>
      </c>
      <c r="AZ281">
        <v>21.39</v>
      </c>
      <c r="BE281">
        <v>20.14</v>
      </c>
      <c r="BH281">
        <v>19.82</v>
      </c>
      <c r="BK281">
        <v>20.58</v>
      </c>
      <c r="BS281" s="18"/>
    </row>
    <row r="282" spans="1:71">
      <c r="A282" s="335"/>
      <c r="B282" s="283"/>
      <c r="C282" s="9">
        <v>75</v>
      </c>
      <c r="D282" t="str">
        <f>+入力シート①!N$10</f>
        <v>-</v>
      </c>
      <c r="E282">
        <f t="shared" si="156"/>
        <v>22</v>
      </c>
      <c r="F282" s="6">
        <f t="shared" si="157"/>
        <v>19.551390909090909</v>
      </c>
      <c r="G282" s="6">
        <f t="shared" si="158"/>
        <v>1.6894397146501647</v>
      </c>
      <c r="H282" s="6">
        <f t="shared" si="159"/>
        <v>22.75</v>
      </c>
      <c r="I282" s="6">
        <f t="shared" si="160"/>
        <v>0</v>
      </c>
      <c r="J282" s="6" t="e">
        <f t="shared" si="161"/>
        <v>#VALUE!</v>
      </c>
      <c r="K282" s="6" t="e">
        <f t="shared" si="162"/>
        <v>#VALUE!</v>
      </c>
      <c r="M282" s="18"/>
      <c r="N282">
        <v>0</v>
      </c>
      <c r="O282">
        <v>20.73</v>
      </c>
      <c r="P282">
        <v>15.5512</v>
      </c>
      <c r="Q282">
        <v>19.447099999999999</v>
      </c>
      <c r="R282">
        <v>15.138999999999999</v>
      </c>
      <c r="S282">
        <v>19.637</v>
      </c>
      <c r="T282">
        <v>19.853000000000002</v>
      </c>
      <c r="U282">
        <v>19.765799999999999</v>
      </c>
      <c r="V282" s="19">
        <v>18.1144</v>
      </c>
      <c r="W282" s="19">
        <v>19.775500000000001</v>
      </c>
      <c r="X282">
        <v>20.970400000000001</v>
      </c>
      <c r="Y282">
        <v>19.66</v>
      </c>
      <c r="Z282" s="19">
        <v>20.747199999999999</v>
      </c>
      <c r="AB282" s="19">
        <v>20.72</v>
      </c>
      <c r="AC282" s="19">
        <v>18.63</v>
      </c>
      <c r="AF282">
        <v>20.02</v>
      </c>
      <c r="AR282">
        <v>22.75</v>
      </c>
      <c r="AU282">
        <v>19.579999999999998</v>
      </c>
      <c r="AW282">
        <v>19.68</v>
      </c>
      <c r="AZ282">
        <v>21.21</v>
      </c>
      <c r="BE282">
        <v>19.87</v>
      </c>
      <c r="BH282">
        <v>18.28</v>
      </c>
      <c r="BK282">
        <v>20</v>
      </c>
      <c r="BS282" s="18"/>
    </row>
    <row r="283" spans="1:71">
      <c r="A283" s="335"/>
      <c r="B283" s="283"/>
      <c r="C283" s="9">
        <v>100</v>
      </c>
      <c r="D283" t="str">
        <f>+入力シート①!N$11</f>
        <v>-</v>
      </c>
      <c r="E283">
        <f t="shared" si="156"/>
        <v>23</v>
      </c>
      <c r="F283" s="6">
        <f t="shared" si="157"/>
        <v>18.997291304347829</v>
      </c>
      <c r="G283" s="6">
        <f t="shared" si="158"/>
        <v>1.6434676258428931</v>
      </c>
      <c r="H283" s="6">
        <f t="shared" si="159"/>
        <v>22.42</v>
      </c>
      <c r="I283" s="6">
        <f t="shared" si="160"/>
        <v>0</v>
      </c>
      <c r="J283" s="6" t="e">
        <f t="shared" si="161"/>
        <v>#VALUE!</v>
      </c>
      <c r="K283" s="6" t="e">
        <f t="shared" si="162"/>
        <v>#VALUE!</v>
      </c>
      <c r="M283" s="18"/>
      <c r="N283">
        <v>0</v>
      </c>
      <c r="O283">
        <v>19.97</v>
      </c>
      <c r="P283">
        <v>15.276300000000001</v>
      </c>
      <c r="Q283">
        <v>19.079599999999999</v>
      </c>
      <c r="R283">
        <v>14.8161</v>
      </c>
      <c r="S283">
        <v>19.119299999999999</v>
      </c>
      <c r="T283">
        <v>18.638000000000002</v>
      </c>
      <c r="U283">
        <v>18.971800000000002</v>
      </c>
      <c r="V283" s="19">
        <v>17.735199999999999</v>
      </c>
      <c r="W283" s="19">
        <v>19.343800000000002</v>
      </c>
      <c r="X283">
        <v>19.5504</v>
      </c>
      <c r="Y283">
        <v>19.320699999999999</v>
      </c>
      <c r="Z283" s="19">
        <v>20.186499999999999</v>
      </c>
      <c r="AA283" s="19">
        <v>19.16</v>
      </c>
      <c r="AB283" s="19">
        <v>19.899999999999999</v>
      </c>
      <c r="AC283" s="19">
        <v>18.329999999999998</v>
      </c>
      <c r="AF283">
        <v>19.920000000000002</v>
      </c>
      <c r="AR283">
        <v>22.42</v>
      </c>
      <c r="AU283">
        <v>19.27</v>
      </c>
      <c r="AW283">
        <v>19.170000000000002</v>
      </c>
      <c r="AZ283">
        <v>21.1</v>
      </c>
      <c r="BE283">
        <v>19.05</v>
      </c>
      <c r="BH283">
        <v>16.87</v>
      </c>
      <c r="BK283">
        <v>19.739999999999998</v>
      </c>
      <c r="BS283" s="18"/>
    </row>
    <row r="284" spans="1:71">
      <c r="A284" s="335"/>
      <c r="B284" s="283"/>
      <c r="C284" s="9">
        <v>150</v>
      </c>
      <c r="D284" t="str">
        <f>+入力シート①!N$12</f>
        <v>-</v>
      </c>
      <c r="E284">
        <f t="shared" si="156"/>
        <v>23</v>
      </c>
      <c r="F284" s="6">
        <f t="shared" si="157"/>
        <v>18.141865217391306</v>
      </c>
      <c r="G284" s="6">
        <f t="shared" si="158"/>
        <v>1.6400443055569331</v>
      </c>
      <c r="H284" s="6">
        <f t="shared" si="159"/>
        <v>20.39</v>
      </c>
      <c r="I284" s="6">
        <f t="shared" si="160"/>
        <v>0</v>
      </c>
      <c r="J284" s="6" t="e">
        <f t="shared" si="161"/>
        <v>#VALUE!</v>
      </c>
      <c r="K284" s="6" t="e">
        <f t="shared" si="162"/>
        <v>#VALUE!</v>
      </c>
      <c r="M284" s="18"/>
      <c r="N284">
        <v>0</v>
      </c>
      <c r="O284">
        <v>19.489999999999998</v>
      </c>
      <c r="P284">
        <v>14.302</v>
      </c>
      <c r="Q284">
        <v>18.3826</v>
      </c>
      <c r="R284">
        <v>13.776999999999999</v>
      </c>
      <c r="S284">
        <v>18.616800000000001</v>
      </c>
      <c r="T284">
        <v>18.153600000000001</v>
      </c>
      <c r="U284">
        <v>17.608799999999999</v>
      </c>
      <c r="V284" s="19">
        <v>17.414899999999999</v>
      </c>
      <c r="W284" s="19">
        <v>18.834499999999998</v>
      </c>
      <c r="X284">
        <v>18.4148</v>
      </c>
      <c r="Y284">
        <v>18.9543</v>
      </c>
      <c r="Z284" s="19">
        <v>19.393599999999999</v>
      </c>
      <c r="AA284" s="19">
        <v>18.78</v>
      </c>
      <c r="AB284" s="19">
        <v>19.399999999999999</v>
      </c>
      <c r="AC284" s="19">
        <v>17.5</v>
      </c>
      <c r="AF284">
        <v>19.16</v>
      </c>
      <c r="AR284">
        <v>20.39</v>
      </c>
      <c r="AU284">
        <v>19</v>
      </c>
      <c r="AW284">
        <v>18.48</v>
      </c>
      <c r="AZ284">
        <v>19.190000000000001</v>
      </c>
      <c r="BE284">
        <v>16.97</v>
      </c>
      <c r="BH284">
        <v>15.64</v>
      </c>
      <c r="BK284">
        <v>19.41</v>
      </c>
      <c r="BS284" s="18"/>
    </row>
    <row r="285" spans="1:71">
      <c r="A285" s="335"/>
      <c r="B285" s="283"/>
      <c r="C285" s="9">
        <v>200</v>
      </c>
      <c r="D285" t="str">
        <f>+入力シート①!N$13</f>
        <v>-</v>
      </c>
      <c r="E285">
        <f t="shared" si="156"/>
        <v>23</v>
      </c>
      <c r="F285" s="6">
        <f t="shared" si="157"/>
        <v>17.282869565217389</v>
      </c>
      <c r="G285" s="6">
        <f t="shared" si="158"/>
        <v>1.8472830266083564</v>
      </c>
      <c r="H285" s="6">
        <f t="shared" si="159"/>
        <v>19.11</v>
      </c>
      <c r="I285" s="6">
        <f t="shared" si="160"/>
        <v>0</v>
      </c>
      <c r="J285" s="6" t="e">
        <f t="shared" si="161"/>
        <v>#VALUE!</v>
      </c>
      <c r="K285" s="6" t="e">
        <f t="shared" si="162"/>
        <v>#VALUE!</v>
      </c>
      <c r="M285" s="18"/>
      <c r="N285">
        <v>0</v>
      </c>
      <c r="O285">
        <v>19.11</v>
      </c>
      <c r="P285">
        <v>12.273999999999999</v>
      </c>
      <c r="Q285">
        <v>17.729500000000002</v>
      </c>
      <c r="R285">
        <v>12.468999999999999</v>
      </c>
      <c r="S285">
        <v>18.448499999999999</v>
      </c>
      <c r="T285">
        <v>17.8111</v>
      </c>
      <c r="U285">
        <v>16.150400000000001</v>
      </c>
      <c r="V285" s="19">
        <v>17.315200000000001</v>
      </c>
      <c r="W285" s="19">
        <v>17.781400000000001</v>
      </c>
      <c r="X285">
        <v>17.866299999999999</v>
      </c>
      <c r="Y285">
        <v>18.839200000000002</v>
      </c>
      <c r="Z285" s="19">
        <v>17.221399999999999</v>
      </c>
      <c r="AA285" s="19">
        <v>18.43</v>
      </c>
      <c r="AB285" s="19">
        <v>17.989999999999998</v>
      </c>
      <c r="AC285" s="19">
        <v>17.29</v>
      </c>
      <c r="AF285">
        <v>18.62</v>
      </c>
      <c r="AR285">
        <v>18.28</v>
      </c>
      <c r="AU285">
        <v>18.329999999999998</v>
      </c>
      <c r="AW285">
        <v>17.84</v>
      </c>
      <c r="AZ285">
        <v>18.149999999999999</v>
      </c>
      <c r="BE285">
        <v>15.87</v>
      </c>
      <c r="BH285">
        <v>14.82</v>
      </c>
      <c r="BK285">
        <v>18.87</v>
      </c>
      <c r="BS285" s="18"/>
    </row>
    <row r="286" spans="1:71">
      <c r="A286" s="335"/>
      <c r="B286" s="283"/>
      <c r="C286" s="9">
        <v>300</v>
      </c>
      <c r="D286" t="str">
        <f>+入力シート①!N$14</f>
        <v>-</v>
      </c>
      <c r="E286">
        <f t="shared" si="156"/>
        <v>16</v>
      </c>
      <c r="F286" s="6">
        <f t="shared" si="157"/>
        <v>15.6237125</v>
      </c>
      <c r="G286" s="6">
        <f t="shared" si="158"/>
        <v>2.7532066404769955</v>
      </c>
      <c r="H286" s="6">
        <f t="shared" si="159"/>
        <v>17.887799999999999</v>
      </c>
      <c r="I286" s="6">
        <f t="shared" si="160"/>
        <v>0</v>
      </c>
      <c r="J286" s="6" t="e">
        <f t="shared" si="161"/>
        <v>#VALUE!</v>
      </c>
      <c r="K286" s="6" t="e">
        <f t="shared" si="162"/>
        <v>#VALUE!</v>
      </c>
      <c r="M286" s="18"/>
      <c r="N286">
        <v>0</v>
      </c>
      <c r="O286">
        <v>17.760000000000002</v>
      </c>
      <c r="P286">
        <v>9.7460000000000004</v>
      </c>
      <c r="Q286">
        <v>16.288900000000002</v>
      </c>
      <c r="R286">
        <v>9.58</v>
      </c>
      <c r="S286">
        <v>17.525500000000001</v>
      </c>
      <c r="T286">
        <v>17.115500000000001</v>
      </c>
      <c r="U286">
        <v>13.0227</v>
      </c>
      <c r="V286" s="19">
        <v>17.150200000000002</v>
      </c>
      <c r="W286" s="19">
        <v>16.595400000000001</v>
      </c>
      <c r="X286">
        <v>15.009</v>
      </c>
      <c r="Y286">
        <v>17.887799999999999</v>
      </c>
      <c r="Z286" s="19">
        <v>13.448399999999999</v>
      </c>
      <c r="AA286" s="19">
        <v>17.850000000000001</v>
      </c>
      <c r="AB286" s="19">
        <v>16.309999999999999</v>
      </c>
      <c r="AC286" s="19">
        <v>17.07</v>
      </c>
      <c r="AF286">
        <v>17.62</v>
      </c>
      <c r="BS286" s="18"/>
    </row>
    <row r="287" spans="1:71">
      <c r="A287" s="335"/>
      <c r="B287" s="283"/>
      <c r="C287" s="9">
        <v>400</v>
      </c>
      <c r="D287" t="str">
        <f>+入力シート①!N$15</f>
        <v>-</v>
      </c>
      <c r="E287">
        <f t="shared" si="156"/>
        <v>16</v>
      </c>
      <c r="F287" s="6">
        <f t="shared" si="157"/>
        <v>13.249537500000001</v>
      </c>
      <c r="G287" s="6">
        <f t="shared" si="158"/>
        <v>3.1181451723473868</v>
      </c>
      <c r="H287" s="6">
        <f t="shared" si="159"/>
        <v>16.420000000000002</v>
      </c>
      <c r="I287" s="6">
        <f t="shared" si="160"/>
        <v>0</v>
      </c>
      <c r="J287" s="6" t="e">
        <f t="shared" si="161"/>
        <v>#VALUE!</v>
      </c>
      <c r="K287" s="6" t="e">
        <f t="shared" si="162"/>
        <v>#VALUE!</v>
      </c>
      <c r="M287" s="18"/>
      <c r="N287">
        <v>0</v>
      </c>
      <c r="O287">
        <v>13.94</v>
      </c>
      <c r="P287">
        <v>7.78</v>
      </c>
      <c r="Q287">
        <v>13.6934</v>
      </c>
      <c r="R287">
        <v>7.0430000000000001</v>
      </c>
      <c r="S287">
        <v>15.7127</v>
      </c>
      <c r="T287">
        <v>15.401999999999999</v>
      </c>
      <c r="U287">
        <v>9.9458000000000002</v>
      </c>
      <c r="V287" s="19">
        <v>16.379000000000001</v>
      </c>
      <c r="W287" s="19">
        <v>11.945600000000001</v>
      </c>
      <c r="X287">
        <v>12.3819</v>
      </c>
      <c r="Y287">
        <v>15.9459</v>
      </c>
      <c r="Z287" s="19">
        <v>9.6732999999999993</v>
      </c>
      <c r="AA287" s="19">
        <v>16.420000000000002</v>
      </c>
      <c r="AB287" s="19">
        <v>14.5</v>
      </c>
      <c r="AC287" s="19">
        <v>15.57</v>
      </c>
      <c r="AF287">
        <v>15.66</v>
      </c>
      <c r="BS287" s="18"/>
    </row>
    <row r="288" spans="1:71">
      <c r="A288" s="335"/>
      <c r="B288" s="283"/>
      <c r="C288" s="9">
        <v>500</v>
      </c>
      <c r="D288" t="str">
        <f>+入力シート①!N$16</f>
        <v>-</v>
      </c>
      <c r="E288">
        <f t="shared" si="156"/>
        <v>14</v>
      </c>
      <c r="F288" s="6">
        <f t="shared" si="157"/>
        <v>10.27905</v>
      </c>
      <c r="G288" s="6">
        <f t="shared" si="158"/>
        <v>2.7930404179922776</v>
      </c>
      <c r="H288" s="6">
        <f t="shared" si="159"/>
        <v>13.38</v>
      </c>
      <c r="I288" s="6">
        <f t="shared" si="160"/>
        <v>0</v>
      </c>
      <c r="J288" s="6" t="e">
        <f t="shared" si="161"/>
        <v>#VALUE!</v>
      </c>
      <c r="K288" s="6" t="e">
        <f t="shared" si="162"/>
        <v>#VALUE!</v>
      </c>
      <c r="M288" s="18"/>
      <c r="N288">
        <v>0</v>
      </c>
      <c r="O288">
        <v>11.89</v>
      </c>
      <c r="P288">
        <v>6.21</v>
      </c>
      <c r="Q288">
        <v>10.425800000000001</v>
      </c>
      <c r="R288">
        <v>5.9980000000000002</v>
      </c>
      <c r="S288">
        <v>11.407299999999999</v>
      </c>
      <c r="T288">
        <v>12.9412</v>
      </c>
      <c r="U288">
        <v>6.7628000000000004</v>
      </c>
      <c r="V288" s="19">
        <v>13.364699999999999</v>
      </c>
      <c r="W288" s="19">
        <v>8.2757000000000005</v>
      </c>
      <c r="X288">
        <v>9.7680000000000007</v>
      </c>
      <c r="Y288">
        <v>12.998699999999999</v>
      </c>
      <c r="Z288" s="19">
        <v>7.7545000000000002</v>
      </c>
      <c r="AC288" s="19">
        <v>13.38</v>
      </c>
      <c r="AF288">
        <v>12.73</v>
      </c>
      <c r="BS288" s="18"/>
    </row>
    <row r="289" spans="1:71">
      <c r="A289" s="335"/>
      <c r="B289" s="283"/>
      <c r="C289" s="9">
        <v>600</v>
      </c>
      <c r="D289" t="str">
        <f>+入力シート①!N$17</f>
        <v>-</v>
      </c>
      <c r="E289">
        <f t="shared" si="156"/>
        <v>6</v>
      </c>
      <c r="F289" s="6">
        <f t="shared" si="157"/>
        <v>0</v>
      </c>
      <c r="G289" s="6">
        <f t="shared" si="158"/>
        <v>0</v>
      </c>
      <c r="H289" s="6">
        <f t="shared" si="159"/>
        <v>0</v>
      </c>
      <c r="I289" s="6">
        <f t="shared" si="160"/>
        <v>0</v>
      </c>
      <c r="J289" s="6" t="e">
        <f t="shared" si="161"/>
        <v>#VALUE!</v>
      </c>
      <c r="K289" s="6" t="e">
        <f t="shared" si="162"/>
        <v>#VALUE!</v>
      </c>
      <c r="M289" s="18"/>
      <c r="N289">
        <v>0</v>
      </c>
      <c r="O289" t="s">
        <v>108</v>
      </c>
      <c r="P289" t="s">
        <v>108</v>
      </c>
      <c r="Q289" t="s">
        <v>108</v>
      </c>
      <c r="R289">
        <v>0</v>
      </c>
      <c r="S289">
        <v>0</v>
      </c>
      <c r="T289">
        <v>0</v>
      </c>
      <c r="U289">
        <v>0</v>
      </c>
      <c r="V289" s="19">
        <v>0</v>
      </c>
      <c r="W289" s="19">
        <v>0</v>
      </c>
      <c r="Y289"/>
      <c r="AC289" s="19"/>
      <c r="BS289" s="18"/>
    </row>
    <row r="290" spans="1:71">
      <c r="A290" s="335"/>
      <c r="B290" s="15"/>
      <c r="C290" s="15"/>
      <c r="D290" s="20"/>
      <c r="E290" s="20"/>
      <c r="F290" s="40"/>
      <c r="G290" s="40"/>
      <c r="H290" s="40"/>
      <c r="I290" s="40"/>
      <c r="J290" s="40"/>
      <c r="K290" s="40"/>
      <c r="L290" s="20"/>
      <c r="M290" s="18"/>
      <c r="N290" s="20"/>
      <c r="O290" s="20"/>
      <c r="P290" s="20"/>
      <c r="Q290" s="20"/>
      <c r="R290" s="20"/>
      <c r="S290" s="20"/>
      <c r="T290" s="20"/>
      <c r="U290" s="20"/>
      <c r="W290" s="19"/>
      <c r="X290" s="20"/>
      <c r="Y290" s="20"/>
      <c r="AC290" s="19"/>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18"/>
    </row>
    <row r="291" spans="1:71">
      <c r="A291" s="335"/>
      <c r="B291" s="284" t="s">
        <v>25</v>
      </c>
      <c r="C291" s="13" t="s">
        <v>23</v>
      </c>
      <c r="D291" t="str">
        <f>+入力シート①!N$19</f>
        <v>-</v>
      </c>
      <c r="E291">
        <f>+COUNT($O291:$BS291)</f>
        <v>23</v>
      </c>
      <c r="F291" s="6">
        <f>+AVERAGE($O291:$BS291)</f>
        <v>161.91304347826087</v>
      </c>
      <c r="G291" s="6">
        <f>+STDEV($O291:$BS291)</f>
        <v>132.65536792876574</v>
      </c>
      <c r="H291" s="6">
        <f>+MAX($N291:$BS291)</f>
        <v>352</v>
      </c>
      <c r="I291" s="6">
        <f>+MIN($N291:$BS291)</f>
        <v>0</v>
      </c>
      <c r="J291" s="6" t="e">
        <f>+D291-F291</f>
        <v>#VALUE!</v>
      </c>
      <c r="K291" s="6" t="e">
        <f>+J291/G291</f>
        <v>#VALUE!</v>
      </c>
      <c r="M291" s="18"/>
      <c r="N291">
        <v>0</v>
      </c>
      <c r="O291">
        <v>53</v>
      </c>
      <c r="P291">
        <v>233</v>
      </c>
      <c r="Q291">
        <v>335</v>
      </c>
      <c r="R291">
        <v>13</v>
      </c>
      <c r="S291">
        <v>339</v>
      </c>
      <c r="T291">
        <v>38</v>
      </c>
      <c r="U291">
        <v>83</v>
      </c>
      <c r="V291" s="19">
        <v>335</v>
      </c>
      <c r="W291" s="19">
        <v>86</v>
      </c>
      <c r="X291">
        <v>16</v>
      </c>
      <c r="Y291">
        <v>29</v>
      </c>
      <c r="Z291" s="19">
        <v>341</v>
      </c>
      <c r="AA291" s="19">
        <v>332</v>
      </c>
      <c r="AB291" s="19">
        <v>91</v>
      </c>
      <c r="AC291" s="19">
        <v>48</v>
      </c>
      <c r="AF291">
        <v>53</v>
      </c>
      <c r="AR291">
        <v>50</v>
      </c>
      <c r="AU291">
        <v>156</v>
      </c>
      <c r="AW291">
        <v>172</v>
      </c>
      <c r="AZ291">
        <v>180</v>
      </c>
      <c r="BE291">
        <v>352</v>
      </c>
      <c r="BH291">
        <v>39</v>
      </c>
      <c r="BK291">
        <v>350</v>
      </c>
      <c r="BS291" s="18"/>
    </row>
    <row r="292" spans="1:71">
      <c r="A292" s="335"/>
      <c r="B292" s="285"/>
      <c r="C292" s="10" t="s">
        <v>24</v>
      </c>
      <c r="D292" t="str">
        <f>+入力シート①!N$20</f>
        <v>-</v>
      </c>
      <c r="E292">
        <f t="shared" ref="E292" si="163">+COUNT($O292:$BS292)</f>
        <v>23</v>
      </c>
      <c r="F292" s="6">
        <f t="shared" ref="F292" si="164">+AVERAGE($O292:$BS292)</f>
        <v>1.3599999999999999</v>
      </c>
      <c r="G292" s="6">
        <f t="shared" ref="G292" si="165">+STDEV($O292:$BS292)</f>
        <v>0.80536270767219609</v>
      </c>
      <c r="H292" s="6">
        <f t="shared" ref="H292" si="166">+MAX($N292:$BS292)</f>
        <v>4</v>
      </c>
      <c r="I292" s="6">
        <f t="shared" ref="I292" si="167">+MIN($N292:$BS292)</f>
        <v>0</v>
      </c>
      <c r="J292" s="6" t="e">
        <f t="shared" ref="J292" si="168">+D292-F292</f>
        <v>#VALUE!</v>
      </c>
      <c r="K292" s="6" t="e">
        <f t="shared" ref="K292" si="169">+J292/G292</f>
        <v>#VALUE!</v>
      </c>
      <c r="M292" s="18"/>
      <c r="N292">
        <v>0</v>
      </c>
      <c r="O292">
        <v>0.8</v>
      </c>
      <c r="P292">
        <v>0.3</v>
      </c>
      <c r="Q292">
        <v>1.3</v>
      </c>
      <c r="R292">
        <v>2.2000000000000002</v>
      </c>
      <c r="S292">
        <v>0.6</v>
      </c>
      <c r="T292">
        <v>1.5</v>
      </c>
      <c r="U292">
        <v>1</v>
      </c>
      <c r="V292" s="19">
        <v>1.1000000000000001</v>
      </c>
      <c r="W292" s="19">
        <v>2</v>
      </c>
      <c r="X292">
        <v>2.1</v>
      </c>
      <c r="Y292">
        <v>1.6</v>
      </c>
      <c r="Z292" s="19">
        <v>4</v>
      </c>
      <c r="AA292" s="19">
        <v>1.4</v>
      </c>
      <c r="AB292" s="19">
        <v>1</v>
      </c>
      <c r="AC292" s="19">
        <v>0.6</v>
      </c>
      <c r="AF292">
        <v>1.2</v>
      </c>
      <c r="AR292">
        <v>1.49</v>
      </c>
      <c r="AU292">
        <v>0.49</v>
      </c>
      <c r="AW292">
        <v>0.8</v>
      </c>
      <c r="AZ292">
        <v>1</v>
      </c>
      <c r="BE292">
        <v>2</v>
      </c>
      <c r="BH292">
        <v>2.1</v>
      </c>
      <c r="BK292">
        <v>0.7</v>
      </c>
      <c r="BS292" s="18"/>
    </row>
    <row r="293" spans="1:71" ht="0.95" customHeight="1">
      <c r="A293" s="18"/>
      <c r="B293" s="18"/>
      <c r="C293" s="18"/>
      <c r="D293" s="18"/>
      <c r="E293" s="18"/>
      <c r="F293" s="41"/>
      <c r="G293" s="41"/>
      <c r="H293" s="41"/>
      <c r="I293" s="41"/>
      <c r="J293" s="41"/>
      <c r="K293" s="41"/>
      <c r="L293" s="18"/>
      <c r="M293" s="18"/>
      <c r="N293" s="18"/>
      <c r="O293" s="18"/>
      <c r="P293" s="18"/>
      <c r="Q293" s="18"/>
      <c r="R293" s="18"/>
      <c r="S293" s="18"/>
      <c r="T293" s="18"/>
      <c r="U293" s="18"/>
      <c r="W293" s="19"/>
      <c r="X293" s="18"/>
      <c r="Y293" s="18"/>
      <c r="AC293" s="19"/>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row>
    <row r="294" spans="1:71" ht="0.95" customHeight="1">
      <c r="A294" s="18"/>
      <c r="B294" s="18"/>
      <c r="C294" s="18"/>
      <c r="D294" s="18"/>
      <c r="E294" s="18"/>
      <c r="F294" s="41"/>
      <c r="G294" s="41"/>
      <c r="H294" s="41"/>
      <c r="I294" s="41"/>
      <c r="J294" s="41"/>
      <c r="K294" s="41"/>
      <c r="L294" s="18"/>
      <c r="M294" s="18"/>
      <c r="N294" s="18"/>
      <c r="O294" s="18"/>
      <c r="P294" s="18"/>
      <c r="Q294" s="18"/>
      <c r="R294" s="18"/>
      <c r="S294" s="18"/>
      <c r="T294" s="18"/>
      <c r="U294" s="18"/>
      <c r="W294" s="19"/>
      <c r="X294" s="18"/>
      <c r="Y294" s="18"/>
      <c r="AC294" s="19"/>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row>
    <row r="295" spans="1:71" ht="0.95" customHeight="1">
      <c r="A295" s="18"/>
      <c r="B295" s="18"/>
      <c r="C295" s="18"/>
      <c r="D295" s="18"/>
      <c r="E295" s="18"/>
      <c r="F295" s="41"/>
      <c r="G295" s="41"/>
      <c r="H295" s="41"/>
      <c r="I295" s="41"/>
      <c r="J295" s="41"/>
      <c r="K295" s="41"/>
      <c r="L295" s="18"/>
      <c r="M295" s="18"/>
      <c r="N295" s="18"/>
      <c r="O295" s="18"/>
      <c r="P295" s="18"/>
      <c r="Q295" s="18"/>
      <c r="R295" s="18"/>
      <c r="S295" s="18"/>
      <c r="T295" s="18"/>
      <c r="U295" s="18"/>
      <c r="W295" s="19"/>
      <c r="X295" s="18"/>
      <c r="Y295" s="18"/>
      <c r="AC295" s="19"/>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row>
    <row r="296" spans="1:71" ht="0.95" customHeight="1">
      <c r="A296" s="18"/>
      <c r="B296" s="18"/>
      <c r="C296" s="18"/>
      <c r="D296" s="18"/>
      <c r="E296" s="18"/>
      <c r="F296" s="41"/>
      <c r="G296" s="41"/>
      <c r="H296" s="41"/>
      <c r="I296" s="41"/>
      <c r="J296" s="41"/>
      <c r="K296" s="41"/>
      <c r="L296" s="18"/>
      <c r="M296" s="18"/>
      <c r="N296" s="18"/>
      <c r="O296" s="18"/>
      <c r="P296" s="18"/>
      <c r="Q296" s="18"/>
      <c r="R296" s="18"/>
      <c r="S296" s="18"/>
      <c r="T296" s="18"/>
      <c r="U296" s="18"/>
      <c r="W296" s="19"/>
      <c r="X296" s="18"/>
      <c r="Y296" s="18"/>
      <c r="AC296" s="19"/>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row>
    <row r="297" spans="1:71" ht="0.95" customHeight="1">
      <c r="A297" s="18"/>
      <c r="B297" s="18"/>
      <c r="C297" s="18"/>
      <c r="D297" s="18"/>
      <c r="E297" s="18"/>
      <c r="F297" s="41"/>
      <c r="G297" s="41"/>
      <c r="H297" s="41"/>
      <c r="I297" s="41"/>
      <c r="J297" s="41"/>
      <c r="K297" s="41"/>
      <c r="L297" s="18"/>
      <c r="M297" s="18"/>
      <c r="N297" s="18"/>
      <c r="O297" s="18"/>
      <c r="P297" s="18"/>
      <c r="Q297" s="18"/>
      <c r="R297" s="18"/>
      <c r="S297" s="18"/>
      <c r="T297" s="18"/>
      <c r="U297" s="18"/>
      <c r="W297" s="19"/>
      <c r="X297" s="18"/>
      <c r="Y297" s="18"/>
      <c r="AC297" s="19"/>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row>
    <row r="298" spans="1:71" ht="0.95" customHeight="1">
      <c r="A298" s="18"/>
      <c r="B298" s="18"/>
      <c r="C298" s="18"/>
      <c r="D298" s="18"/>
      <c r="E298" s="18"/>
      <c r="F298" s="41"/>
      <c r="G298" s="41"/>
      <c r="H298" s="41"/>
      <c r="I298" s="41"/>
      <c r="J298" s="41"/>
      <c r="K298" s="41"/>
      <c r="L298" s="18"/>
      <c r="M298" s="18"/>
      <c r="N298" s="18"/>
      <c r="O298" s="18"/>
      <c r="P298" s="18"/>
      <c r="Q298" s="18"/>
      <c r="R298" s="18"/>
      <c r="S298" s="18"/>
      <c r="T298" s="18"/>
      <c r="U298" s="18"/>
      <c r="W298" s="19"/>
      <c r="X298" s="18"/>
      <c r="Y298" s="18"/>
      <c r="AC298" s="19"/>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row>
    <row r="299" spans="1:71" ht="0.95" customHeight="1">
      <c r="A299" s="18"/>
      <c r="B299" s="18"/>
      <c r="C299" s="18"/>
      <c r="D299" s="18"/>
      <c r="E299" s="18"/>
      <c r="F299" s="41"/>
      <c r="G299" s="41"/>
      <c r="H299" s="41"/>
      <c r="I299" s="41"/>
      <c r="J299" s="41"/>
      <c r="K299" s="41"/>
      <c r="L299" s="18"/>
      <c r="M299" s="18"/>
      <c r="N299" s="18"/>
      <c r="O299" s="18"/>
      <c r="P299" s="18"/>
      <c r="Q299" s="18"/>
      <c r="R299" s="18"/>
      <c r="S299" s="18"/>
      <c r="T299" s="18"/>
      <c r="U299" s="18"/>
      <c r="W299" s="19"/>
      <c r="X299" s="18"/>
      <c r="Y299" s="18"/>
      <c r="AC299" s="19"/>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row>
    <row r="300" spans="1:71" ht="0.95" customHeight="1">
      <c r="A300" s="18"/>
      <c r="B300" s="18"/>
      <c r="C300" s="18"/>
      <c r="D300" s="18"/>
      <c r="E300" s="18"/>
      <c r="F300" s="41"/>
      <c r="G300" s="41"/>
      <c r="H300" s="41"/>
      <c r="I300" s="41"/>
      <c r="J300" s="41"/>
      <c r="K300" s="41"/>
      <c r="L300" s="18"/>
      <c r="M300" s="18"/>
      <c r="N300" s="18"/>
      <c r="O300" s="18"/>
      <c r="P300" s="18"/>
      <c r="Q300" s="18"/>
      <c r="R300" s="18"/>
      <c r="S300" s="18"/>
      <c r="T300" s="18"/>
      <c r="U300" s="18"/>
      <c r="W300" s="19"/>
      <c r="X300" s="18"/>
      <c r="Y300" s="18"/>
      <c r="AC300" s="19"/>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row>
    <row r="301" spans="1:71" ht="16.5" thickBot="1">
      <c r="D301" s="1" t="s">
        <v>26</v>
      </c>
      <c r="E301" s="1" t="s">
        <v>3</v>
      </c>
      <c r="F301" s="5" t="s">
        <v>4</v>
      </c>
      <c r="G301" s="5" t="s">
        <v>8</v>
      </c>
      <c r="H301" s="5" t="s">
        <v>5</v>
      </c>
      <c r="I301" s="5" t="s">
        <v>6</v>
      </c>
      <c r="J301" s="5" t="s">
        <v>7</v>
      </c>
      <c r="K301" s="6" t="s">
        <v>66</v>
      </c>
      <c r="M301" s="18"/>
      <c r="N301" s="1" t="s">
        <v>26</v>
      </c>
      <c r="O301" s="1"/>
      <c r="P301" s="1"/>
      <c r="Q301" s="1"/>
      <c r="R301" s="1"/>
      <c r="S301" s="1"/>
      <c r="T301" s="1"/>
      <c r="U301" s="1"/>
      <c r="W301" s="19"/>
      <c r="X301" s="1"/>
      <c r="Y301" s="1"/>
      <c r="AA301" s="191"/>
      <c r="AB301" s="191"/>
      <c r="AC301" s="191"/>
      <c r="AD301" s="1"/>
      <c r="AE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8"/>
    </row>
    <row r="302" spans="1:71">
      <c r="A302" s="335">
        <v>46</v>
      </c>
      <c r="B302" s="286" t="s">
        <v>18</v>
      </c>
      <c r="C302" s="287"/>
      <c r="D302" s="92">
        <f>+入力シート①!P$2</f>
        <v>43594</v>
      </c>
      <c r="E302" s="21"/>
      <c r="F302" s="34"/>
      <c r="G302" s="34"/>
      <c r="H302" s="34"/>
      <c r="I302" s="34"/>
      <c r="J302" s="34"/>
      <c r="K302" s="35"/>
      <c r="M302" s="18"/>
      <c r="N302" s="92">
        <v>43594</v>
      </c>
      <c r="O302" s="92">
        <v>42132</v>
      </c>
      <c r="P302" s="92">
        <v>42132</v>
      </c>
      <c r="Q302" s="92">
        <v>42132</v>
      </c>
      <c r="R302" s="92">
        <v>42132</v>
      </c>
      <c r="S302" s="92">
        <v>41053</v>
      </c>
      <c r="T302" s="92">
        <v>41053</v>
      </c>
      <c r="U302" s="92">
        <v>41053</v>
      </c>
      <c r="V302" s="19">
        <v>2011</v>
      </c>
      <c r="W302" s="19">
        <v>2010</v>
      </c>
      <c r="X302" s="19">
        <f t="shared" ref="X302:BR302" si="170">+X$1</f>
        <v>2009</v>
      </c>
      <c r="Y302" s="19">
        <f t="shared" si="170"/>
        <v>2008</v>
      </c>
      <c r="Z302" s="19">
        <f t="shared" si="170"/>
        <v>2007</v>
      </c>
      <c r="AA302" s="19">
        <f t="shared" si="170"/>
        <v>2006</v>
      </c>
      <c r="AB302" s="19">
        <f t="shared" si="170"/>
        <v>2005</v>
      </c>
      <c r="AC302" s="19">
        <f t="shared" si="170"/>
        <v>2004</v>
      </c>
      <c r="AD302">
        <f t="shared" si="170"/>
        <v>2003</v>
      </c>
      <c r="AE302">
        <f t="shared" si="170"/>
        <v>2003</v>
      </c>
      <c r="AF302">
        <f t="shared" si="170"/>
        <v>2003</v>
      </c>
      <c r="AG302">
        <f t="shared" si="170"/>
        <v>2002</v>
      </c>
      <c r="AH302">
        <f t="shared" si="170"/>
        <v>2002</v>
      </c>
      <c r="AI302">
        <f t="shared" si="170"/>
        <v>2001</v>
      </c>
      <c r="AJ302">
        <f t="shared" si="170"/>
        <v>2001</v>
      </c>
      <c r="AK302">
        <f t="shared" si="170"/>
        <v>2000</v>
      </c>
      <c r="AL302">
        <f t="shared" si="170"/>
        <v>1999</v>
      </c>
      <c r="AM302">
        <f t="shared" si="170"/>
        <v>1998</v>
      </c>
      <c r="AN302">
        <f t="shared" si="170"/>
        <v>1997</v>
      </c>
      <c r="AO302">
        <f t="shared" si="170"/>
        <v>1996</v>
      </c>
      <c r="AP302">
        <f t="shared" si="170"/>
        <v>1995</v>
      </c>
      <c r="AQ302">
        <f t="shared" si="170"/>
        <v>1994</v>
      </c>
      <c r="AR302">
        <f t="shared" si="170"/>
        <v>1992</v>
      </c>
      <c r="AS302">
        <f t="shared" si="170"/>
        <v>1991</v>
      </c>
      <c r="AT302">
        <f t="shared" si="170"/>
        <v>1990</v>
      </c>
      <c r="AU302">
        <f t="shared" si="170"/>
        <v>1990</v>
      </c>
      <c r="AV302">
        <f t="shared" si="170"/>
        <v>1990</v>
      </c>
      <c r="AW302">
        <f t="shared" si="170"/>
        <v>1989</v>
      </c>
      <c r="AX302">
        <f t="shared" si="170"/>
        <v>1989</v>
      </c>
      <c r="AY302">
        <f t="shared" si="170"/>
        <v>1988</v>
      </c>
      <c r="AZ302">
        <f t="shared" si="170"/>
        <v>1988</v>
      </c>
      <c r="BA302">
        <f t="shared" si="170"/>
        <v>1988</v>
      </c>
      <c r="BB302">
        <f t="shared" si="170"/>
        <v>1987</v>
      </c>
      <c r="BC302">
        <f t="shared" si="170"/>
        <v>1986</v>
      </c>
      <c r="BD302">
        <f t="shared" si="170"/>
        <v>1985</v>
      </c>
      <c r="BE302">
        <f t="shared" si="170"/>
        <v>1985</v>
      </c>
      <c r="BF302">
        <f t="shared" si="170"/>
        <v>1985</v>
      </c>
      <c r="BG302">
        <f t="shared" si="170"/>
        <v>1984</v>
      </c>
      <c r="BH302">
        <f t="shared" si="170"/>
        <v>1984</v>
      </c>
      <c r="BI302">
        <f t="shared" si="170"/>
        <v>1984</v>
      </c>
      <c r="BJ302">
        <f t="shared" si="170"/>
        <v>1983</v>
      </c>
      <c r="BK302">
        <f t="shared" si="170"/>
        <v>1983</v>
      </c>
      <c r="BL302">
        <f t="shared" si="170"/>
        <v>1982</v>
      </c>
      <c r="BM302">
        <f t="shared" si="170"/>
        <v>1981</v>
      </c>
      <c r="BN302">
        <f t="shared" si="170"/>
        <v>1981</v>
      </c>
      <c r="BO302">
        <f t="shared" si="170"/>
        <v>1980</v>
      </c>
      <c r="BP302">
        <f t="shared" si="170"/>
        <v>1980</v>
      </c>
      <c r="BQ302">
        <f t="shared" si="170"/>
        <v>1980</v>
      </c>
      <c r="BR302">
        <f t="shared" si="170"/>
        <v>1980</v>
      </c>
      <c r="BS302" s="18"/>
    </row>
    <row r="303" spans="1:71">
      <c r="A303" s="335"/>
      <c r="B303" s="286" t="s">
        <v>19</v>
      </c>
      <c r="C303" s="287"/>
      <c r="D303" s="93">
        <f>+入力シート①!P$2</f>
        <v>43594</v>
      </c>
      <c r="E303" s="22"/>
      <c r="F303" s="36"/>
      <c r="G303" s="36"/>
      <c r="H303" s="36"/>
      <c r="I303" s="36"/>
      <c r="J303" s="36"/>
      <c r="K303" s="37"/>
      <c r="M303" s="18"/>
      <c r="N303" s="93">
        <v>43594</v>
      </c>
      <c r="O303" s="93">
        <v>42132</v>
      </c>
      <c r="P303" s="93">
        <v>42132</v>
      </c>
      <c r="Q303" s="93">
        <v>42132</v>
      </c>
      <c r="R303" s="93">
        <v>42132</v>
      </c>
      <c r="S303" s="93">
        <v>41053</v>
      </c>
      <c r="T303" s="93">
        <v>41053</v>
      </c>
      <c r="U303" s="93">
        <v>41053</v>
      </c>
      <c r="V303" s="19">
        <v>0</v>
      </c>
      <c r="W303" s="19">
        <v>5</v>
      </c>
      <c r="X303" s="19">
        <f t="shared" ref="X303:BR303" si="171">+X$3</f>
        <v>5</v>
      </c>
      <c r="Y303" s="19">
        <f t="shared" si="171"/>
        <v>5</v>
      </c>
      <c r="Z303" s="19">
        <f t="shared" si="171"/>
        <v>5</v>
      </c>
      <c r="AA303" s="19">
        <f t="shared" si="171"/>
        <v>5</v>
      </c>
      <c r="AB303" s="19">
        <f t="shared" si="171"/>
        <v>5</v>
      </c>
      <c r="AC303" s="19">
        <f t="shared" si="171"/>
        <v>5</v>
      </c>
      <c r="AD303">
        <f t="shared" si="171"/>
        <v>5</v>
      </c>
      <c r="AE303">
        <f t="shared" si="171"/>
        <v>5</v>
      </c>
      <c r="AF303">
        <f t="shared" si="171"/>
        <v>5</v>
      </c>
      <c r="AG303">
        <f t="shared" si="171"/>
        <v>5</v>
      </c>
      <c r="AH303">
        <f t="shared" si="171"/>
        <v>5</v>
      </c>
      <c r="AI303">
        <f t="shared" si="171"/>
        <v>5</v>
      </c>
      <c r="AJ303">
        <f t="shared" si="171"/>
        <v>5</v>
      </c>
      <c r="AK303">
        <f t="shared" si="171"/>
        <v>5</v>
      </c>
      <c r="AL303">
        <f t="shared" si="171"/>
        <v>5</v>
      </c>
      <c r="AM303">
        <f t="shared" si="171"/>
        <v>5</v>
      </c>
      <c r="AN303">
        <f t="shared" si="171"/>
        <v>5</v>
      </c>
      <c r="AO303">
        <f t="shared" si="171"/>
        <v>5</v>
      </c>
      <c r="AP303">
        <f t="shared" si="171"/>
        <v>5</v>
      </c>
      <c r="AQ303">
        <f t="shared" si="171"/>
        <v>5</v>
      </c>
      <c r="AR303">
        <f t="shared" si="171"/>
        <v>5</v>
      </c>
      <c r="AS303">
        <f t="shared" si="171"/>
        <v>5</v>
      </c>
      <c r="AT303">
        <f t="shared" si="171"/>
        <v>5</v>
      </c>
      <c r="AU303">
        <f t="shared" si="171"/>
        <v>5</v>
      </c>
      <c r="AV303">
        <f t="shared" si="171"/>
        <v>5</v>
      </c>
      <c r="AW303">
        <f t="shared" si="171"/>
        <v>5</v>
      </c>
      <c r="AX303">
        <f t="shared" si="171"/>
        <v>5</v>
      </c>
      <c r="AY303">
        <f t="shared" si="171"/>
        <v>5</v>
      </c>
      <c r="AZ303">
        <f t="shared" si="171"/>
        <v>5</v>
      </c>
      <c r="BA303">
        <f t="shared" si="171"/>
        <v>5</v>
      </c>
      <c r="BB303">
        <f t="shared" si="171"/>
        <v>5</v>
      </c>
      <c r="BC303">
        <f t="shared" si="171"/>
        <v>5</v>
      </c>
      <c r="BD303">
        <f t="shared" si="171"/>
        <v>5</v>
      </c>
      <c r="BE303">
        <f t="shared" si="171"/>
        <v>5</v>
      </c>
      <c r="BF303">
        <f t="shared" si="171"/>
        <v>5</v>
      </c>
      <c r="BG303">
        <f t="shared" si="171"/>
        <v>5</v>
      </c>
      <c r="BH303">
        <f t="shared" si="171"/>
        <v>5</v>
      </c>
      <c r="BI303">
        <f t="shared" si="171"/>
        <v>5</v>
      </c>
      <c r="BJ303">
        <f t="shared" si="171"/>
        <v>5</v>
      </c>
      <c r="BK303">
        <f t="shared" si="171"/>
        <v>5</v>
      </c>
      <c r="BL303">
        <f t="shared" si="171"/>
        <v>5</v>
      </c>
      <c r="BM303">
        <f t="shared" si="171"/>
        <v>5</v>
      </c>
      <c r="BN303">
        <f t="shared" si="171"/>
        <v>5</v>
      </c>
      <c r="BO303">
        <f t="shared" si="171"/>
        <v>5</v>
      </c>
      <c r="BP303">
        <f t="shared" si="171"/>
        <v>5</v>
      </c>
      <c r="BQ303">
        <f t="shared" si="171"/>
        <v>5</v>
      </c>
      <c r="BR303">
        <f t="shared" si="171"/>
        <v>5</v>
      </c>
      <c r="BS303" s="18"/>
    </row>
    <row r="304" spans="1:71">
      <c r="A304" s="335"/>
      <c r="B304" s="286" t="s">
        <v>20</v>
      </c>
      <c r="C304" s="287"/>
      <c r="D304" s="94">
        <f>+入力シート①!P$2</f>
        <v>43594</v>
      </c>
      <c r="E304" s="22"/>
      <c r="F304" s="36"/>
      <c r="G304" s="36"/>
      <c r="H304" s="36"/>
      <c r="I304" s="36"/>
      <c r="J304" s="36"/>
      <c r="K304" s="37"/>
      <c r="M304" s="18"/>
      <c r="N304" s="94">
        <v>43594</v>
      </c>
      <c r="O304" s="94">
        <v>42132</v>
      </c>
      <c r="P304" s="94">
        <v>42132</v>
      </c>
      <c r="Q304" s="94">
        <v>42132</v>
      </c>
      <c r="R304" s="94">
        <v>42132</v>
      </c>
      <c r="S304" s="94">
        <v>41053</v>
      </c>
      <c r="T304" s="94">
        <v>41053</v>
      </c>
      <c r="U304" s="94">
        <v>41053</v>
      </c>
      <c r="V304" s="19">
        <v>0</v>
      </c>
      <c r="W304" s="19">
        <v>10</v>
      </c>
      <c r="X304" s="94"/>
      <c r="Y304" s="94"/>
      <c r="AA304" s="19">
        <v>17</v>
      </c>
      <c r="AC304" s="19"/>
      <c r="BD304">
        <v>13</v>
      </c>
      <c r="BG304">
        <v>8</v>
      </c>
      <c r="BL304">
        <v>28</v>
      </c>
      <c r="BM304">
        <v>14</v>
      </c>
      <c r="BO304">
        <v>6</v>
      </c>
      <c r="BP304">
        <v>5</v>
      </c>
      <c r="BR304">
        <v>2</v>
      </c>
      <c r="BS304" s="18"/>
    </row>
    <row r="305" spans="1:71">
      <c r="A305" s="335"/>
      <c r="B305" s="286" t="s">
        <v>67</v>
      </c>
      <c r="C305" s="287"/>
      <c r="D305">
        <f>+入力シート①!P$3</f>
        <v>46</v>
      </c>
      <c r="E305" s="22"/>
      <c r="F305" s="36"/>
      <c r="G305" s="36"/>
      <c r="H305" s="36"/>
      <c r="I305" s="36"/>
      <c r="J305" s="36"/>
      <c r="K305" s="37"/>
      <c r="M305" s="18"/>
      <c r="N305">
        <v>46</v>
      </c>
      <c r="O305">
        <v>46</v>
      </c>
      <c r="P305">
        <v>46</v>
      </c>
      <c r="Q305">
        <v>46</v>
      </c>
      <c r="R305">
        <v>46</v>
      </c>
      <c r="S305">
        <v>46</v>
      </c>
      <c r="T305">
        <v>46</v>
      </c>
      <c r="U305">
        <v>46</v>
      </c>
      <c r="V305" s="19">
        <v>46</v>
      </c>
      <c r="W305" s="19">
        <v>31</v>
      </c>
      <c r="X305" s="19">
        <f>+$A$302</f>
        <v>46</v>
      </c>
      <c r="Y305" s="19">
        <f>+$A$302</f>
        <v>46</v>
      </c>
      <c r="Z305" s="19">
        <f>+$A$302</f>
        <v>46</v>
      </c>
      <c r="AA305" s="19">
        <f t="shared" ref="AA305:BR305" si="172">+$A$302</f>
        <v>46</v>
      </c>
      <c r="AB305" s="19">
        <f t="shared" si="172"/>
        <v>46</v>
      </c>
      <c r="AC305" s="19">
        <f t="shared" si="172"/>
        <v>46</v>
      </c>
      <c r="AD305">
        <f t="shared" si="172"/>
        <v>46</v>
      </c>
      <c r="AE305">
        <f t="shared" si="172"/>
        <v>46</v>
      </c>
      <c r="AF305">
        <f t="shared" si="172"/>
        <v>46</v>
      </c>
      <c r="AG305">
        <f t="shared" si="172"/>
        <v>46</v>
      </c>
      <c r="AH305">
        <f t="shared" si="172"/>
        <v>46</v>
      </c>
      <c r="AI305">
        <f t="shared" si="172"/>
        <v>46</v>
      </c>
      <c r="AJ305">
        <f t="shared" si="172"/>
        <v>46</v>
      </c>
      <c r="AK305">
        <f t="shared" si="172"/>
        <v>46</v>
      </c>
      <c r="AL305">
        <f t="shared" si="172"/>
        <v>46</v>
      </c>
      <c r="AM305">
        <f t="shared" si="172"/>
        <v>46</v>
      </c>
      <c r="AN305">
        <f t="shared" si="172"/>
        <v>46</v>
      </c>
      <c r="AO305">
        <f t="shared" si="172"/>
        <v>46</v>
      </c>
      <c r="AP305">
        <f t="shared" si="172"/>
        <v>46</v>
      </c>
      <c r="AQ305">
        <f t="shared" si="172"/>
        <v>46</v>
      </c>
      <c r="AR305">
        <f t="shared" si="172"/>
        <v>46</v>
      </c>
      <c r="AS305">
        <f t="shared" si="172"/>
        <v>46</v>
      </c>
      <c r="AT305">
        <f t="shared" si="172"/>
        <v>46</v>
      </c>
      <c r="AU305">
        <f t="shared" si="172"/>
        <v>46</v>
      </c>
      <c r="AV305">
        <f t="shared" si="172"/>
        <v>46</v>
      </c>
      <c r="AW305">
        <f t="shared" si="172"/>
        <v>46</v>
      </c>
      <c r="AX305">
        <f t="shared" si="172"/>
        <v>46</v>
      </c>
      <c r="AY305">
        <f t="shared" si="172"/>
        <v>46</v>
      </c>
      <c r="AZ305">
        <f t="shared" si="172"/>
        <v>46</v>
      </c>
      <c r="BA305">
        <f t="shared" si="172"/>
        <v>46</v>
      </c>
      <c r="BB305">
        <f t="shared" si="172"/>
        <v>46</v>
      </c>
      <c r="BC305">
        <f t="shared" si="172"/>
        <v>46</v>
      </c>
      <c r="BD305">
        <f t="shared" si="172"/>
        <v>46</v>
      </c>
      <c r="BE305">
        <f t="shared" si="172"/>
        <v>46</v>
      </c>
      <c r="BF305">
        <f t="shared" si="172"/>
        <v>46</v>
      </c>
      <c r="BG305">
        <f t="shared" si="172"/>
        <v>46</v>
      </c>
      <c r="BH305">
        <f t="shared" si="172"/>
        <v>46</v>
      </c>
      <c r="BI305">
        <f t="shared" si="172"/>
        <v>46</v>
      </c>
      <c r="BJ305">
        <f t="shared" si="172"/>
        <v>46</v>
      </c>
      <c r="BK305">
        <f t="shared" si="172"/>
        <v>46</v>
      </c>
      <c r="BL305">
        <f t="shared" si="172"/>
        <v>46</v>
      </c>
      <c r="BM305">
        <f t="shared" si="172"/>
        <v>46</v>
      </c>
      <c r="BN305">
        <f t="shared" si="172"/>
        <v>46</v>
      </c>
      <c r="BO305">
        <f t="shared" si="172"/>
        <v>46</v>
      </c>
      <c r="BP305">
        <f t="shared" si="172"/>
        <v>46</v>
      </c>
      <c r="BQ305">
        <f t="shared" si="172"/>
        <v>46</v>
      </c>
      <c r="BR305">
        <f t="shared" si="172"/>
        <v>46</v>
      </c>
      <c r="BS305" s="18"/>
    </row>
    <row r="306" spans="1:71" ht="16.5" thickBot="1">
      <c r="A306" s="335"/>
      <c r="B306" s="286" t="s">
        <v>21</v>
      </c>
      <c r="C306" s="287"/>
      <c r="D306" s="99">
        <f>+入力シート①!P$4</f>
        <v>0.28472222222222221</v>
      </c>
      <c r="E306" s="23"/>
      <c r="F306" s="38"/>
      <c r="G306" s="38"/>
      <c r="H306" s="38"/>
      <c r="I306" s="38"/>
      <c r="J306" s="38"/>
      <c r="K306" s="39"/>
      <c r="M306" s="18"/>
      <c r="N306" s="99">
        <v>0.28472222222222221</v>
      </c>
      <c r="O306" s="99">
        <v>0.21527777777777779</v>
      </c>
      <c r="P306" s="99">
        <v>0.21527777777777779</v>
      </c>
      <c r="Q306" s="99">
        <v>0.21527777777777779</v>
      </c>
      <c r="R306" s="99">
        <v>0.21527777777777779</v>
      </c>
      <c r="S306" s="99">
        <v>0.23611111111111113</v>
      </c>
      <c r="T306" s="99">
        <v>0.23611111111111113</v>
      </c>
      <c r="U306" s="99">
        <v>0.23611111111111113</v>
      </c>
      <c r="V306" s="19">
        <v>0</v>
      </c>
      <c r="W306" s="192">
        <v>0.46180555555555558</v>
      </c>
      <c r="X306" s="99"/>
      <c r="Y306" s="99"/>
      <c r="AC306" s="19"/>
      <c r="BS306" s="18"/>
    </row>
    <row r="307" spans="1:71">
      <c r="A307" s="335"/>
      <c r="B307" s="283" t="s">
        <v>22</v>
      </c>
      <c r="C307" s="9">
        <v>0</v>
      </c>
      <c r="D307">
        <f>+入力シート①!P$5</f>
        <v>19.89</v>
      </c>
      <c r="E307">
        <f>+COUNT($O307:$BS307)</f>
        <v>17</v>
      </c>
      <c r="F307" s="6">
        <f>+AVERAGE($O307:$BS307)</f>
        <v>20.655723529411762</v>
      </c>
      <c r="G307" s="6">
        <f>+STDEV($O307:$BS307)</f>
        <v>5.4685480107302524</v>
      </c>
      <c r="H307" s="6">
        <f>+MAX($N307:$BT307)</f>
        <v>23.7</v>
      </c>
      <c r="I307" s="6">
        <f>+MIN($N307:$BS307)</f>
        <v>0</v>
      </c>
      <c r="J307" s="6">
        <f>+D307-F307</f>
        <v>-0.76572352941176192</v>
      </c>
      <c r="K307" s="6">
        <f>+J307/G307</f>
        <v>-0.14002318858850243</v>
      </c>
      <c r="M307" s="18"/>
      <c r="N307">
        <v>19.89</v>
      </c>
      <c r="O307">
        <v>22.06</v>
      </c>
      <c r="P307">
        <v>22.06</v>
      </c>
      <c r="Q307">
        <v>22.06</v>
      </c>
      <c r="R307">
        <v>22.06</v>
      </c>
      <c r="S307">
        <v>23.569099999999999</v>
      </c>
      <c r="T307">
        <v>23.569099999999999</v>
      </c>
      <c r="U307">
        <v>23.569099999999999</v>
      </c>
      <c r="V307" s="19">
        <v>0</v>
      </c>
      <c r="W307" s="19">
        <v>22.4</v>
      </c>
      <c r="Y307"/>
      <c r="AA307" s="19">
        <v>22.7</v>
      </c>
      <c r="AC307" s="19"/>
      <c r="BD307">
        <v>20.5</v>
      </c>
      <c r="BG307">
        <v>20</v>
      </c>
      <c r="BL307">
        <v>20.6</v>
      </c>
      <c r="BM307">
        <v>23.7</v>
      </c>
      <c r="BO307">
        <v>20</v>
      </c>
      <c r="BP307">
        <v>20.6</v>
      </c>
      <c r="BR307">
        <v>21.7</v>
      </c>
      <c r="BS307" s="18"/>
    </row>
    <row r="308" spans="1:71">
      <c r="A308" s="335"/>
      <c r="B308" s="283"/>
      <c r="C308" s="9">
        <v>10</v>
      </c>
      <c r="D308">
        <f>+入力シート①!P$6</f>
        <v>19.809999999999999</v>
      </c>
      <c r="E308">
        <f t="shared" ref="E308:E319" si="173">+COUNT($O308:$BS308)</f>
        <v>17</v>
      </c>
      <c r="F308" s="6">
        <f t="shared" ref="F308:F319" si="174">+AVERAGE($O308:$BS308)</f>
        <v>20.391588235294119</v>
      </c>
      <c r="G308" s="6">
        <f t="shared" ref="G308:G319" si="175">+STDEV($O308:$BS308)</f>
        <v>5.4697237624356134</v>
      </c>
      <c r="H308" s="6">
        <f t="shared" ref="H308:H319" si="176">+MAX($N308:$BT308)</f>
        <v>23.570699999999999</v>
      </c>
      <c r="I308" s="6">
        <f t="shared" ref="I308:I319" si="177">+MIN($N308:$BS308)</f>
        <v>0</v>
      </c>
      <c r="J308" s="6">
        <f t="shared" ref="J308:J319" si="178">+D308-F308</f>
        <v>-0.58158823529412018</v>
      </c>
      <c r="K308" s="6">
        <f t="shared" ref="K308:K319" si="179">+J308/G308</f>
        <v>-0.1063286302113262</v>
      </c>
      <c r="M308" s="18"/>
      <c r="N308">
        <v>19.809999999999999</v>
      </c>
      <c r="O308">
        <v>22.08</v>
      </c>
      <c r="P308">
        <v>22.08</v>
      </c>
      <c r="Q308">
        <v>22.08</v>
      </c>
      <c r="R308">
        <v>22.08</v>
      </c>
      <c r="S308">
        <v>23.570699999999999</v>
      </c>
      <c r="T308">
        <v>23.570699999999999</v>
      </c>
      <c r="U308">
        <v>23.570699999999999</v>
      </c>
      <c r="V308" s="19">
        <v>0</v>
      </c>
      <c r="W308" s="19">
        <v>21.344899999999999</v>
      </c>
      <c r="Y308"/>
      <c r="AA308" s="19">
        <v>22.69</v>
      </c>
      <c r="AC308" s="19"/>
      <c r="BD308">
        <v>19.420000000000002</v>
      </c>
      <c r="BG308">
        <v>19.149999999999999</v>
      </c>
      <c r="BL308">
        <v>20.28</v>
      </c>
      <c r="BM308">
        <v>23.53</v>
      </c>
      <c r="BO308">
        <v>19.8</v>
      </c>
      <c r="BP308">
        <v>19.690000000000001</v>
      </c>
      <c r="BR308">
        <v>21.72</v>
      </c>
      <c r="BS308" s="18"/>
    </row>
    <row r="309" spans="1:71">
      <c r="A309" s="335"/>
      <c r="B309" s="283"/>
      <c r="C309" s="9">
        <v>20</v>
      </c>
      <c r="D309">
        <f>+入力シート①!P$7</f>
        <v>19.559999999999999</v>
      </c>
      <c r="E309">
        <f t="shared" si="173"/>
        <v>17</v>
      </c>
      <c r="F309" s="6">
        <f t="shared" si="174"/>
        <v>19.857864705882353</v>
      </c>
      <c r="G309" s="6">
        <f t="shared" si="175"/>
        <v>5.4415916560484838</v>
      </c>
      <c r="H309" s="6">
        <f t="shared" si="176"/>
        <v>23.572399999999998</v>
      </c>
      <c r="I309" s="6">
        <f t="shared" si="177"/>
        <v>0</v>
      </c>
      <c r="J309" s="6">
        <f t="shared" si="178"/>
        <v>-0.29786470588235403</v>
      </c>
      <c r="K309" s="6">
        <f t="shared" si="179"/>
        <v>-5.4738525914797179E-2</v>
      </c>
      <c r="M309" s="18"/>
      <c r="N309">
        <v>19.559999999999999</v>
      </c>
      <c r="O309">
        <v>21.12</v>
      </c>
      <c r="P309">
        <v>21.12</v>
      </c>
      <c r="Q309">
        <v>21.12</v>
      </c>
      <c r="R309">
        <v>21.12</v>
      </c>
      <c r="S309">
        <v>23.572399999999998</v>
      </c>
      <c r="T309">
        <v>23.572399999999998</v>
      </c>
      <c r="U309">
        <v>23.572399999999998</v>
      </c>
      <c r="V309" s="19">
        <v>0</v>
      </c>
      <c r="W309" s="19">
        <v>21.0365</v>
      </c>
      <c r="Y309"/>
      <c r="AA309" s="19">
        <v>22.64</v>
      </c>
      <c r="AC309" s="19"/>
      <c r="BD309">
        <v>18.37</v>
      </c>
      <c r="BG309">
        <v>17.93</v>
      </c>
      <c r="BL309">
        <v>19.46</v>
      </c>
      <c r="BM309">
        <v>23.17</v>
      </c>
      <c r="BO309">
        <v>19.57</v>
      </c>
      <c r="BP309">
        <v>18.48</v>
      </c>
      <c r="BR309">
        <v>21.73</v>
      </c>
      <c r="BS309" s="18"/>
    </row>
    <row r="310" spans="1:71">
      <c r="A310" s="335"/>
      <c r="B310" s="283"/>
      <c r="C310" s="9">
        <v>30</v>
      </c>
      <c r="D310">
        <f>+入力シート①!P$8</f>
        <v>19.5</v>
      </c>
      <c r="E310">
        <f t="shared" si="173"/>
        <v>17</v>
      </c>
      <c r="F310" s="6">
        <f t="shared" si="174"/>
        <v>19.549464705882354</v>
      </c>
      <c r="G310" s="6">
        <f t="shared" si="175"/>
        <v>5.3974818782628908</v>
      </c>
      <c r="H310" s="6">
        <f t="shared" si="176"/>
        <v>23.575600000000001</v>
      </c>
      <c r="I310" s="6">
        <f t="shared" si="177"/>
        <v>0</v>
      </c>
      <c r="J310" s="6">
        <f t="shared" si="178"/>
        <v>-4.9464705882353854E-2</v>
      </c>
      <c r="K310" s="6">
        <f t="shared" si="179"/>
        <v>-9.1644042533169968E-3</v>
      </c>
      <c r="M310" s="18"/>
      <c r="N310">
        <v>19.5</v>
      </c>
      <c r="O310">
        <v>20.34</v>
      </c>
      <c r="P310">
        <v>20.34</v>
      </c>
      <c r="Q310">
        <v>20.34</v>
      </c>
      <c r="R310">
        <v>20.34</v>
      </c>
      <c r="S310">
        <v>23.575600000000001</v>
      </c>
      <c r="T310">
        <v>23.575600000000001</v>
      </c>
      <c r="U310">
        <v>23.575600000000001</v>
      </c>
      <c r="V310" s="19">
        <v>0</v>
      </c>
      <c r="W310" s="19">
        <v>20.614100000000001</v>
      </c>
      <c r="Y310"/>
      <c r="AA310" s="19">
        <v>22.32</v>
      </c>
      <c r="AC310" s="19"/>
      <c r="BD310">
        <v>17.97</v>
      </c>
      <c r="BG310">
        <v>17.739999999999998</v>
      </c>
      <c r="BL310">
        <v>19.22</v>
      </c>
      <c r="BM310">
        <v>23.02</v>
      </c>
      <c r="BO310">
        <v>19.37</v>
      </c>
      <c r="BP310">
        <v>18.32</v>
      </c>
      <c r="BR310">
        <v>21.68</v>
      </c>
      <c r="BS310" s="18"/>
    </row>
    <row r="311" spans="1:71">
      <c r="A311" s="335"/>
      <c r="B311" s="283"/>
      <c r="C311" s="9">
        <v>50</v>
      </c>
      <c r="D311">
        <f>+入力シート①!P$9</f>
        <v>19.32</v>
      </c>
      <c r="E311">
        <f t="shared" si="173"/>
        <v>17</v>
      </c>
      <c r="F311" s="6">
        <f t="shared" si="174"/>
        <v>18.509111764705882</v>
      </c>
      <c r="G311" s="6">
        <f t="shared" si="175"/>
        <v>5.3744798251647392</v>
      </c>
      <c r="H311" s="6">
        <f t="shared" si="176"/>
        <v>23.572900000000001</v>
      </c>
      <c r="I311" s="6">
        <f t="shared" si="177"/>
        <v>0</v>
      </c>
      <c r="J311" s="6">
        <f t="shared" si="178"/>
        <v>0.81088823529411869</v>
      </c>
      <c r="K311" s="6">
        <f t="shared" si="179"/>
        <v>0.15087752892797643</v>
      </c>
      <c r="M311" s="18"/>
      <c r="N311">
        <v>19.32</v>
      </c>
      <c r="O311">
        <v>17.34</v>
      </c>
      <c r="P311">
        <v>17.34</v>
      </c>
      <c r="Q311">
        <v>17.34</v>
      </c>
      <c r="R311">
        <v>17.34</v>
      </c>
      <c r="S311">
        <v>23.572900000000001</v>
      </c>
      <c r="T311">
        <v>23.572900000000001</v>
      </c>
      <c r="U311">
        <v>23.572900000000001</v>
      </c>
      <c r="V311" s="19">
        <v>0</v>
      </c>
      <c r="W311" s="19">
        <v>19.866199999999999</v>
      </c>
      <c r="Y311"/>
      <c r="AA311" s="19">
        <v>21.35</v>
      </c>
      <c r="AC311" s="19"/>
      <c r="BD311">
        <v>17.170000000000002</v>
      </c>
      <c r="BG311">
        <v>17.22</v>
      </c>
      <c r="BL311">
        <v>19.190000000000001</v>
      </c>
      <c r="BM311">
        <v>22.83</v>
      </c>
      <c r="BO311">
        <v>18.98</v>
      </c>
      <c r="BP311">
        <v>17.57</v>
      </c>
      <c r="BR311">
        <v>20.399999999999999</v>
      </c>
      <c r="BS311" s="18"/>
    </row>
    <row r="312" spans="1:71">
      <c r="A312" s="335"/>
      <c r="B312" s="283"/>
      <c r="C312" s="9">
        <v>75</v>
      </c>
      <c r="D312">
        <f>+入力シート①!P$10</f>
        <v>19.239999999999998</v>
      </c>
      <c r="E312">
        <f t="shared" si="173"/>
        <v>17</v>
      </c>
      <c r="F312" s="6">
        <f t="shared" si="174"/>
        <v>17.256200000000003</v>
      </c>
      <c r="G312" s="6">
        <f t="shared" si="175"/>
        <v>5.5412902861156716</v>
      </c>
      <c r="H312" s="6">
        <f t="shared" si="176"/>
        <v>23.382100000000001</v>
      </c>
      <c r="I312" s="6">
        <f t="shared" si="177"/>
        <v>0</v>
      </c>
      <c r="J312" s="6">
        <f t="shared" si="178"/>
        <v>1.9837999999999951</v>
      </c>
      <c r="K312" s="6">
        <f t="shared" si="179"/>
        <v>0.3580032623395728</v>
      </c>
      <c r="M312" s="18"/>
      <c r="N312">
        <v>19.239999999999998</v>
      </c>
      <c r="O312">
        <v>14.81</v>
      </c>
      <c r="P312">
        <v>14.81</v>
      </c>
      <c r="Q312">
        <v>14.81</v>
      </c>
      <c r="R312">
        <v>14.81</v>
      </c>
      <c r="S312">
        <v>23.382100000000001</v>
      </c>
      <c r="T312">
        <v>23.382100000000001</v>
      </c>
      <c r="U312">
        <v>23.382100000000001</v>
      </c>
      <c r="V312" s="19">
        <v>0</v>
      </c>
      <c r="W312" s="19">
        <v>19.5991</v>
      </c>
      <c r="Y312"/>
      <c r="AA312" s="19">
        <v>20.45</v>
      </c>
      <c r="AC312" s="19"/>
      <c r="BD312">
        <v>15.08</v>
      </c>
      <c r="BG312">
        <v>16</v>
      </c>
      <c r="BL312">
        <v>19.02</v>
      </c>
      <c r="BM312">
        <v>22.64</v>
      </c>
      <c r="BO312">
        <v>16.46</v>
      </c>
      <c r="BP312">
        <v>16.3</v>
      </c>
      <c r="BR312">
        <v>18.420000000000002</v>
      </c>
      <c r="BS312" s="18"/>
    </row>
    <row r="313" spans="1:71">
      <c r="A313" s="335"/>
      <c r="B313" s="283"/>
      <c r="C313" s="9">
        <v>100</v>
      </c>
      <c r="D313">
        <f>+入力シート①!P$11</f>
        <v>18.600000000000001</v>
      </c>
      <c r="E313">
        <f t="shared" si="173"/>
        <v>17</v>
      </c>
      <c r="F313" s="6">
        <f t="shared" si="174"/>
        <v>15.917111764705881</v>
      </c>
      <c r="G313" s="6">
        <f t="shared" si="175"/>
        <v>5.0845172680012531</v>
      </c>
      <c r="H313" s="6">
        <f t="shared" si="176"/>
        <v>22.25</v>
      </c>
      <c r="I313" s="6">
        <f t="shared" si="177"/>
        <v>0</v>
      </c>
      <c r="J313" s="6">
        <f t="shared" si="178"/>
        <v>2.6828882352941203</v>
      </c>
      <c r="K313" s="6">
        <f t="shared" si="179"/>
        <v>0.52765839781458268</v>
      </c>
      <c r="M313" s="18"/>
      <c r="N313">
        <v>18.600000000000001</v>
      </c>
      <c r="O313">
        <v>13.44</v>
      </c>
      <c r="P313">
        <v>13.44</v>
      </c>
      <c r="Q313">
        <v>13.44</v>
      </c>
      <c r="R313">
        <v>13.44</v>
      </c>
      <c r="S313">
        <v>20.063099999999999</v>
      </c>
      <c r="T313">
        <v>20.063099999999999</v>
      </c>
      <c r="U313">
        <v>20.063099999999999</v>
      </c>
      <c r="V313" s="19">
        <v>0</v>
      </c>
      <c r="W313" s="19">
        <v>19.471599999999999</v>
      </c>
      <c r="Y313"/>
      <c r="AA313" s="19">
        <v>19.61</v>
      </c>
      <c r="AC313" s="19"/>
      <c r="BD313">
        <v>14.21</v>
      </c>
      <c r="BG313">
        <v>14.91</v>
      </c>
      <c r="BL313">
        <v>18.899999999999999</v>
      </c>
      <c r="BM313">
        <v>22.25</v>
      </c>
      <c r="BO313">
        <v>14.85</v>
      </c>
      <c r="BP313">
        <v>14.87</v>
      </c>
      <c r="BR313">
        <v>17.57</v>
      </c>
      <c r="BS313" s="18"/>
    </row>
    <row r="314" spans="1:71">
      <c r="A314" s="335"/>
      <c r="B314" s="283"/>
      <c r="C314" s="9">
        <v>150</v>
      </c>
      <c r="D314">
        <f>+入力シート①!P$12</f>
        <v>16.78</v>
      </c>
      <c r="E314">
        <f t="shared" si="173"/>
        <v>16</v>
      </c>
      <c r="F314" s="6">
        <f t="shared" si="174"/>
        <v>14.316606249999996</v>
      </c>
      <c r="G314" s="6">
        <f t="shared" si="175"/>
        <v>5.333672801546645</v>
      </c>
      <c r="H314" s="6">
        <f t="shared" si="176"/>
        <v>21.23</v>
      </c>
      <c r="I314" s="6">
        <f t="shared" si="177"/>
        <v>0</v>
      </c>
      <c r="J314" s="6">
        <f t="shared" si="178"/>
        <v>2.4633937500000052</v>
      </c>
      <c r="K314" s="6">
        <f t="shared" si="179"/>
        <v>0.46185693079741907</v>
      </c>
      <c r="M314" s="18"/>
      <c r="N314">
        <v>16.78</v>
      </c>
      <c r="O314">
        <v>11.07</v>
      </c>
      <c r="P314">
        <v>11.07</v>
      </c>
      <c r="Q314">
        <v>11.07</v>
      </c>
      <c r="R314">
        <v>11.07</v>
      </c>
      <c r="S314">
        <v>19.234500000000001</v>
      </c>
      <c r="T314">
        <v>19.234500000000001</v>
      </c>
      <c r="U314">
        <v>19.234500000000001</v>
      </c>
      <c r="V314" s="19">
        <v>0</v>
      </c>
      <c r="W314" s="19">
        <v>19.1022</v>
      </c>
      <c r="Y314"/>
      <c r="AA314" s="19">
        <v>19.149999999999999</v>
      </c>
      <c r="AC314" s="19"/>
      <c r="BD314">
        <v>11.66</v>
      </c>
      <c r="BG314">
        <v>13.45</v>
      </c>
      <c r="BM314">
        <v>21.23</v>
      </c>
      <c r="BO314">
        <v>12.69</v>
      </c>
      <c r="BP314">
        <v>13.94</v>
      </c>
      <c r="BR314">
        <v>15.86</v>
      </c>
      <c r="BS314" s="18"/>
    </row>
    <row r="315" spans="1:71">
      <c r="A315" s="335"/>
      <c r="B315" s="283"/>
      <c r="C315" s="9">
        <v>200</v>
      </c>
      <c r="D315">
        <f>+入力シート①!P$13</f>
        <v>16.399999999999999</v>
      </c>
      <c r="E315">
        <f t="shared" si="173"/>
        <v>16</v>
      </c>
      <c r="F315" s="6">
        <f t="shared" si="174"/>
        <v>12.225425000000001</v>
      </c>
      <c r="G315" s="6">
        <f t="shared" si="175"/>
        <v>4.7363565405629311</v>
      </c>
      <c r="H315" s="6">
        <f t="shared" si="176"/>
        <v>19.739999999999998</v>
      </c>
      <c r="I315" s="6">
        <f t="shared" si="177"/>
        <v>0</v>
      </c>
      <c r="J315" s="6">
        <f t="shared" si="178"/>
        <v>4.1745749999999973</v>
      </c>
      <c r="K315" s="6">
        <f t="shared" si="179"/>
        <v>0.88138951623431538</v>
      </c>
      <c r="M315" s="18"/>
      <c r="N315">
        <v>16.399999999999999</v>
      </c>
      <c r="O315">
        <v>9.3699999999999992</v>
      </c>
      <c r="P315">
        <v>9.3699999999999992</v>
      </c>
      <c r="Q315">
        <v>9.3699999999999992</v>
      </c>
      <c r="R315">
        <v>9.3699999999999992</v>
      </c>
      <c r="S315">
        <v>13.3856</v>
      </c>
      <c r="T315">
        <v>13.3856</v>
      </c>
      <c r="U315">
        <v>13.3856</v>
      </c>
      <c r="V315" s="19">
        <v>0</v>
      </c>
      <c r="W315" s="19">
        <v>19.09</v>
      </c>
      <c r="Y315"/>
      <c r="AA315" s="19">
        <v>17.95</v>
      </c>
      <c r="AC315" s="19"/>
      <c r="BD315">
        <v>10.48</v>
      </c>
      <c r="BG315">
        <v>12.41</v>
      </c>
      <c r="BM315">
        <v>19.739999999999998</v>
      </c>
      <c r="BO315">
        <v>10.46</v>
      </c>
      <c r="BP315">
        <v>12.9</v>
      </c>
      <c r="BR315">
        <v>14.94</v>
      </c>
      <c r="BS315" s="18"/>
    </row>
    <row r="316" spans="1:71">
      <c r="A316" s="335"/>
      <c r="B316" s="283"/>
      <c r="C316" s="9">
        <v>300</v>
      </c>
      <c r="D316" t="str">
        <f>+入力シート①!P$14</f>
        <v>-</v>
      </c>
      <c r="E316">
        <f t="shared" si="173"/>
        <v>9</v>
      </c>
      <c r="F316" s="6">
        <f t="shared" si="174"/>
        <v>0</v>
      </c>
      <c r="G316" s="6">
        <f t="shared" si="175"/>
        <v>0</v>
      </c>
      <c r="H316" s="6">
        <f t="shared" si="176"/>
        <v>0</v>
      </c>
      <c r="I316" s="6">
        <f t="shared" si="177"/>
        <v>0</v>
      </c>
      <c r="J316" s="6" t="e">
        <f t="shared" si="178"/>
        <v>#VALUE!</v>
      </c>
      <c r="K316" s="6" t="e">
        <f t="shared" si="179"/>
        <v>#VALUE!</v>
      </c>
      <c r="M316" s="18"/>
      <c r="N316" t="s">
        <v>108</v>
      </c>
      <c r="O316">
        <v>0</v>
      </c>
      <c r="P316">
        <v>0</v>
      </c>
      <c r="Q316">
        <v>0</v>
      </c>
      <c r="R316">
        <v>0</v>
      </c>
      <c r="S316">
        <v>0</v>
      </c>
      <c r="T316">
        <v>0</v>
      </c>
      <c r="U316">
        <v>0</v>
      </c>
      <c r="V316" s="19">
        <v>0</v>
      </c>
      <c r="W316" s="19">
        <v>0</v>
      </c>
      <c r="Y316"/>
      <c r="AC316" s="19"/>
      <c r="BS316" s="18"/>
    </row>
    <row r="317" spans="1:71">
      <c r="A317" s="335"/>
      <c r="B317" s="283"/>
      <c r="C317" s="9">
        <v>400</v>
      </c>
      <c r="D317" t="str">
        <f>+入力シート①!P$15</f>
        <v>-</v>
      </c>
      <c r="E317">
        <f t="shared" si="173"/>
        <v>9</v>
      </c>
      <c r="F317" s="6">
        <f t="shared" si="174"/>
        <v>0</v>
      </c>
      <c r="G317" s="6">
        <f t="shared" si="175"/>
        <v>0</v>
      </c>
      <c r="H317" s="6">
        <f t="shared" si="176"/>
        <v>0</v>
      </c>
      <c r="I317" s="6">
        <f t="shared" si="177"/>
        <v>0</v>
      </c>
      <c r="J317" s="6" t="e">
        <f t="shared" si="178"/>
        <v>#VALUE!</v>
      </c>
      <c r="K317" s="6" t="e">
        <f t="shared" si="179"/>
        <v>#VALUE!</v>
      </c>
      <c r="M317" s="18"/>
      <c r="N317" t="s">
        <v>108</v>
      </c>
      <c r="O317">
        <v>0</v>
      </c>
      <c r="P317">
        <v>0</v>
      </c>
      <c r="Q317">
        <v>0</v>
      </c>
      <c r="R317">
        <v>0</v>
      </c>
      <c r="S317">
        <v>0</v>
      </c>
      <c r="T317">
        <v>0</v>
      </c>
      <c r="U317">
        <v>0</v>
      </c>
      <c r="V317" s="19">
        <v>0</v>
      </c>
      <c r="W317" s="19">
        <v>0</v>
      </c>
      <c r="Y317"/>
      <c r="AC317" s="19"/>
      <c r="BS317" s="18"/>
    </row>
    <row r="318" spans="1:71">
      <c r="A318" s="335"/>
      <c r="B318" s="283"/>
      <c r="C318" s="9">
        <v>500</v>
      </c>
      <c r="D318" t="str">
        <f>+入力シート①!P$16</f>
        <v>-</v>
      </c>
      <c r="E318">
        <f t="shared" si="173"/>
        <v>9</v>
      </c>
      <c r="F318" s="6">
        <f t="shared" si="174"/>
        <v>0</v>
      </c>
      <c r="G318" s="6">
        <f t="shared" si="175"/>
        <v>0</v>
      </c>
      <c r="H318" s="6">
        <f t="shared" si="176"/>
        <v>0</v>
      </c>
      <c r="I318" s="6">
        <f t="shared" si="177"/>
        <v>0</v>
      </c>
      <c r="J318" s="6" t="e">
        <f t="shared" si="178"/>
        <v>#VALUE!</v>
      </c>
      <c r="K318" s="6" t="e">
        <f t="shared" si="179"/>
        <v>#VALUE!</v>
      </c>
      <c r="M318" s="18"/>
      <c r="N318" t="s">
        <v>108</v>
      </c>
      <c r="O318">
        <v>0</v>
      </c>
      <c r="P318">
        <v>0</v>
      </c>
      <c r="Q318">
        <v>0</v>
      </c>
      <c r="R318">
        <v>0</v>
      </c>
      <c r="S318">
        <v>0</v>
      </c>
      <c r="T318">
        <v>0</v>
      </c>
      <c r="U318">
        <v>0</v>
      </c>
      <c r="V318" s="19">
        <v>0</v>
      </c>
      <c r="W318" s="19">
        <v>0</v>
      </c>
      <c r="Y318"/>
      <c r="AC318" s="19"/>
      <c r="BS318" s="18"/>
    </row>
    <row r="319" spans="1:71">
      <c r="A319" s="335"/>
      <c r="B319" s="283"/>
      <c r="C319" s="9">
        <v>600</v>
      </c>
      <c r="D319" t="str">
        <f>+入力シート①!P$17</f>
        <v>-</v>
      </c>
      <c r="E319">
        <f t="shared" si="173"/>
        <v>9</v>
      </c>
      <c r="F319" s="6">
        <f t="shared" si="174"/>
        <v>0</v>
      </c>
      <c r="G319" s="6">
        <f t="shared" si="175"/>
        <v>0</v>
      </c>
      <c r="H319" s="6">
        <f t="shared" si="176"/>
        <v>0</v>
      </c>
      <c r="I319" s="6">
        <f t="shared" si="177"/>
        <v>0</v>
      </c>
      <c r="J319" s="6" t="e">
        <f t="shared" si="178"/>
        <v>#VALUE!</v>
      </c>
      <c r="K319" s="6" t="e">
        <f t="shared" si="179"/>
        <v>#VALUE!</v>
      </c>
      <c r="M319" s="18"/>
      <c r="N319" t="s">
        <v>108</v>
      </c>
      <c r="O319">
        <v>0</v>
      </c>
      <c r="P319">
        <v>0</v>
      </c>
      <c r="Q319">
        <v>0</v>
      </c>
      <c r="R319">
        <v>0</v>
      </c>
      <c r="S319">
        <v>0</v>
      </c>
      <c r="T319">
        <v>0</v>
      </c>
      <c r="U319">
        <v>0</v>
      </c>
      <c r="V319" s="19">
        <v>0</v>
      </c>
      <c r="W319" s="19">
        <v>0</v>
      </c>
      <c r="Y319"/>
      <c r="AC319" s="19"/>
      <c r="BS319" s="18"/>
    </row>
    <row r="320" spans="1:71">
      <c r="A320" s="335"/>
      <c r="B320" s="15"/>
      <c r="C320" s="15"/>
      <c r="D320" s="20"/>
      <c r="E320" s="20"/>
      <c r="F320" s="40"/>
      <c r="G320" s="40"/>
      <c r="H320" s="40"/>
      <c r="I320" s="40"/>
      <c r="J320" s="40"/>
      <c r="K320" s="40"/>
      <c r="L320" s="20"/>
      <c r="M320" s="18"/>
      <c r="N320" s="20"/>
      <c r="O320" s="20"/>
      <c r="P320" s="20"/>
      <c r="Q320" s="20"/>
      <c r="R320" s="20"/>
      <c r="S320" s="20"/>
      <c r="T320" s="20"/>
      <c r="U320" s="20"/>
      <c r="W320" s="19"/>
      <c r="X320" s="20"/>
      <c r="Y320" s="20"/>
      <c r="AC320" s="19"/>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18"/>
    </row>
    <row r="321" spans="1:71">
      <c r="A321" s="335"/>
      <c r="B321" s="284" t="s">
        <v>25</v>
      </c>
      <c r="C321" s="13" t="s">
        <v>23</v>
      </c>
      <c r="D321">
        <f>+入力シート①!P$19</f>
        <v>21</v>
      </c>
      <c r="E321">
        <f>+COUNT($O321:$BS321)</f>
        <v>13</v>
      </c>
      <c r="F321" s="6">
        <f>+AVERAGE($O321:$BS321)</f>
        <v>87.230769230769226</v>
      </c>
      <c r="G321" s="6">
        <f>+STDEV($O321:$BS321)</f>
        <v>93.880379425232618</v>
      </c>
      <c r="H321" s="6">
        <f>+MAX($N321:$BS321)</f>
        <v>294</v>
      </c>
      <c r="I321" s="6">
        <f>+MIN($N321:$BS321)</f>
        <v>0</v>
      </c>
      <c r="J321" s="6">
        <f>+D321-F321</f>
        <v>-66.230769230769226</v>
      </c>
      <c r="K321" s="6">
        <f>+J321/G321</f>
        <v>-0.7054804170611193</v>
      </c>
      <c r="M321" s="18"/>
      <c r="N321">
        <v>21</v>
      </c>
      <c r="O321">
        <v>56</v>
      </c>
      <c r="P321">
        <v>56</v>
      </c>
      <c r="Q321">
        <v>56</v>
      </c>
      <c r="R321">
        <v>56</v>
      </c>
      <c r="S321">
        <v>59</v>
      </c>
      <c r="T321">
        <v>59</v>
      </c>
      <c r="U321">
        <v>59</v>
      </c>
      <c r="V321" s="19">
        <v>0</v>
      </c>
      <c r="W321" s="19">
        <v>287</v>
      </c>
      <c r="Y321"/>
      <c r="AA321" s="19">
        <v>294</v>
      </c>
      <c r="AC321" s="19"/>
      <c r="BD321">
        <v>105</v>
      </c>
      <c r="BG321">
        <v>4</v>
      </c>
      <c r="BM321">
        <v>43</v>
      </c>
      <c r="BS321" s="18"/>
    </row>
    <row r="322" spans="1:71">
      <c r="A322" s="335"/>
      <c r="B322" s="285"/>
      <c r="C322" s="10" t="s">
        <v>24</v>
      </c>
      <c r="D322">
        <f>+入力シート①!P$20</f>
        <v>1</v>
      </c>
      <c r="E322">
        <f t="shared" ref="E322" si="180">+COUNT($O322:$BS322)</f>
        <v>13</v>
      </c>
      <c r="F322" s="6">
        <f t="shared" ref="F322" si="181">+AVERAGE($O322:$BS322)</f>
        <v>1.8538461538461539</v>
      </c>
      <c r="G322" s="6">
        <f t="shared" ref="G322" si="182">+STDEV($O322:$BS322)</f>
        <v>0.8588901604351441</v>
      </c>
      <c r="H322" s="6">
        <f t="shared" ref="H322" si="183">+MAX($N322:$BS322)</f>
        <v>2.6</v>
      </c>
      <c r="I322" s="6">
        <f t="shared" ref="I322" si="184">+MIN($N322:$BS322)</f>
        <v>0</v>
      </c>
      <c r="J322" s="6">
        <f t="shared" ref="J322" si="185">+D322-F322</f>
        <v>-0.85384615384615392</v>
      </c>
      <c r="K322" s="6">
        <f t="shared" ref="K322" si="186">+J322/G322</f>
        <v>-0.99412729727112636</v>
      </c>
      <c r="M322" s="18"/>
      <c r="N322">
        <v>1</v>
      </c>
      <c r="O322">
        <v>2.6</v>
      </c>
      <c r="P322">
        <v>2.6</v>
      </c>
      <c r="Q322">
        <v>2.6</v>
      </c>
      <c r="R322">
        <v>2.6</v>
      </c>
      <c r="S322">
        <v>2.2999999999999998</v>
      </c>
      <c r="T322">
        <v>2.2999999999999998</v>
      </c>
      <c r="U322">
        <v>2.2999999999999998</v>
      </c>
      <c r="V322" s="19">
        <v>0</v>
      </c>
      <c r="W322" s="19">
        <v>1.4</v>
      </c>
      <c r="Y322"/>
      <c r="AA322" s="19">
        <v>1</v>
      </c>
      <c r="AC322" s="19"/>
      <c r="BD322">
        <v>1.7</v>
      </c>
      <c r="BG322">
        <v>2.1</v>
      </c>
      <c r="BM322">
        <v>0.6</v>
      </c>
      <c r="BS322" s="18"/>
    </row>
    <row r="323" spans="1:71" ht="0.95" customHeight="1">
      <c r="M323" s="18"/>
      <c r="N323"/>
      <c r="O323"/>
      <c r="P323"/>
      <c r="Q323"/>
      <c r="R323"/>
      <c r="S323"/>
      <c r="T323"/>
      <c r="U323"/>
      <c r="W323" s="19"/>
      <c r="Y323"/>
      <c r="AC323" s="19"/>
      <c r="BS323" s="18"/>
    </row>
    <row r="324" spans="1:71" ht="0.95" customHeight="1">
      <c r="M324" s="18"/>
      <c r="N324"/>
      <c r="O324"/>
      <c r="P324"/>
      <c r="Q324"/>
      <c r="R324"/>
      <c r="S324"/>
      <c r="T324"/>
      <c r="U324"/>
      <c r="W324" s="19"/>
      <c r="Y324"/>
      <c r="AC324" s="19"/>
      <c r="BS324" s="18"/>
    </row>
    <row r="325" spans="1:71" ht="0.95" customHeight="1">
      <c r="M325" s="18"/>
      <c r="N325"/>
      <c r="O325"/>
      <c r="P325"/>
      <c r="Q325"/>
      <c r="R325"/>
      <c r="S325"/>
      <c r="T325"/>
      <c r="U325"/>
      <c r="W325" s="19"/>
      <c r="Y325"/>
      <c r="AC325" s="19"/>
      <c r="BS325" s="18"/>
    </row>
    <row r="326" spans="1:71" ht="0.95" customHeight="1">
      <c r="M326" s="18"/>
      <c r="N326"/>
      <c r="O326"/>
      <c r="P326"/>
      <c r="Q326"/>
      <c r="R326"/>
      <c r="S326"/>
      <c r="T326"/>
      <c r="U326"/>
      <c r="W326" s="19"/>
      <c r="Y326"/>
      <c r="AC326" s="19"/>
      <c r="BS326" s="18"/>
    </row>
    <row r="327" spans="1:71" ht="0.95" customHeight="1">
      <c r="M327" s="18"/>
      <c r="N327"/>
      <c r="O327"/>
      <c r="P327"/>
      <c r="Q327"/>
      <c r="R327"/>
      <c r="S327"/>
      <c r="T327"/>
      <c r="U327"/>
      <c r="W327" s="19"/>
      <c r="Y327"/>
      <c r="AC327" s="19"/>
      <c r="BS327" s="18"/>
    </row>
    <row r="328" spans="1:71" ht="0.95" customHeight="1">
      <c r="M328" s="18"/>
      <c r="N328"/>
      <c r="O328"/>
      <c r="P328"/>
      <c r="Q328"/>
      <c r="R328"/>
      <c r="S328"/>
      <c r="T328"/>
      <c r="U328"/>
      <c r="W328" s="19"/>
      <c r="Y328"/>
      <c r="AC328" s="19"/>
      <c r="BS328" s="18"/>
    </row>
    <row r="329" spans="1:71" ht="0.95" customHeight="1">
      <c r="M329" s="18"/>
      <c r="N329"/>
      <c r="O329"/>
      <c r="P329"/>
      <c r="Q329"/>
      <c r="R329"/>
      <c r="S329"/>
      <c r="T329"/>
      <c r="U329"/>
      <c r="W329" s="19"/>
      <c r="Y329"/>
      <c r="AC329" s="19"/>
      <c r="BS329" s="18"/>
    </row>
    <row r="330" spans="1:71" ht="0.95" customHeight="1">
      <c r="M330" s="18"/>
      <c r="N330"/>
      <c r="O330"/>
      <c r="P330"/>
      <c r="Q330"/>
      <c r="R330"/>
      <c r="S330"/>
      <c r="T330"/>
      <c r="U330"/>
      <c r="W330" s="19"/>
      <c r="Y330"/>
      <c r="AC330" s="19"/>
      <c r="BS330" s="18"/>
    </row>
    <row r="331" spans="1:71" ht="16.5" thickBot="1">
      <c r="D331" s="1" t="s">
        <v>26</v>
      </c>
      <c r="E331" s="1" t="s">
        <v>3</v>
      </c>
      <c r="F331" s="5" t="s">
        <v>4</v>
      </c>
      <c r="G331" s="5" t="s">
        <v>8</v>
      </c>
      <c r="H331" s="5" t="s">
        <v>5</v>
      </c>
      <c r="I331" s="5" t="s">
        <v>6</v>
      </c>
      <c r="J331" s="5" t="s">
        <v>7</v>
      </c>
      <c r="K331" s="6" t="s">
        <v>66</v>
      </c>
      <c r="M331" s="18"/>
      <c r="N331" s="1" t="s">
        <v>26</v>
      </c>
      <c r="O331" s="1"/>
      <c r="P331" s="1"/>
      <c r="Q331" s="1"/>
      <c r="R331" s="1"/>
      <c r="S331" s="1"/>
      <c r="T331" s="1"/>
      <c r="U331" s="1"/>
      <c r="W331" s="19"/>
      <c r="X331" s="1"/>
      <c r="Y331" s="1"/>
      <c r="AA331" s="191"/>
      <c r="AB331" s="191"/>
      <c r="AC331" s="191"/>
      <c r="AD331" s="1"/>
      <c r="AE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8"/>
    </row>
    <row r="332" spans="1:71">
      <c r="A332" s="335">
        <v>56</v>
      </c>
      <c r="B332" s="286" t="s">
        <v>18</v>
      </c>
      <c r="C332" s="287"/>
      <c r="D332" s="92">
        <f>+入力シート①!Q$2</f>
        <v>43594</v>
      </c>
      <c r="E332" s="21"/>
      <c r="F332" s="34"/>
      <c r="G332" s="34"/>
      <c r="H332" s="34"/>
      <c r="I332" s="34"/>
      <c r="J332" s="34"/>
      <c r="K332" s="35"/>
      <c r="M332" s="18"/>
      <c r="N332" s="92">
        <v>43594</v>
      </c>
      <c r="O332" s="92">
        <v>42132</v>
      </c>
      <c r="P332" s="92">
        <v>42132</v>
      </c>
      <c r="Q332" s="92">
        <v>42132</v>
      </c>
      <c r="R332" s="92">
        <v>42132</v>
      </c>
      <c r="S332" s="92">
        <v>41053</v>
      </c>
      <c r="T332" s="92">
        <v>41053</v>
      </c>
      <c r="U332" s="92">
        <v>41053</v>
      </c>
      <c r="V332" s="19">
        <v>2011</v>
      </c>
      <c r="W332" s="19">
        <v>2010</v>
      </c>
      <c r="X332" s="19">
        <f t="shared" ref="X332:BR332" si="187">+X$1</f>
        <v>2009</v>
      </c>
      <c r="Y332" s="19">
        <f t="shared" si="187"/>
        <v>2008</v>
      </c>
      <c r="Z332" s="19">
        <f t="shared" si="187"/>
        <v>2007</v>
      </c>
      <c r="AA332" s="19">
        <f t="shared" si="187"/>
        <v>2006</v>
      </c>
      <c r="AB332" s="19">
        <f t="shared" si="187"/>
        <v>2005</v>
      </c>
      <c r="AC332" s="19">
        <f t="shared" si="187"/>
        <v>2004</v>
      </c>
      <c r="AD332">
        <f t="shared" si="187"/>
        <v>2003</v>
      </c>
      <c r="AE332">
        <f t="shared" si="187"/>
        <v>2003</v>
      </c>
      <c r="AF332">
        <f t="shared" si="187"/>
        <v>2003</v>
      </c>
      <c r="AG332">
        <f t="shared" si="187"/>
        <v>2002</v>
      </c>
      <c r="AH332">
        <f t="shared" si="187"/>
        <v>2002</v>
      </c>
      <c r="AI332">
        <f t="shared" si="187"/>
        <v>2001</v>
      </c>
      <c r="AJ332">
        <f t="shared" si="187"/>
        <v>2001</v>
      </c>
      <c r="AK332">
        <f t="shared" si="187"/>
        <v>2000</v>
      </c>
      <c r="AL332">
        <f t="shared" si="187"/>
        <v>1999</v>
      </c>
      <c r="AM332">
        <f t="shared" si="187"/>
        <v>1998</v>
      </c>
      <c r="AN332">
        <f t="shared" si="187"/>
        <v>1997</v>
      </c>
      <c r="AO332">
        <f t="shared" si="187"/>
        <v>1996</v>
      </c>
      <c r="AP332">
        <f t="shared" si="187"/>
        <v>1995</v>
      </c>
      <c r="AQ332">
        <f t="shared" si="187"/>
        <v>1994</v>
      </c>
      <c r="AR332">
        <f t="shared" si="187"/>
        <v>1992</v>
      </c>
      <c r="AS332">
        <f t="shared" si="187"/>
        <v>1991</v>
      </c>
      <c r="AT332">
        <f t="shared" si="187"/>
        <v>1990</v>
      </c>
      <c r="AU332">
        <f t="shared" si="187"/>
        <v>1990</v>
      </c>
      <c r="AV332">
        <f t="shared" si="187"/>
        <v>1990</v>
      </c>
      <c r="AW332">
        <f t="shared" si="187"/>
        <v>1989</v>
      </c>
      <c r="AX332">
        <f t="shared" si="187"/>
        <v>1989</v>
      </c>
      <c r="AY332">
        <f t="shared" si="187"/>
        <v>1988</v>
      </c>
      <c r="AZ332">
        <f t="shared" si="187"/>
        <v>1988</v>
      </c>
      <c r="BA332">
        <f t="shared" si="187"/>
        <v>1988</v>
      </c>
      <c r="BB332">
        <f t="shared" si="187"/>
        <v>1987</v>
      </c>
      <c r="BC332">
        <f t="shared" si="187"/>
        <v>1986</v>
      </c>
      <c r="BD332">
        <f t="shared" si="187"/>
        <v>1985</v>
      </c>
      <c r="BE332">
        <f t="shared" si="187"/>
        <v>1985</v>
      </c>
      <c r="BF332">
        <f t="shared" si="187"/>
        <v>1985</v>
      </c>
      <c r="BG332">
        <f t="shared" si="187"/>
        <v>1984</v>
      </c>
      <c r="BH332">
        <f t="shared" si="187"/>
        <v>1984</v>
      </c>
      <c r="BI332">
        <f t="shared" si="187"/>
        <v>1984</v>
      </c>
      <c r="BJ332">
        <f t="shared" si="187"/>
        <v>1983</v>
      </c>
      <c r="BK332">
        <f t="shared" si="187"/>
        <v>1983</v>
      </c>
      <c r="BL332">
        <f t="shared" si="187"/>
        <v>1982</v>
      </c>
      <c r="BM332">
        <f t="shared" si="187"/>
        <v>1981</v>
      </c>
      <c r="BN332">
        <f t="shared" si="187"/>
        <v>1981</v>
      </c>
      <c r="BO332">
        <f t="shared" si="187"/>
        <v>1980</v>
      </c>
      <c r="BP332">
        <f t="shared" si="187"/>
        <v>1980</v>
      </c>
      <c r="BQ332">
        <f t="shared" si="187"/>
        <v>1980</v>
      </c>
      <c r="BR332">
        <f t="shared" si="187"/>
        <v>1980</v>
      </c>
      <c r="BS332" s="18"/>
    </row>
    <row r="333" spans="1:71">
      <c r="A333" s="335"/>
      <c r="B333" s="286" t="s">
        <v>19</v>
      </c>
      <c r="C333" s="287"/>
      <c r="D333" s="93">
        <f>+入力シート①!Q$2</f>
        <v>43594</v>
      </c>
      <c r="E333" s="22"/>
      <c r="F333" s="36"/>
      <c r="G333" s="36"/>
      <c r="H333" s="36"/>
      <c r="I333" s="36"/>
      <c r="J333" s="36"/>
      <c r="K333" s="37"/>
      <c r="M333" s="18"/>
      <c r="N333" s="93">
        <v>43594</v>
      </c>
      <c r="O333" s="93">
        <v>42132</v>
      </c>
      <c r="P333" s="93">
        <v>42132</v>
      </c>
      <c r="Q333" s="93">
        <v>42132</v>
      </c>
      <c r="R333" s="93">
        <v>42132</v>
      </c>
      <c r="S333" s="93">
        <v>41053</v>
      </c>
      <c r="T333" s="93">
        <v>41053</v>
      </c>
      <c r="U333" s="93">
        <v>41053</v>
      </c>
      <c r="V333" s="19">
        <v>0</v>
      </c>
      <c r="W333" s="19">
        <v>5</v>
      </c>
      <c r="X333" s="19">
        <f t="shared" ref="X333:BR333" si="188">+X$3</f>
        <v>5</v>
      </c>
      <c r="Y333" s="19">
        <f t="shared" si="188"/>
        <v>5</v>
      </c>
      <c r="Z333" s="19">
        <f t="shared" si="188"/>
        <v>5</v>
      </c>
      <c r="AA333" s="19">
        <f t="shared" si="188"/>
        <v>5</v>
      </c>
      <c r="AB333" s="19">
        <f t="shared" si="188"/>
        <v>5</v>
      </c>
      <c r="AC333" s="19">
        <f t="shared" si="188"/>
        <v>5</v>
      </c>
      <c r="AD333">
        <f t="shared" si="188"/>
        <v>5</v>
      </c>
      <c r="AE333">
        <f t="shared" si="188"/>
        <v>5</v>
      </c>
      <c r="AF333">
        <f t="shared" si="188"/>
        <v>5</v>
      </c>
      <c r="AG333">
        <f t="shared" si="188"/>
        <v>5</v>
      </c>
      <c r="AH333">
        <f t="shared" si="188"/>
        <v>5</v>
      </c>
      <c r="AI333">
        <f t="shared" si="188"/>
        <v>5</v>
      </c>
      <c r="AJ333">
        <f t="shared" si="188"/>
        <v>5</v>
      </c>
      <c r="AK333">
        <f t="shared" si="188"/>
        <v>5</v>
      </c>
      <c r="AL333">
        <f t="shared" si="188"/>
        <v>5</v>
      </c>
      <c r="AM333">
        <f t="shared" si="188"/>
        <v>5</v>
      </c>
      <c r="AN333">
        <f t="shared" si="188"/>
        <v>5</v>
      </c>
      <c r="AO333">
        <f t="shared" si="188"/>
        <v>5</v>
      </c>
      <c r="AP333">
        <f t="shared" si="188"/>
        <v>5</v>
      </c>
      <c r="AQ333">
        <f t="shared" si="188"/>
        <v>5</v>
      </c>
      <c r="AR333">
        <f t="shared" si="188"/>
        <v>5</v>
      </c>
      <c r="AS333">
        <f t="shared" si="188"/>
        <v>5</v>
      </c>
      <c r="AT333">
        <f t="shared" si="188"/>
        <v>5</v>
      </c>
      <c r="AU333">
        <f t="shared" si="188"/>
        <v>5</v>
      </c>
      <c r="AV333">
        <f t="shared" si="188"/>
        <v>5</v>
      </c>
      <c r="AW333">
        <f t="shared" si="188"/>
        <v>5</v>
      </c>
      <c r="AX333">
        <f t="shared" si="188"/>
        <v>5</v>
      </c>
      <c r="AY333">
        <f t="shared" si="188"/>
        <v>5</v>
      </c>
      <c r="AZ333">
        <f t="shared" si="188"/>
        <v>5</v>
      </c>
      <c r="BA333">
        <f t="shared" si="188"/>
        <v>5</v>
      </c>
      <c r="BB333">
        <f t="shared" si="188"/>
        <v>5</v>
      </c>
      <c r="BC333">
        <f t="shared" si="188"/>
        <v>5</v>
      </c>
      <c r="BD333">
        <f t="shared" si="188"/>
        <v>5</v>
      </c>
      <c r="BE333">
        <f t="shared" si="188"/>
        <v>5</v>
      </c>
      <c r="BF333">
        <f t="shared" si="188"/>
        <v>5</v>
      </c>
      <c r="BG333">
        <f t="shared" si="188"/>
        <v>5</v>
      </c>
      <c r="BH333">
        <f t="shared" si="188"/>
        <v>5</v>
      </c>
      <c r="BI333">
        <f t="shared" si="188"/>
        <v>5</v>
      </c>
      <c r="BJ333">
        <f t="shared" si="188"/>
        <v>5</v>
      </c>
      <c r="BK333">
        <f t="shared" si="188"/>
        <v>5</v>
      </c>
      <c r="BL333">
        <f t="shared" si="188"/>
        <v>5</v>
      </c>
      <c r="BM333">
        <f t="shared" si="188"/>
        <v>5</v>
      </c>
      <c r="BN333">
        <f t="shared" si="188"/>
        <v>5</v>
      </c>
      <c r="BO333">
        <f t="shared" si="188"/>
        <v>5</v>
      </c>
      <c r="BP333">
        <f t="shared" si="188"/>
        <v>5</v>
      </c>
      <c r="BQ333">
        <f t="shared" si="188"/>
        <v>5</v>
      </c>
      <c r="BR333">
        <f t="shared" si="188"/>
        <v>5</v>
      </c>
      <c r="BS333" s="18"/>
    </row>
    <row r="334" spans="1:71">
      <c r="A334" s="335"/>
      <c r="B334" s="286" t="s">
        <v>20</v>
      </c>
      <c r="C334" s="287"/>
      <c r="D334" s="94">
        <f>+入力シート①!Q$2</f>
        <v>43594</v>
      </c>
      <c r="E334" s="22"/>
      <c r="F334" s="36"/>
      <c r="G334" s="36"/>
      <c r="H334" s="36"/>
      <c r="I334" s="36"/>
      <c r="J334" s="36"/>
      <c r="K334" s="37"/>
      <c r="M334" s="18"/>
      <c r="N334" s="94">
        <v>43594</v>
      </c>
      <c r="O334" s="94">
        <v>42132</v>
      </c>
      <c r="P334" s="94">
        <v>42132</v>
      </c>
      <c r="Q334" s="94">
        <v>42132</v>
      </c>
      <c r="R334" s="94">
        <v>42132</v>
      </c>
      <c r="S334" s="94">
        <v>41053</v>
      </c>
      <c r="T334" s="94">
        <v>41053</v>
      </c>
      <c r="U334" s="94">
        <v>41053</v>
      </c>
      <c r="V334" s="19">
        <v>0</v>
      </c>
      <c r="W334" s="19">
        <v>10</v>
      </c>
      <c r="X334" s="94"/>
      <c r="Y334" s="94"/>
      <c r="Z334" s="19">
        <v>9</v>
      </c>
      <c r="AA334" s="19">
        <v>17</v>
      </c>
      <c r="AC334" s="19"/>
      <c r="BD334">
        <v>13</v>
      </c>
      <c r="BG334">
        <v>8</v>
      </c>
      <c r="BL334">
        <v>28</v>
      </c>
      <c r="BM334">
        <v>14</v>
      </c>
      <c r="BR334">
        <v>2</v>
      </c>
      <c r="BS334" s="18"/>
    </row>
    <row r="335" spans="1:71">
      <c r="A335" s="335"/>
      <c r="B335" s="286" t="s">
        <v>67</v>
      </c>
      <c r="C335" s="287"/>
      <c r="D335">
        <f>+入力シート①!Q$3</f>
        <v>56</v>
      </c>
      <c r="E335" s="22"/>
      <c r="F335" s="36"/>
      <c r="G335" s="36"/>
      <c r="H335" s="36"/>
      <c r="I335" s="36"/>
      <c r="J335" s="36"/>
      <c r="K335" s="37"/>
      <c r="M335" s="18"/>
      <c r="N335">
        <v>56</v>
      </c>
      <c r="O335">
        <v>56</v>
      </c>
      <c r="P335">
        <v>56</v>
      </c>
      <c r="Q335">
        <v>56</v>
      </c>
      <c r="R335">
        <v>56</v>
      </c>
      <c r="S335">
        <v>56</v>
      </c>
      <c r="T335">
        <v>56</v>
      </c>
      <c r="U335">
        <v>56</v>
      </c>
      <c r="V335" s="19">
        <v>56</v>
      </c>
      <c r="W335" s="19">
        <v>31</v>
      </c>
      <c r="X335" s="19">
        <f>+$A$332</f>
        <v>56</v>
      </c>
      <c r="Y335" s="19">
        <f>+$A$332</f>
        <v>56</v>
      </c>
      <c r="Z335" s="19">
        <f>+$A$332</f>
        <v>56</v>
      </c>
      <c r="AA335" s="19">
        <f t="shared" ref="AA335:BR335" si="189">+$A$332</f>
        <v>56</v>
      </c>
      <c r="AB335" s="19">
        <f t="shared" si="189"/>
        <v>56</v>
      </c>
      <c r="AC335" s="19">
        <f t="shared" si="189"/>
        <v>56</v>
      </c>
      <c r="AD335">
        <f t="shared" si="189"/>
        <v>56</v>
      </c>
      <c r="AE335">
        <f t="shared" si="189"/>
        <v>56</v>
      </c>
      <c r="AF335">
        <f t="shared" si="189"/>
        <v>56</v>
      </c>
      <c r="AG335">
        <f t="shared" si="189"/>
        <v>56</v>
      </c>
      <c r="AH335">
        <f t="shared" si="189"/>
        <v>56</v>
      </c>
      <c r="AI335">
        <f t="shared" si="189"/>
        <v>56</v>
      </c>
      <c r="AJ335">
        <f t="shared" si="189"/>
        <v>56</v>
      </c>
      <c r="AK335">
        <f t="shared" si="189"/>
        <v>56</v>
      </c>
      <c r="AL335">
        <f t="shared" si="189"/>
        <v>56</v>
      </c>
      <c r="AM335">
        <f t="shared" si="189"/>
        <v>56</v>
      </c>
      <c r="AN335">
        <f t="shared" si="189"/>
        <v>56</v>
      </c>
      <c r="AO335">
        <f t="shared" si="189"/>
        <v>56</v>
      </c>
      <c r="AP335">
        <f t="shared" si="189"/>
        <v>56</v>
      </c>
      <c r="AQ335">
        <f t="shared" si="189"/>
        <v>56</v>
      </c>
      <c r="AR335">
        <f t="shared" si="189"/>
        <v>56</v>
      </c>
      <c r="AS335">
        <f t="shared" si="189"/>
        <v>56</v>
      </c>
      <c r="AT335">
        <f t="shared" si="189"/>
        <v>56</v>
      </c>
      <c r="AU335">
        <f t="shared" si="189"/>
        <v>56</v>
      </c>
      <c r="AV335">
        <f t="shared" si="189"/>
        <v>56</v>
      </c>
      <c r="AW335">
        <f t="shared" si="189"/>
        <v>56</v>
      </c>
      <c r="AX335">
        <f t="shared" si="189"/>
        <v>56</v>
      </c>
      <c r="AY335">
        <f t="shared" si="189"/>
        <v>56</v>
      </c>
      <c r="AZ335">
        <f t="shared" si="189"/>
        <v>56</v>
      </c>
      <c r="BA335">
        <f t="shared" si="189"/>
        <v>56</v>
      </c>
      <c r="BB335">
        <f t="shared" si="189"/>
        <v>56</v>
      </c>
      <c r="BC335">
        <f t="shared" si="189"/>
        <v>56</v>
      </c>
      <c r="BD335">
        <f t="shared" si="189"/>
        <v>56</v>
      </c>
      <c r="BE335">
        <f t="shared" si="189"/>
        <v>56</v>
      </c>
      <c r="BF335">
        <f t="shared" si="189"/>
        <v>56</v>
      </c>
      <c r="BG335">
        <f t="shared" si="189"/>
        <v>56</v>
      </c>
      <c r="BH335">
        <f t="shared" si="189"/>
        <v>56</v>
      </c>
      <c r="BI335">
        <f t="shared" si="189"/>
        <v>56</v>
      </c>
      <c r="BJ335">
        <f t="shared" si="189"/>
        <v>56</v>
      </c>
      <c r="BK335">
        <f t="shared" si="189"/>
        <v>56</v>
      </c>
      <c r="BL335">
        <f t="shared" si="189"/>
        <v>56</v>
      </c>
      <c r="BM335">
        <f t="shared" si="189"/>
        <v>56</v>
      </c>
      <c r="BN335">
        <f t="shared" si="189"/>
        <v>56</v>
      </c>
      <c r="BO335">
        <f t="shared" si="189"/>
        <v>56</v>
      </c>
      <c r="BP335">
        <f t="shared" si="189"/>
        <v>56</v>
      </c>
      <c r="BQ335">
        <f t="shared" si="189"/>
        <v>56</v>
      </c>
      <c r="BR335">
        <f t="shared" si="189"/>
        <v>56</v>
      </c>
      <c r="BS335" s="18"/>
    </row>
    <row r="336" spans="1:71" ht="16.5" thickBot="1">
      <c r="A336" s="335"/>
      <c r="B336" s="286" t="s">
        <v>21</v>
      </c>
      <c r="C336" s="287"/>
      <c r="D336" s="99">
        <f>+入力シート①!Q$4</f>
        <v>0.32291666666666669</v>
      </c>
      <c r="E336" s="23"/>
      <c r="F336" s="38"/>
      <c r="G336" s="38"/>
      <c r="H336" s="38"/>
      <c r="I336" s="38"/>
      <c r="J336" s="38"/>
      <c r="K336" s="39"/>
      <c r="M336" s="18"/>
      <c r="N336" s="99">
        <v>0.32291666666666669</v>
      </c>
      <c r="O336" s="99">
        <v>0.25347222222222221</v>
      </c>
      <c r="P336" s="99">
        <v>0.25347222222222221</v>
      </c>
      <c r="Q336" s="99">
        <v>0.25347222222222221</v>
      </c>
      <c r="R336" s="99">
        <v>0.25347222222222221</v>
      </c>
      <c r="S336" s="99">
        <v>0.27777777777777779</v>
      </c>
      <c r="T336" s="99">
        <v>0.27777777777777779</v>
      </c>
      <c r="U336" s="99">
        <v>0.27777777777777779</v>
      </c>
      <c r="V336" s="19">
        <v>0</v>
      </c>
      <c r="W336" s="192">
        <v>0.46180555555555558</v>
      </c>
      <c r="X336" s="99"/>
      <c r="Y336" s="99"/>
      <c r="Z336" s="192">
        <v>0.15972222222222224</v>
      </c>
      <c r="AC336" s="19"/>
      <c r="BS336" s="18"/>
    </row>
    <row r="337" spans="1:71">
      <c r="A337" s="335"/>
      <c r="B337" s="283" t="s">
        <v>22</v>
      </c>
      <c r="C337" s="9">
        <v>0</v>
      </c>
      <c r="D337">
        <f>+入力シート①!Q$5</f>
        <v>19.7</v>
      </c>
      <c r="E337">
        <f>+COUNT($O337:$BS337)</f>
        <v>16</v>
      </c>
      <c r="F337" s="6">
        <f>+AVERAGE($O337:$BS337)</f>
        <v>20.850668750000001</v>
      </c>
      <c r="G337" s="6">
        <f>+STDEV($O337:$BS337)</f>
        <v>5.6832865120713096</v>
      </c>
      <c r="H337" s="6">
        <f>+MAX($N337:$BT337)</f>
        <v>23.6769</v>
      </c>
      <c r="I337" s="6">
        <f>+MIN($N337:$BS337)</f>
        <v>0</v>
      </c>
      <c r="J337" s="6">
        <f>+D337-F337</f>
        <v>-1.1506687500000012</v>
      </c>
      <c r="K337" s="6">
        <f>+J337/G337</f>
        <v>-0.20246537765709663</v>
      </c>
      <c r="M337" s="18"/>
      <c r="N337">
        <v>19.7</v>
      </c>
      <c r="O337">
        <v>22.42</v>
      </c>
      <c r="P337">
        <v>22.42</v>
      </c>
      <c r="Q337">
        <v>22.42</v>
      </c>
      <c r="R337">
        <v>22.42</v>
      </c>
      <c r="S337">
        <v>23.6769</v>
      </c>
      <c r="T337">
        <v>23.6769</v>
      </c>
      <c r="U337">
        <v>23.6769</v>
      </c>
      <c r="V337" s="19">
        <v>0</v>
      </c>
      <c r="W337" s="19">
        <v>21.6</v>
      </c>
      <c r="Y337"/>
      <c r="Z337" s="19">
        <v>19.3</v>
      </c>
      <c r="AA337" s="19">
        <v>21.9</v>
      </c>
      <c r="AC337" s="19"/>
      <c r="BD337">
        <v>21.4</v>
      </c>
      <c r="BG337">
        <v>20.7</v>
      </c>
      <c r="BL337">
        <v>22.8</v>
      </c>
      <c r="BM337">
        <v>23.5</v>
      </c>
      <c r="BR337">
        <v>21.7</v>
      </c>
      <c r="BS337" s="18"/>
    </row>
    <row r="338" spans="1:71">
      <c r="A338" s="335"/>
      <c r="B338" s="283"/>
      <c r="C338" s="9">
        <v>10</v>
      </c>
      <c r="D338">
        <f>+入力シート①!Q$6</f>
        <v>19.690000000000001</v>
      </c>
      <c r="E338">
        <f t="shared" ref="E338:E349" si="190">+COUNT($O338:$BS338)</f>
        <v>16</v>
      </c>
      <c r="F338" s="6">
        <f t="shared" ref="F338:F349" si="191">+AVERAGE($O338:$BS338)</f>
        <v>20.711831249999999</v>
      </c>
      <c r="G338" s="6">
        <f t="shared" ref="G338:G349" si="192">+STDEV($O338:$BS338)</f>
        <v>5.65706884923266</v>
      </c>
      <c r="H338" s="6">
        <f t="shared" ref="H338:H349" si="193">+MAX($N338:$BT338)</f>
        <v>23.674800000000001</v>
      </c>
      <c r="I338" s="6">
        <f t="shared" ref="I338:I349" si="194">+MIN($N338:$BS338)</f>
        <v>0</v>
      </c>
      <c r="J338" s="6">
        <f t="shared" ref="J338:J349" si="195">+D338-F338</f>
        <v>-1.0218312499999982</v>
      </c>
      <c r="K338" s="6">
        <f t="shared" ref="K338:K349" si="196">+J338/G338</f>
        <v>-0.18062909913825817</v>
      </c>
      <c r="M338" s="18"/>
      <c r="N338">
        <v>19.690000000000001</v>
      </c>
      <c r="O338">
        <v>22.44</v>
      </c>
      <c r="P338">
        <v>22.44</v>
      </c>
      <c r="Q338">
        <v>22.44</v>
      </c>
      <c r="R338">
        <v>22.44</v>
      </c>
      <c r="S338">
        <v>23.674800000000001</v>
      </c>
      <c r="T338">
        <v>23.674800000000001</v>
      </c>
      <c r="U338">
        <v>23.674800000000001</v>
      </c>
      <c r="V338" s="19">
        <v>0</v>
      </c>
      <c r="W338" s="19">
        <v>21.5549</v>
      </c>
      <c r="Y338"/>
      <c r="Z338" s="19">
        <v>18.940000000000001</v>
      </c>
      <c r="AA338" s="19">
        <v>21.7</v>
      </c>
      <c r="AC338" s="19"/>
      <c r="BD338">
        <v>20.99</v>
      </c>
      <c r="BG338">
        <v>20.69</v>
      </c>
      <c r="BL338">
        <v>22.06</v>
      </c>
      <c r="BM338">
        <v>22.96</v>
      </c>
      <c r="BR338">
        <v>21.71</v>
      </c>
      <c r="BS338" s="18"/>
    </row>
    <row r="339" spans="1:71">
      <c r="A339" s="335"/>
      <c r="B339" s="283"/>
      <c r="C339" s="9">
        <v>20</v>
      </c>
      <c r="D339">
        <f>+入力シート①!Q$7</f>
        <v>19.54</v>
      </c>
      <c r="E339">
        <f t="shared" si="190"/>
        <v>16</v>
      </c>
      <c r="F339" s="6">
        <f t="shared" si="191"/>
        <v>20.482562499999997</v>
      </c>
      <c r="G339" s="6">
        <f t="shared" si="192"/>
        <v>5.6458150850431021</v>
      </c>
      <c r="H339" s="6">
        <f t="shared" si="193"/>
        <v>23.674800000000001</v>
      </c>
      <c r="I339" s="6">
        <f t="shared" si="194"/>
        <v>0</v>
      </c>
      <c r="J339" s="6">
        <f t="shared" si="195"/>
        <v>-0.94256249999999753</v>
      </c>
      <c r="K339" s="6">
        <f t="shared" si="196"/>
        <v>-0.16694887909046735</v>
      </c>
      <c r="M339" s="18"/>
      <c r="N339">
        <v>19.54</v>
      </c>
      <c r="O339">
        <v>22.48</v>
      </c>
      <c r="P339">
        <v>22.48</v>
      </c>
      <c r="Q339">
        <v>22.48</v>
      </c>
      <c r="R339">
        <v>22.48</v>
      </c>
      <c r="S339">
        <v>23.674800000000001</v>
      </c>
      <c r="T339">
        <v>23.674800000000001</v>
      </c>
      <c r="U339">
        <v>23.674800000000001</v>
      </c>
      <c r="V339" s="19">
        <v>0</v>
      </c>
      <c r="W339" s="19">
        <v>20.936599999999999</v>
      </c>
      <c r="Y339"/>
      <c r="Z339" s="19">
        <v>18.760000000000002</v>
      </c>
      <c r="AA339" s="19">
        <v>20.63</v>
      </c>
      <c r="AC339" s="19"/>
      <c r="BD339">
        <v>20.98</v>
      </c>
      <c r="BG339">
        <v>19.559999999999999</v>
      </c>
      <c r="BL339">
        <v>21.39</v>
      </c>
      <c r="BM339">
        <v>22.82</v>
      </c>
      <c r="BR339">
        <v>21.7</v>
      </c>
      <c r="BS339" s="18"/>
    </row>
    <row r="340" spans="1:71">
      <c r="A340" s="335"/>
      <c r="B340" s="283"/>
      <c r="C340" s="9">
        <v>30</v>
      </c>
      <c r="D340">
        <f>+入力シート①!Q$8</f>
        <v>19.37</v>
      </c>
      <c r="E340">
        <f t="shared" si="190"/>
        <v>16</v>
      </c>
      <c r="F340" s="6">
        <f t="shared" si="191"/>
        <v>20.297749999999997</v>
      </c>
      <c r="G340" s="6">
        <f t="shared" si="192"/>
        <v>5.6548659301525603</v>
      </c>
      <c r="H340" s="6">
        <f t="shared" si="193"/>
        <v>23.672899999999998</v>
      </c>
      <c r="I340" s="6">
        <f t="shared" si="194"/>
        <v>0</v>
      </c>
      <c r="J340" s="6">
        <f t="shared" si="195"/>
        <v>-0.92774999999999608</v>
      </c>
      <c r="K340" s="6">
        <f t="shared" si="196"/>
        <v>-0.16406224505749983</v>
      </c>
      <c r="M340" s="18"/>
      <c r="N340">
        <v>19.37</v>
      </c>
      <c r="O340">
        <v>22.48</v>
      </c>
      <c r="P340">
        <v>22.48</v>
      </c>
      <c r="Q340">
        <v>22.48</v>
      </c>
      <c r="R340">
        <v>22.48</v>
      </c>
      <c r="S340">
        <v>23.672899999999998</v>
      </c>
      <c r="T340">
        <v>23.672899999999998</v>
      </c>
      <c r="U340">
        <v>23.672899999999998</v>
      </c>
      <c r="V340" s="19">
        <v>0</v>
      </c>
      <c r="W340" s="19">
        <v>20.505299999999998</v>
      </c>
      <c r="Y340"/>
      <c r="Z340" s="19">
        <v>18.07</v>
      </c>
      <c r="AA340" s="19">
        <v>20.3</v>
      </c>
      <c r="AC340" s="19"/>
      <c r="BD340">
        <v>20.85</v>
      </c>
      <c r="BG340">
        <v>19</v>
      </c>
      <c r="BL340">
        <v>21.01</v>
      </c>
      <c r="BM340">
        <v>22.69</v>
      </c>
      <c r="BR340">
        <v>21.4</v>
      </c>
      <c r="BS340" s="18"/>
    </row>
    <row r="341" spans="1:71">
      <c r="A341" s="335"/>
      <c r="B341" s="283"/>
      <c r="C341" s="9">
        <v>50</v>
      </c>
      <c r="D341">
        <f>+入力シート①!Q$9</f>
        <v>19</v>
      </c>
      <c r="E341">
        <f t="shared" si="190"/>
        <v>16</v>
      </c>
      <c r="F341" s="6">
        <f t="shared" si="191"/>
        <v>19.563793750000002</v>
      </c>
      <c r="G341" s="6">
        <f t="shared" si="192"/>
        <v>5.659075830966124</v>
      </c>
      <c r="H341" s="6">
        <f t="shared" si="193"/>
        <v>23.671500000000002</v>
      </c>
      <c r="I341" s="6">
        <f t="shared" si="194"/>
        <v>0</v>
      </c>
      <c r="J341" s="6">
        <f t="shared" si="195"/>
        <v>-0.56379375000000209</v>
      </c>
      <c r="K341" s="6">
        <f t="shared" si="196"/>
        <v>-9.9626470264801273E-2</v>
      </c>
      <c r="M341" s="18"/>
      <c r="N341">
        <v>19</v>
      </c>
      <c r="O341">
        <v>21.93</v>
      </c>
      <c r="P341">
        <v>21.93</v>
      </c>
      <c r="Q341">
        <v>21.93</v>
      </c>
      <c r="R341">
        <v>21.93</v>
      </c>
      <c r="S341">
        <v>23.671500000000002</v>
      </c>
      <c r="T341">
        <v>23.671500000000002</v>
      </c>
      <c r="U341">
        <v>23.671500000000002</v>
      </c>
      <c r="V341" s="19">
        <v>0</v>
      </c>
      <c r="W341" s="19">
        <v>20.226199999999999</v>
      </c>
      <c r="Y341"/>
      <c r="Z341" s="19">
        <v>17.23</v>
      </c>
      <c r="AA341" s="19">
        <v>19.899999999999999</v>
      </c>
      <c r="AC341" s="19"/>
      <c r="BD341">
        <v>17.96</v>
      </c>
      <c r="BG341">
        <v>17.36</v>
      </c>
      <c r="BL341">
        <v>20.32</v>
      </c>
      <c r="BM341">
        <v>22.68</v>
      </c>
      <c r="BR341">
        <v>18.61</v>
      </c>
      <c r="BS341" s="18"/>
    </row>
    <row r="342" spans="1:71">
      <c r="A342" s="335"/>
      <c r="B342" s="283"/>
      <c r="C342" s="9">
        <v>75</v>
      </c>
      <c r="D342">
        <f>+入力シート①!Q$10</f>
        <v>18.88</v>
      </c>
      <c r="E342">
        <f t="shared" si="190"/>
        <v>15</v>
      </c>
      <c r="F342" s="6">
        <f t="shared" si="191"/>
        <v>18.745806666666667</v>
      </c>
      <c r="G342" s="6">
        <f t="shared" si="192"/>
        <v>5.51375139867414</v>
      </c>
      <c r="H342" s="6">
        <f t="shared" si="193"/>
        <v>22.4</v>
      </c>
      <c r="I342" s="6">
        <f t="shared" si="194"/>
        <v>0</v>
      </c>
      <c r="J342" s="6">
        <f t="shared" si="195"/>
        <v>0.13419333333333228</v>
      </c>
      <c r="K342" s="6">
        <f t="shared" si="196"/>
        <v>2.4337936847424961E-2</v>
      </c>
      <c r="M342" s="18"/>
      <c r="N342">
        <v>18.88</v>
      </c>
      <c r="O342">
        <v>20.309999999999999</v>
      </c>
      <c r="P342">
        <v>20.309999999999999</v>
      </c>
      <c r="Q342">
        <v>20.309999999999999</v>
      </c>
      <c r="R342">
        <v>20.309999999999999</v>
      </c>
      <c r="S342">
        <v>22.383600000000001</v>
      </c>
      <c r="T342">
        <v>22.383600000000001</v>
      </c>
      <c r="U342">
        <v>22.383600000000001</v>
      </c>
      <c r="V342" s="19">
        <v>0</v>
      </c>
      <c r="W342" s="19">
        <v>19.656300000000002</v>
      </c>
      <c r="Y342"/>
      <c r="AA342" s="19">
        <v>19.8</v>
      </c>
      <c r="AC342" s="19"/>
      <c r="BD342">
        <v>16.739999999999998</v>
      </c>
      <c r="BG342">
        <v>16.86</v>
      </c>
      <c r="BL342">
        <v>19.63</v>
      </c>
      <c r="BM342">
        <v>22.4</v>
      </c>
      <c r="BR342">
        <v>17.71</v>
      </c>
      <c r="BS342" s="18"/>
    </row>
    <row r="343" spans="1:71">
      <c r="A343" s="335"/>
      <c r="B343" s="283"/>
      <c r="C343" s="9">
        <v>100</v>
      </c>
      <c r="D343">
        <f>+入力シート①!Q$11</f>
        <v>18.399999999999999</v>
      </c>
      <c r="E343">
        <f t="shared" si="190"/>
        <v>16</v>
      </c>
      <c r="F343" s="6">
        <f t="shared" si="191"/>
        <v>17.562862499999998</v>
      </c>
      <c r="G343" s="6">
        <f t="shared" si="192"/>
        <v>5.0502546204952292</v>
      </c>
      <c r="H343" s="6">
        <f t="shared" si="193"/>
        <v>21.89</v>
      </c>
      <c r="I343" s="6">
        <f t="shared" si="194"/>
        <v>0</v>
      </c>
      <c r="J343" s="6">
        <f t="shared" si="195"/>
        <v>0.83713750000000076</v>
      </c>
      <c r="K343" s="6">
        <f t="shared" si="196"/>
        <v>0.16576144430474493</v>
      </c>
      <c r="M343" s="18"/>
      <c r="N343">
        <v>18.399999999999999</v>
      </c>
      <c r="O343">
        <v>18.71</v>
      </c>
      <c r="P343">
        <v>18.71</v>
      </c>
      <c r="Q343">
        <v>18.71</v>
      </c>
      <c r="R343">
        <v>18.71</v>
      </c>
      <c r="S343">
        <v>20.782299999999999</v>
      </c>
      <c r="T343">
        <v>20.782299999999999</v>
      </c>
      <c r="U343">
        <v>20.782299999999999</v>
      </c>
      <c r="V343" s="19">
        <v>0</v>
      </c>
      <c r="W343" s="19">
        <v>19.488900000000001</v>
      </c>
      <c r="Y343"/>
      <c r="Z343" s="19">
        <v>15.18</v>
      </c>
      <c r="AA343" s="19">
        <v>19.350000000000001</v>
      </c>
      <c r="AC343" s="19"/>
      <c r="BD343">
        <v>15.92</v>
      </c>
      <c r="BG343">
        <v>16.420000000000002</v>
      </c>
      <c r="BL343">
        <v>18.87</v>
      </c>
      <c r="BM343">
        <v>21.89</v>
      </c>
      <c r="BR343">
        <v>16.7</v>
      </c>
      <c r="BS343" s="18"/>
    </row>
    <row r="344" spans="1:71">
      <c r="A344" s="335"/>
      <c r="B344" s="283"/>
      <c r="C344" s="9">
        <v>150</v>
      </c>
      <c r="D344">
        <f>+入力シート①!Q$12</f>
        <v>17.89</v>
      </c>
      <c r="E344">
        <f t="shared" si="190"/>
        <v>16</v>
      </c>
      <c r="F344" s="6">
        <f t="shared" si="191"/>
        <v>15.9923875</v>
      </c>
      <c r="G344" s="6">
        <f t="shared" si="192"/>
        <v>4.7502097051077685</v>
      </c>
      <c r="H344" s="6">
        <f t="shared" si="193"/>
        <v>21.25</v>
      </c>
      <c r="I344" s="6">
        <f t="shared" si="194"/>
        <v>0</v>
      </c>
      <c r="J344" s="6">
        <f t="shared" si="195"/>
        <v>1.897612500000001</v>
      </c>
      <c r="K344" s="6">
        <f t="shared" si="196"/>
        <v>0.39947973201257853</v>
      </c>
      <c r="M344" s="18"/>
      <c r="N344">
        <v>17.89</v>
      </c>
      <c r="O344">
        <v>16.25</v>
      </c>
      <c r="P344">
        <v>16.25</v>
      </c>
      <c r="Q344">
        <v>16.25</v>
      </c>
      <c r="R344">
        <v>16.25</v>
      </c>
      <c r="S344">
        <v>18.764500000000002</v>
      </c>
      <c r="T344">
        <v>18.764500000000002</v>
      </c>
      <c r="U344">
        <v>18.764500000000002</v>
      </c>
      <c r="V344" s="19">
        <v>0</v>
      </c>
      <c r="W344" s="19">
        <v>18.8247</v>
      </c>
      <c r="Y344"/>
      <c r="Z344" s="19">
        <v>12.9</v>
      </c>
      <c r="AA344" s="19">
        <v>18.98</v>
      </c>
      <c r="AC344" s="19"/>
      <c r="BD344">
        <v>15.69</v>
      </c>
      <c r="BG344">
        <v>14.25</v>
      </c>
      <c r="BL344">
        <v>17.309999999999999</v>
      </c>
      <c r="BM344">
        <v>21.25</v>
      </c>
      <c r="BR344">
        <v>15.38</v>
      </c>
      <c r="BS344" s="18"/>
    </row>
    <row r="345" spans="1:71">
      <c r="A345" s="335"/>
      <c r="B345" s="283"/>
      <c r="C345" s="9">
        <v>200</v>
      </c>
      <c r="D345">
        <f>+入力シート①!Q$13</f>
        <v>17.350000000000001</v>
      </c>
      <c r="E345">
        <f t="shared" si="190"/>
        <v>16</v>
      </c>
      <c r="F345" s="6">
        <f t="shared" si="191"/>
        <v>14.567249999999998</v>
      </c>
      <c r="G345" s="6">
        <f t="shared" si="192"/>
        <v>4.5733009429368137</v>
      </c>
      <c r="H345" s="6">
        <f t="shared" si="193"/>
        <v>20.47</v>
      </c>
      <c r="I345" s="6">
        <f t="shared" si="194"/>
        <v>0</v>
      </c>
      <c r="J345" s="6">
        <f t="shared" si="195"/>
        <v>2.7827500000000036</v>
      </c>
      <c r="K345" s="6">
        <f t="shared" si="196"/>
        <v>0.6084773415792355</v>
      </c>
      <c r="M345" s="18"/>
      <c r="N345">
        <v>17.350000000000001</v>
      </c>
      <c r="O345">
        <v>13.79</v>
      </c>
      <c r="P345">
        <v>13.79</v>
      </c>
      <c r="Q345">
        <v>13.79</v>
      </c>
      <c r="R345">
        <v>13.79</v>
      </c>
      <c r="S345">
        <v>17.1831</v>
      </c>
      <c r="T345">
        <v>17.1831</v>
      </c>
      <c r="U345">
        <v>17.1831</v>
      </c>
      <c r="V345" s="19">
        <v>0</v>
      </c>
      <c r="W345" s="19">
        <v>18.436699999999998</v>
      </c>
      <c r="Y345"/>
      <c r="Z345" s="19">
        <v>11.44</v>
      </c>
      <c r="AA345" s="19">
        <v>18.28</v>
      </c>
      <c r="AC345" s="19"/>
      <c r="BD345">
        <v>15.06</v>
      </c>
      <c r="BG345">
        <v>13.2</v>
      </c>
      <c r="BL345">
        <v>15.97</v>
      </c>
      <c r="BM345">
        <v>20.47</v>
      </c>
      <c r="BR345">
        <v>13.51</v>
      </c>
      <c r="BS345" s="18"/>
    </row>
    <row r="346" spans="1:71">
      <c r="A346" s="335"/>
      <c r="B346" s="283"/>
      <c r="C346" s="9">
        <v>300</v>
      </c>
      <c r="D346">
        <f>+入力シート①!Q$14</f>
        <v>15.23</v>
      </c>
      <c r="E346">
        <f t="shared" si="190"/>
        <v>11</v>
      </c>
      <c r="F346" s="6">
        <f t="shared" si="191"/>
        <v>11.432881818181816</v>
      </c>
      <c r="G346" s="6">
        <f t="shared" si="192"/>
        <v>4.5753435092500334</v>
      </c>
      <c r="H346" s="6">
        <f t="shared" si="193"/>
        <v>17.16</v>
      </c>
      <c r="I346" s="6">
        <f t="shared" si="194"/>
        <v>0</v>
      </c>
      <c r="J346" s="6">
        <f t="shared" si="195"/>
        <v>3.7971181818181847</v>
      </c>
      <c r="K346" s="6">
        <f t="shared" si="196"/>
        <v>0.82990887441380079</v>
      </c>
      <c r="M346" s="18"/>
      <c r="N346">
        <v>15.23</v>
      </c>
      <c r="O346">
        <v>10.68</v>
      </c>
      <c r="P346">
        <v>10.68</v>
      </c>
      <c r="Q346">
        <v>10.68</v>
      </c>
      <c r="R346">
        <v>10.68</v>
      </c>
      <c r="S346">
        <v>13.353899999999999</v>
      </c>
      <c r="T346">
        <v>13.353899999999999</v>
      </c>
      <c r="U346">
        <v>13.353899999999999</v>
      </c>
      <c r="V346" s="19">
        <v>0</v>
      </c>
      <c r="W346" s="19">
        <v>17.16</v>
      </c>
      <c r="Y346"/>
      <c r="Z346" s="19">
        <v>9.16</v>
      </c>
      <c r="AA346" s="19">
        <v>16.66</v>
      </c>
      <c r="AC346" s="19"/>
      <c r="BS346" s="18"/>
    </row>
    <row r="347" spans="1:71">
      <c r="A347" s="335"/>
      <c r="B347" s="283"/>
      <c r="C347" s="9">
        <v>400</v>
      </c>
      <c r="D347">
        <f>+入力シート①!Q$15</f>
        <v>14.05</v>
      </c>
      <c r="E347">
        <f t="shared" si="190"/>
        <v>11</v>
      </c>
      <c r="F347" s="6">
        <f t="shared" si="191"/>
        <v>9.2127000000000017</v>
      </c>
      <c r="G347" s="6">
        <f t="shared" si="192"/>
        <v>3.9443105676404295</v>
      </c>
      <c r="H347" s="6">
        <f t="shared" si="193"/>
        <v>14.51</v>
      </c>
      <c r="I347" s="6">
        <f t="shared" si="194"/>
        <v>0</v>
      </c>
      <c r="J347" s="6">
        <f t="shared" si="195"/>
        <v>4.837299999999999</v>
      </c>
      <c r="K347" s="6">
        <f t="shared" si="196"/>
        <v>1.226399371207165</v>
      </c>
      <c r="M347" s="18"/>
      <c r="N347">
        <v>14.05</v>
      </c>
      <c r="O347">
        <v>8.23</v>
      </c>
      <c r="P347">
        <v>8.23</v>
      </c>
      <c r="Q347">
        <v>8.23</v>
      </c>
      <c r="R347">
        <v>8.23</v>
      </c>
      <c r="S347">
        <v>10.853199999999999</v>
      </c>
      <c r="T347">
        <v>10.853199999999999</v>
      </c>
      <c r="U347">
        <v>10.853199999999999</v>
      </c>
      <c r="V347" s="19">
        <v>0</v>
      </c>
      <c r="W347" s="19">
        <v>14.3101</v>
      </c>
      <c r="Y347"/>
      <c r="Z347" s="19">
        <v>7.04</v>
      </c>
      <c r="AA347" s="19">
        <v>14.51</v>
      </c>
      <c r="AC347" s="19"/>
      <c r="BS347" s="18"/>
    </row>
    <row r="348" spans="1:71">
      <c r="A348" s="335"/>
      <c r="B348" s="283"/>
      <c r="C348" s="9">
        <v>500</v>
      </c>
      <c r="D348">
        <f>+入力シート①!Q$16</f>
        <v>8.17</v>
      </c>
      <c r="E348">
        <f t="shared" si="190"/>
        <v>10</v>
      </c>
      <c r="F348" s="6">
        <f t="shared" si="191"/>
        <v>2.3999200000000003</v>
      </c>
      <c r="G348" s="6">
        <f t="shared" si="192"/>
        <v>5.0687342335800825</v>
      </c>
      <c r="H348" s="6">
        <f t="shared" si="193"/>
        <v>12.6492</v>
      </c>
      <c r="I348" s="6">
        <f t="shared" si="194"/>
        <v>0</v>
      </c>
      <c r="J348" s="6">
        <f t="shared" si="195"/>
        <v>5.7700800000000001</v>
      </c>
      <c r="K348" s="6">
        <f t="shared" si="196"/>
        <v>1.1383670427566592</v>
      </c>
      <c r="M348" s="18"/>
      <c r="N348">
        <v>8.17</v>
      </c>
      <c r="O348">
        <v>0</v>
      </c>
      <c r="P348">
        <v>0</v>
      </c>
      <c r="Q348">
        <v>0</v>
      </c>
      <c r="R348">
        <v>0</v>
      </c>
      <c r="S348">
        <v>0</v>
      </c>
      <c r="T348">
        <v>0</v>
      </c>
      <c r="U348">
        <v>0</v>
      </c>
      <c r="V348" s="19">
        <v>0</v>
      </c>
      <c r="W348" s="19">
        <v>12.6492</v>
      </c>
      <c r="Y348"/>
      <c r="AA348" s="19">
        <v>11.35</v>
      </c>
      <c r="AC348" s="19"/>
      <c r="BS348" s="18"/>
    </row>
    <row r="349" spans="1:71">
      <c r="A349" s="335"/>
      <c r="B349" s="283"/>
      <c r="C349" s="9">
        <v>600</v>
      </c>
      <c r="D349" t="str">
        <f>+入力シート①!Q$17</f>
        <v>-</v>
      </c>
      <c r="E349">
        <f t="shared" si="190"/>
        <v>9</v>
      </c>
      <c r="F349" s="6">
        <f t="shared" si="191"/>
        <v>0</v>
      </c>
      <c r="G349" s="6">
        <f t="shared" si="192"/>
        <v>0</v>
      </c>
      <c r="H349" s="6">
        <f t="shared" si="193"/>
        <v>0</v>
      </c>
      <c r="I349" s="6">
        <f t="shared" si="194"/>
        <v>0</v>
      </c>
      <c r="J349" s="6" t="e">
        <f t="shared" si="195"/>
        <v>#VALUE!</v>
      </c>
      <c r="K349" s="6" t="e">
        <f t="shared" si="196"/>
        <v>#VALUE!</v>
      </c>
      <c r="M349" s="18"/>
      <c r="N349" t="s">
        <v>108</v>
      </c>
      <c r="O349">
        <v>0</v>
      </c>
      <c r="P349">
        <v>0</v>
      </c>
      <c r="Q349">
        <v>0</v>
      </c>
      <c r="R349">
        <v>0</v>
      </c>
      <c r="S349">
        <v>0</v>
      </c>
      <c r="T349">
        <v>0</v>
      </c>
      <c r="U349">
        <v>0</v>
      </c>
      <c r="V349" s="19">
        <v>0</v>
      </c>
      <c r="W349" s="19">
        <v>0</v>
      </c>
      <c r="Y349"/>
      <c r="AC349" s="19"/>
      <c r="BS349" s="18"/>
    </row>
    <row r="350" spans="1:71">
      <c r="A350" s="335"/>
      <c r="B350" s="15"/>
      <c r="C350" s="15"/>
      <c r="D350" s="20"/>
      <c r="E350" s="20"/>
      <c r="F350" s="40"/>
      <c r="G350" s="40"/>
      <c r="H350" s="40"/>
      <c r="I350" s="40"/>
      <c r="J350" s="40"/>
      <c r="K350" s="40"/>
      <c r="L350" s="20"/>
      <c r="M350" s="18"/>
      <c r="N350" s="20"/>
      <c r="O350" s="20"/>
      <c r="P350" s="20"/>
      <c r="Q350" s="20"/>
      <c r="R350" s="20"/>
      <c r="S350" s="20"/>
      <c r="T350" s="20"/>
      <c r="U350" s="20"/>
      <c r="W350" s="19"/>
      <c r="X350" s="20"/>
      <c r="Y350" s="20"/>
      <c r="AC350" s="19"/>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18"/>
    </row>
    <row r="351" spans="1:71">
      <c r="A351" s="335"/>
      <c r="B351" s="284" t="s">
        <v>25</v>
      </c>
      <c r="C351" s="13" t="s">
        <v>23</v>
      </c>
      <c r="D351">
        <f>+入力シート①!Q$19</f>
        <v>2</v>
      </c>
      <c r="E351">
        <f>+COUNT($O351:$BS351)</f>
        <v>15</v>
      </c>
      <c r="F351" s="6">
        <f>+AVERAGE($O351:$BS351)</f>
        <v>116.8</v>
      </c>
      <c r="G351" s="6">
        <f>+STDEV($O351:$BS351)</f>
        <v>108.94638261876474</v>
      </c>
      <c r="H351" s="6">
        <f>+MAX($N351:$BS351)</f>
        <v>333</v>
      </c>
      <c r="I351" s="6">
        <f>+MIN($N351:$BS351)</f>
        <v>0</v>
      </c>
      <c r="J351" s="6">
        <f>+D351-F351</f>
        <v>-114.8</v>
      </c>
      <c r="K351" s="6">
        <f>+J351/G351</f>
        <v>-1.0537293413560942</v>
      </c>
      <c r="M351" s="18"/>
      <c r="N351">
        <v>2</v>
      </c>
      <c r="O351">
        <v>50</v>
      </c>
      <c r="P351">
        <v>50</v>
      </c>
      <c r="Q351">
        <v>50</v>
      </c>
      <c r="R351">
        <v>50</v>
      </c>
      <c r="S351">
        <v>63</v>
      </c>
      <c r="T351">
        <v>63</v>
      </c>
      <c r="U351">
        <v>63</v>
      </c>
      <c r="V351" s="19">
        <v>0</v>
      </c>
      <c r="W351" s="19">
        <v>297</v>
      </c>
      <c r="Y351"/>
      <c r="Z351" s="19">
        <v>297</v>
      </c>
      <c r="AA351" s="19">
        <v>73</v>
      </c>
      <c r="AC351" s="19"/>
      <c r="BD351">
        <v>124</v>
      </c>
      <c r="BG351">
        <v>333</v>
      </c>
      <c r="BL351">
        <v>41</v>
      </c>
      <c r="BM351">
        <v>198</v>
      </c>
      <c r="BS351" s="18"/>
    </row>
    <row r="352" spans="1:71">
      <c r="A352" s="335"/>
      <c r="B352" s="285"/>
      <c r="C352" s="10" t="s">
        <v>24</v>
      </c>
      <c r="D352">
        <f>+入力シート①!Q$20</f>
        <v>0.8</v>
      </c>
      <c r="E352">
        <f t="shared" ref="E352" si="197">+COUNT($O352:$BS352)</f>
        <v>15</v>
      </c>
      <c r="F352" s="6">
        <f t="shared" ref="F352" si="198">+AVERAGE($O352:$BS352)</f>
        <v>1.8</v>
      </c>
      <c r="G352" s="6">
        <f t="shared" ref="G352" si="199">+STDEV($O352:$BS352)</f>
        <v>1.021902986729031</v>
      </c>
      <c r="H352" s="6">
        <f t="shared" ref="H352" si="200">+MAX($N352:$BS352)</f>
        <v>3</v>
      </c>
      <c r="I352" s="6">
        <f t="shared" ref="I352" si="201">+MIN($N352:$BS352)</f>
        <v>0</v>
      </c>
      <c r="J352" s="6">
        <f t="shared" ref="J352" si="202">+D352-F352</f>
        <v>-1</v>
      </c>
      <c r="K352" s="6">
        <f t="shared" ref="K352" si="203">+J352/G352</f>
        <v>-0.9785664715599478</v>
      </c>
      <c r="M352" s="18"/>
      <c r="N352">
        <v>0.8</v>
      </c>
      <c r="O352">
        <v>3</v>
      </c>
      <c r="P352">
        <v>3</v>
      </c>
      <c r="Q352">
        <v>3</v>
      </c>
      <c r="R352">
        <v>3</v>
      </c>
      <c r="S352">
        <v>2.2999999999999998</v>
      </c>
      <c r="T352">
        <v>2.2999999999999998</v>
      </c>
      <c r="U352">
        <v>2.2999999999999998</v>
      </c>
      <c r="V352" s="19">
        <v>0</v>
      </c>
      <c r="W352" s="19">
        <v>1.4</v>
      </c>
      <c r="Y352"/>
      <c r="Z352" s="19">
        <v>1.2</v>
      </c>
      <c r="AA352" s="19">
        <v>0.3</v>
      </c>
      <c r="AC352" s="19"/>
      <c r="BD352">
        <v>1.9</v>
      </c>
      <c r="BG352">
        <v>1.2</v>
      </c>
      <c r="BL352">
        <v>1.6</v>
      </c>
      <c r="BM352">
        <v>0.5</v>
      </c>
      <c r="BS352" s="18"/>
    </row>
    <row r="353" spans="1:71" ht="0.95" customHeight="1">
      <c r="M353" s="18"/>
      <c r="N353"/>
      <c r="O353"/>
      <c r="P353"/>
      <c r="Q353"/>
      <c r="R353"/>
      <c r="S353"/>
      <c r="T353"/>
      <c r="U353"/>
      <c r="W353" s="19"/>
      <c r="Y353"/>
      <c r="AC353" s="19"/>
      <c r="BS353" s="18"/>
    </row>
    <row r="354" spans="1:71" ht="0.95" customHeight="1">
      <c r="M354" s="18"/>
      <c r="N354"/>
      <c r="O354"/>
      <c r="P354"/>
      <c r="Q354"/>
      <c r="R354"/>
      <c r="S354"/>
      <c r="T354"/>
      <c r="U354"/>
      <c r="W354" s="19"/>
      <c r="Y354"/>
      <c r="AC354" s="19"/>
      <c r="BS354" s="18"/>
    </row>
    <row r="355" spans="1:71" ht="0.95" customHeight="1">
      <c r="M355" s="18"/>
      <c r="N355"/>
      <c r="O355"/>
      <c r="P355"/>
      <c r="Q355"/>
      <c r="R355"/>
      <c r="S355"/>
      <c r="T355"/>
      <c r="U355"/>
      <c r="W355" s="19"/>
      <c r="Y355"/>
      <c r="AC355" s="19"/>
      <c r="BS355" s="18"/>
    </row>
    <row r="356" spans="1:71" ht="0.95" customHeight="1">
      <c r="M356" s="18"/>
      <c r="N356"/>
      <c r="O356"/>
      <c r="P356"/>
      <c r="Q356"/>
      <c r="R356"/>
      <c r="S356"/>
      <c r="T356"/>
      <c r="U356"/>
      <c r="W356" s="19"/>
      <c r="Y356"/>
      <c r="AC356" s="19"/>
      <c r="BS356" s="18"/>
    </row>
    <row r="357" spans="1:71" ht="0.95" customHeight="1">
      <c r="M357" s="18"/>
      <c r="N357"/>
      <c r="O357"/>
      <c r="P357"/>
      <c r="Q357"/>
      <c r="R357"/>
      <c r="S357"/>
      <c r="T357"/>
      <c r="U357"/>
      <c r="W357" s="19"/>
      <c r="Y357"/>
      <c r="AC357" s="19"/>
      <c r="BS357" s="18"/>
    </row>
    <row r="358" spans="1:71" ht="0.95" customHeight="1">
      <c r="M358" s="18"/>
      <c r="N358"/>
      <c r="O358"/>
      <c r="P358"/>
      <c r="Q358"/>
      <c r="R358"/>
      <c r="S358"/>
      <c r="T358"/>
      <c r="U358"/>
      <c r="W358" s="19"/>
      <c r="Y358"/>
      <c r="AC358" s="19"/>
      <c r="BS358" s="18"/>
    </row>
    <row r="359" spans="1:71" ht="0.95" customHeight="1">
      <c r="M359" s="18"/>
      <c r="N359"/>
      <c r="O359"/>
      <c r="P359"/>
      <c r="Q359"/>
      <c r="R359"/>
      <c r="S359"/>
      <c r="T359"/>
      <c r="U359"/>
      <c r="W359" s="19"/>
      <c r="Y359"/>
      <c r="AC359" s="19"/>
      <c r="BS359" s="18"/>
    </row>
    <row r="360" spans="1:71" ht="0.95" customHeight="1">
      <c r="M360" s="18"/>
      <c r="N360"/>
      <c r="O360"/>
      <c r="P360"/>
      <c r="Q360"/>
      <c r="R360"/>
      <c r="S360"/>
      <c r="T360"/>
      <c r="U360"/>
      <c r="W360" s="19"/>
      <c r="Y360"/>
      <c r="AC360" s="19"/>
      <c r="BS360" s="18"/>
    </row>
    <row r="361" spans="1:71" ht="16.5" thickBot="1">
      <c r="D361" s="1" t="s">
        <v>26</v>
      </c>
      <c r="E361" s="1" t="s">
        <v>3</v>
      </c>
      <c r="F361" s="5" t="s">
        <v>4</v>
      </c>
      <c r="G361" s="5" t="s">
        <v>8</v>
      </c>
      <c r="H361" s="5" t="s">
        <v>5</v>
      </c>
      <c r="I361" s="5" t="s">
        <v>6</v>
      </c>
      <c r="J361" s="5" t="s">
        <v>7</v>
      </c>
      <c r="K361" s="6" t="s">
        <v>66</v>
      </c>
      <c r="M361" s="18"/>
      <c r="N361" s="1" t="s">
        <v>26</v>
      </c>
      <c r="O361" s="1"/>
      <c r="P361" s="1"/>
      <c r="Q361" s="1"/>
      <c r="R361" s="1"/>
      <c r="S361" s="1"/>
      <c r="T361" s="1"/>
      <c r="U361" s="1"/>
      <c r="W361" s="19"/>
      <c r="X361" s="1"/>
      <c r="Y361" s="1"/>
      <c r="AA361" s="191"/>
      <c r="AB361" s="191"/>
      <c r="AC361" s="191"/>
      <c r="AD361" s="1"/>
      <c r="AE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8"/>
    </row>
    <row r="362" spans="1:71">
      <c r="A362" s="335">
        <v>66</v>
      </c>
      <c r="B362" s="286" t="s">
        <v>18</v>
      </c>
      <c r="C362" s="287"/>
      <c r="D362" s="92">
        <f>+入力シート①!R$2</f>
        <v>43594</v>
      </c>
      <c r="E362" s="21"/>
      <c r="F362" s="34"/>
      <c r="G362" s="34"/>
      <c r="H362" s="34"/>
      <c r="I362" s="34"/>
      <c r="J362" s="34"/>
      <c r="K362" s="35"/>
      <c r="M362" s="18"/>
      <c r="N362" s="92">
        <v>43594</v>
      </c>
      <c r="O362" s="92">
        <v>42132</v>
      </c>
      <c r="P362" s="92">
        <v>42132</v>
      </c>
      <c r="Q362" s="92">
        <v>42132</v>
      </c>
      <c r="R362" s="92">
        <v>42132</v>
      </c>
      <c r="S362" s="92">
        <v>41053</v>
      </c>
      <c r="T362" s="92">
        <v>41053</v>
      </c>
      <c r="U362" s="92">
        <v>41053</v>
      </c>
      <c r="V362" s="19">
        <v>2011</v>
      </c>
      <c r="W362" s="19">
        <v>2010</v>
      </c>
      <c r="X362" s="19">
        <f t="shared" ref="X362:BR362" si="204">+X$1</f>
        <v>2009</v>
      </c>
      <c r="Y362" s="19">
        <f t="shared" si="204"/>
        <v>2008</v>
      </c>
      <c r="Z362" s="19">
        <f t="shared" si="204"/>
        <v>2007</v>
      </c>
      <c r="AA362" s="19">
        <f t="shared" si="204"/>
        <v>2006</v>
      </c>
      <c r="AB362" s="19">
        <f t="shared" si="204"/>
        <v>2005</v>
      </c>
      <c r="AC362" s="19">
        <f t="shared" si="204"/>
        <v>2004</v>
      </c>
      <c r="AD362">
        <f t="shared" si="204"/>
        <v>2003</v>
      </c>
      <c r="AE362">
        <f t="shared" si="204"/>
        <v>2003</v>
      </c>
      <c r="AF362">
        <f t="shared" si="204"/>
        <v>2003</v>
      </c>
      <c r="AG362">
        <f t="shared" si="204"/>
        <v>2002</v>
      </c>
      <c r="AH362">
        <f t="shared" si="204"/>
        <v>2002</v>
      </c>
      <c r="AI362">
        <f t="shared" si="204"/>
        <v>2001</v>
      </c>
      <c r="AJ362">
        <f t="shared" si="204"/>
        <v>2001</v>
      </c>
      <c r="AK362">
        <f t="shared" si="204"/>
        <v>2000</v>
      </c>
      <c r="AL362">
        <f t="shared" si="204"/>
        <v>1999</v>
      </c>
      <c r="AM362">
        <f t="shared" si="204"/>
        <v>1998</v>
      </c>
      <c r="AN362">
        <f t="shared" si="204"/>
        <v>1997</v>
      </c>
      <c r="AO362">
        <f t="shared" si="204"/>
        <v>1996</v>
      </c>
      <c r="AP362">
        <f t="shared" si="204"/>
        <v>1995</v>
      </c>
      <c r="AQ362">
        <f t="shared" si="204"/>
        <v>1994</v>
      </c>
      <c r="AR362">
        <f t="shared" si="204"/>
        <v>1992</v>
      </c>
      <c r="AS362">
        <f t="shared" si="204"/>
        <v>1991</v>
      </c>
      <c r="AT362">
        <f t="shared" si="204"/>
        <v>1990</v>
      </c>
      <c r="AU362">
        <f t="shared" si="204"/>
        <v>1990</v>
      </c>
      <c r="AV362">
        <f t="shared" si="204"/>
        <v>1990</v>
      </c>
      <c r="AW362">
        <f t="shared" si="204"/>
        <v>1989</v>
      </c>
      <c r="AX362">
        <f t="shared" si="204"/>
        <v>1989</v>
      </c>
      <c r="AY362">
        <f t="shared" si="204"/>
        <v>1988</v>
      </c>
      <c r="AZ362">
        <f t="shared" si="204"/>
        <v>1988</v>
      </c>
      <c r="BA362">
        <f t="shared" si="204"/>
        <v>1988</v>
      </c>
      <c r="BB362">
        <f t="shared" si="204"/>
        <v>1987</v>
      </c>
      <c r="BC362">
        <f t="shared" si="204"/>
        <v>1986</v>
      </c>
      <c r="BD362">
        <f t="shared" si="204"/>
        <v>1985</v>
      </c>
      <c r="BE362">
        <f t="shared" si="204"/>
        <v>1985</v>
      </c>
      <c r="BF362">
        <f t="shared" si="204"/>
        <v>1985</v>
      </c>
      <c r="BG362">
        <f t="shared" si="204"/>
        <v>1984</v>
      </c>
      <c r="BH362">
        <f t="shared" si="204"/>
        <v>1984</v>
      </c>
      <c r="BI362">
        <f t="shared" si="204"/>
        <v>1984</v>
      </c>
      <c r="BJ362">
        <f t="shared" si="204"/>
        <v>1983</v>
      </c>
      <c r="BK362">
        <f t="shared" si="204"/>
        <v>1983</v>
      </c>
      <c r="BL362">
        <f t="shared" si="204"/>
        <v>1982</v>
      </c>
      <c r="BM362">
        <f t="shared" si="204"/>
        <v>1981</v>
      </c>
      <c r="BN362">
        <f t="shared" si="204"/>
        <v>1981</v>
      </c>
      <c r="BO362">
        <f t="shared" si="204"/>
        <v>1980</v>
      </c>
      <c r="BP362">
        <f t="shared" si="204"/>
        <v>1980</v>
      </c>
      <c r="BQ362">
        <f t="shared" si="204"/>
        <v>1980</v>
      </c>
      <c r="BR362">
        <f t="shared" si="204"/>
        <v>1980</v>
      </c>
      <c r="BS362" s="18"/>
    </row>
    <row r="363" spans="1:71">
      <c r="A363" s="335"/>
      <c r="B363" s="286" t="s">
        <v>19</v>
      </c>
      <c r="C363" s="287"/>
      <c r="D363" s="93">
        <f>+入力シート①!R$2</f>
        <v>43594</v>
      </c>
      <c r="E363" s="22"/>
      <c r="F363" s="36"/>
      <c r="G363" s="36"/>
      <c r="H363" s="36"/>
      <c r="I363" s="36"/>
      <c r="J363" s="36"/>
      <c r="K363" s="37"/>
      <c r="M363" s="18"/>
      <c r="N363" s="93">
        <v>43594</v>
      </c>
      <c r="O363" s="93">
        <v>42132</v>
      </c>
      <c r="P363" s="93">
        <v>42132</v>
      </c>
      <c r="Q363" s="93">
        <v>42132</v>
      </c>
      <c r="R363" s="93">
        <v>42132</v>
      </c>
      <c r="S363" s="93">
        <v>41053</v>
      </c>
      <c r="T363" s="93">
        <v>41053</v>
      </c>
      <c r="U363" s="93">
        <v>41053</v>
      </c>
      <c r="V363" s="19">
        <v>0</v>
      </c>
      <c r="W363" s="19">
        <v>5</v>
      </c>
      <c r="X363" s="19">
        <f t="shared" ref="X363:BR363" si="205">+X$3</f>
        <v>5</v>
      </c>
      <c r="Y363" s="19">
        <f t="shared" si="205"/>
        <v>5</v>
      </c>
      <c r="Z363" s="19">
        <f t="shared" si="205"/>
        <v>5</v>
      </c>
      <c r="AA363" s="19">
        <f t="shared" si="205"/>
        <v>5</v>
      </c>
      <c r="AB363" s="19">
        <f t="shared" si="205"/>
        <v>5</v>
      </c>
      <c r="AC363" s="19">
        <f t="shared" si="205"/>
        <v>5</v>
      </c>
      <c r="AD363">
        <f t="shared" si="205"/>
        <v>5</v>
      </c>
      <c r="AE363">
        <f t="shared" si="205"/>
        <v>5</v>
      </c>
      <c r="AF363">
        <f t="shared" si="205"/>
        <v>5</v>
      </c>
      <c r="AG363">
        <f t="shared" si="205"/>
        <v>5</v>
      </c>
      <c r="AH363">
        <f t="shared" si="205"/>
        <v>5</v>
      </c>
      <c r="AI363">
        <f t="shared" si="205"/>
        <v>5</v>
      </c>
      <c r="AJ363">
        <f t="shared" si="205"/>
        <v>5</v>
      </c>
      <c r="AK363">
        <f t="shared" si="205"/>
        <v>5</v>
      </c>
      <c r="AL363">
        <f t="shared" si="205"/>
        <v>5</v>
      </c>
      <c r="AM363">
        <f t="shared" si="205"/>
        <v>5</v>
      </c>
      <c r="AN363">
        <f t="shared" si="205"/>
        <v>5</v>
      </c>
      <c r="AO363">
        <f t="shared" si="205"/>
        <v>5</v>
      </c>
      <c r="AP363">
        <f t="shared" si="205"/>
        <v>5</v>
      </c>
      <c r="AQ363">
        <f t="shared" si="205"/>
        <v>5</v>
      </c>
      <c r="AR363">
        <f t="shared" si="205"/>
        <v>5</v>
      </c>
      <c r="AS363">
        <f t="shared" si="205"/>
        <v>5</v>
      </c>
      <c r="AT363">
        <f t="shared" si="205"/>
        <v>5</v>
      </c>
      <c r="AU363">
        <f t="shared" si="205"/>
        <v>5</v>
      </c>
      <c r="AV363">
        <f t="shared" si="205"/>
        <v>5</v>
      </c>
      <c r="AW363">
        <f t="shared" si="205"/>
        <v>5</v>
      </c>
      <c r="AX363">
        <f t="shared" si="205"/>
        <v>5</v>
      </c>
      <c r="AY363">
        <f t="shared" si="205"/>
        <v>5</v>
      </c>
      <c r="AZ363">
        <f t="shared" si="205"/>
        <v>5</v>
      </c>
      <c r="BA363">
        <f t="shared" si="205"/>
        <v>5</v>
      </c>
      <c r="BB363">
        <f t="shared" si="205"/>
        <v>5</v>
      </c>
      <c r="BC363">
        <f t="shared" si="205"/>
        <v>5</v>
      </c>
      <c r="BD363">
        <f t="shared" si="205"/>
        <v>5</v>
      </c>
      <c r="BE363">
        <f t="shared" si="205"/>
        <v>5</v>
      </c>
      <c r="BF363">
        <f t="shared" si="205"/>
        <v>5</v>
      </c>
      <c r="BG363">
        <f t="shared" si="205"/>
        <v>5</v>
      </c>
      <c r="BH363">
        <f t="shared" si="205"/>
        <v>5</v>
      </c>
      <c r="BI363">
        <f t="shared" si="205"/>
        <v>5</v>
      </c>
      <c r="BJ363">
        <f t="shared" si="205"/>
        <v>5</v>
      </c>
      <c r="BK363">
        <f t="shared" si="205"/>
        <v>5</v>
      </c>
      <c r="BL363">
        <f t="shared" si="205"/>
        <v>5</v>
      </c>
      <c r="BM363">
        <f t="shared" si="205"/>
        <v>5</v>
      </c>
      <c r="BN363">
        <f t="shared" si="205"/>
        <v>5</v>
      </c>
      <c r="BO363">
        <f t="shared" si="205"/>
        <v>5</v>
      </c>
      <c r="BP363">
        <f t="shared" si="205"/>
        <v>5</v>
      </c>
      <c r="BQ363">
        <f t="shared" si="205"/>
        <v>5</v>
      </c>
      <c r="BR363">
        <f t="shared" si="205"/>
        <v>5</v>
      </c>
      <c r="BS363" s="18"/>
    </row>
    <row r="364" spans="1:71">
      <c r="A364" s="335"/>
      <c r="B364" s="286" t="s">
        <v>20</v>
      </c>
      <c r="C364" s="287"/>
      <c r="D364" s="94">
        <f>+入力シート①!R$2</f>
        <v>43594</v>
      </c>
      <c r="E364" s="22"/>
      <c r="F364" s="36"/>
      <c r="G364" s="36"/>
      <c r="H364" s="36"/>
      <c r="I364" s="36"/>
      <c r="J364" s="36"/>
      <c r="K364" s="37"/>
      <c r="M364" s="18"/>
      <c r="N364" s="94">
        <v>43594</v>
      </c>
      <c r="O364" s="94">
        <v>42132</v>
      </c>
      <c r="P364" s="94">
        <v>42132</v>
      </c>
      <c r="Q364" s="94">
        <v>42132</v>
      </c>
      <c r="R364" s="94">
        <v>42132</v>
      </c>
      <c r="S364" s="94">
        <v>41053</v>
      </c>
      <c r="T364" s="94">
        <v>41053</v>
      </c>
      <c r="U364" s="94">
        <v>41053</v>
      </c>
      <c r="V364" s="19">
        <v>0</v>
      </c>
      <c r="W364" s="19">
        <v>10</v>
      </c>
      <c r="X364" s="94"/>
      <c r="Y364" s="94"/>
      <c r="Z364" s="19">
        <v>9</v>
      </c>
      <c r="AA364" s="19">
        <v>17</v>
      </c>
      <c r="AC364" s="19"/>
      <c r="BD364">
        <v>13</v>
      </c>
      <c r="BG364">
        <v>8</v>
      </c>
      <c r="BL364">
        <v>28</v>
      </c>
      <c r="BM364">
        <v>14</v>
      </c>
      <c r="BR364">
        <v>2</v>
      </c>
      <c r="BS364" s="18"/>
    </row>
    <row r="365" spans="1:71">
      <c r="A365" s="335"/>
      <c r="B365" s="286" t="s">
        <v>67</v>
      </c>
      <c r="C365" s="287"/>
      <c r="D365">
        <f>+入力シート①!R$3</f>
        <v>66</v>
      </c>
      <c r="E365" s="22"/>
      <c r="F365" s="36"/>
      <c r="G365" s="36"/>
      <c r="H365" s="36"/>
      <c r="I365" s="36"/>
      <c r="J365" s="36"/>
      <c r="K365" s="37"/>
      <c r="M365" s="18"/>
      <c r="N365">
        <v>66</v>
      </c>
      <c r="O365">
        <v>66</v>
      </c>
      <c r="P365">
        <v>66</v>
      </c>
      <c r="Q365">
        <v>66</v>
      </c>
      <c r="R365">
        <v>66</v>
      </c>
      <c r="S365">
        <v>66</v>
      </c>
      <c r="T365">
        <v>66</v>
      </c>
      <c r="U365">
        <v>66</v>
      </c>
      <c r="V365" s="19">
        <v>66</v>
      </c>
      <c r="W365" s="19">
        <v>31</v>
      </c>
      <c r="X365" s="19">
        <f>+$A$362</f>
        <v>66</v>
      </c>
      <c r="Y365" s="19">
        <f>+$A$362</f>
        <v>66</v>
      </c>
      <c r="Z365" s="19">
        <f>+$A$362</f>
        <v>66</v>
      </c>
      <c r="AA365" s="19">
        <f t="shared" ref="AA365:BR365" si="206">+$A$362</f>
        <v>66</v>
      </c>
      <c r="AB365" s="19">
        <f t="shared" si="206"/>
        <v>66</v>
      </c>
      <c r="AC365" s="19">
        <f t="shared" si="206"/>
        <v>66</v>
      </c>
      <c r="AD365">
        <f t="shared" si="206"/>
        <v>66</v>
      </c>
      <c r="AE365">
        <f t="shared" si="206"/>
        <v>66</v>
      </c>
      <c r="AF365">
        <f t="shared" si="206"/>
        <v>66</v>
      </c>
      <c r="AG365">
        <f t="shared" si="206"/>
        <v>66</v>
      </c>
      <c r="AH365">
        <f t="shared" si="206"/>
        <v>66</v>
      </c>
      <c r="AI365">
        <f t="shared" si="206"/>
        <v>66</v>
      </c>
      <c r="AJ365">
        <f t="shared" si="206"/>
        <v>66</v>
      </c>
      <c r="AK365">
        <f t="shared" si="206"/>
        <v>66</v>
      </c>
      <c r="AL365">
        <f t="shared" si="206"/>
        <v>66</v>
      </c>
      <c r="AM365">
        <f t="shared" si="206"/>
        <v>66</v>
      </c>
      <c r="AN365">
        <f t="shared" si="206"/>
        <v>66</v>
      </c>
      <c r="AO365">
        <f t="shared" si="206"/>
        <v>66</v>
      </c>
      <c r="AP365">
        <f t="shared" si="206"/>
        <v>66</v>
      </c>
      <c r="AQ365">
        <f t="shared" si="206"/>
        <v>66</v>
      </c>
      <c r="AR365">
        <f t="shared" si="206"/>
        <v>66</v>
      </c>
      <c r="AS365">
        <f t="shared" si="206"/>
        <v>66</v>
      </c>
      <c r="AT365">
        <f t="shared" si="206"/>
        <v>66</v>
      </c>
      <c r="AU365">
        <f t="shared" si="206"/>
        <v>66</v>
      </c>
      <c r="AV365">
        <f t="shared" si="206"/>
        <v>66</v>
      </c>
      <c r="AW365">
        <f t="shared" si="206"/>
        <v>66</v>
      </c>
      <c r="AX365">
        <f t="shared" si="206"/>
        <v>66</v>
      </c>
      <c r="AY365">
        <f t="shared" si="206"/>
        <v>66</v>
      </c>
      <c r="AZ365">
        <f t="shared" si="206"/>
        <v>66</v>
      </c>
      <c r="BA365">
        <f t="shared" si="206"/>
        <v>66</v>
      </c>
      <c r="BB365">
        <f t="shared" si="206"/>
        <v>66</v>
      </c>
      <c r="BC365">
        <f t="shared" si="206"/>
        <v>66</v>
      </c>
      <c r="BD365">
        <f t="shared" si="206"/>
        <v>66</v>
      </c>
      <c r="BE365">
        <f t="shared" si="206"/>
        <v>66</v>
      </c>
      <c r="BF365">
        <f t="shared" si="206"/>
        <v>66</v>
      </c>
      <c r="BG365">
        <f t="shared" si="206"/>
        <v>66</v>
      </c>
      <c r="BH365">
        <f t="shared" si="206"/>
        <v>66</v>
      </c>
      <c r="BI365">
        <f t="shared" si="206"/>
        <v>66</v>
      </c>
      <c r="BJ365">
        <f t="shared" si="206"/>
        <v>66</v>
      </c>
      <c r="BK365">
        <f t="shared" si="206"/>
        <v>66</v>
      </c>
      <c r="BL365">
        <f t="shared" si="206"/>
        <v>66</v>
      </c>
      <c r="BM365">
        <f t="shared" si="206"/>
        <v>66</v>
      </c>
      <c r="BN365">
        <f t="shared" si="206"/>
        <v>66</v>
      </c>
      <c r="BO365">
        <f t="shared" si="206"/>
        <v>66</v>
      </c>
      <c r="BP365">
        <f t="shared" si="206"/>
        <v>66</v>
      </c>
      <c r="BQ365">
        <f t="shared" si="206"/>
        <v>66</v>
      </c>
      <c r="BR365">
        <f t="shared" si="206"/>
        <v>66</v>
      </c>
      <c r="BS365" s="18"/>
    </row>
    <row r="366" spans="1:71" ht="16.5" thickBot="1">
      <c r="A366" s="335"/>
      <c r="B366" s="286" t="s">
        <v>21</v>
      </c>
      <c r="C366" s="287"/>
      <c r="D366" s="99">
        <f>+入力シート①!R$4</f>
        <v>0.37152777777777773</v>
      </c>
      <c r="E366" s="23"/>
      <c r="F366" s="38"/>
      <c r="G366" s="38"/>
      <c r="H366" s="38"/>
      <c r="I366" s="38"/>
      <c r="J366" s="38"/>
      <c r="K366" s="39"/>
      <c r="M366" s="18"/>
      <c r="N366" s="99">
        <v>0.37152777777777773</v>
      </c>
      <c r="O366" s="99">
        <v>0.2951388888888889</v>
      </c>
      <c r="P366" s="99">
        <v>0.2951388888888889</v>
      </c>
      <c r="Q366" s="99">
        <v>0.2951388888888889</v>
      </c>
      <c r="R366" s="99">
        <v>0.2951388888888889</v>
      </c>
      <c r="S366" s="99">
        <v>0.33333333333333331</v>
      </c>
      <c r="T366" s="99">
        <v>0.33333333333333331</v>
      </c>
      <c r="U366" s="99">
        <v>0.33333333333333331</v>
      </c>
      <c r="V366" s="19">
        <v>0</v>
      </c>
      <c r="W366" s="192">
        <v>0.46180555555555558</v>
      </c>
      <c r="X366" s="99"/>
      <c r="Y366" s="99"/>
      <c r="Z366" s="192">
        <v>0.11458333333333333</v>
      </c>
      <c r="AC366" s="19"/>
      <c r="BS366" s="18"/>
    </row>
    <row r="367" spans="1:71">
      <c r="A367" s="335"/>
      <c r="B367" s="283" t="s">
        <v>22</v>
      </c>
      <c r="C367" s="9">
        <v>0</v>
      </c>
      <c r="D367">
        <f>+入力シート①!R$5</f>
        <v>20.05</v>
      </c>
      <c r="E367">
        <f>+COUNT($O367:$BS367)</f>
        <v>16</v>
      </c>
      <c r="F367" s="6">
        <f>+AVERAGE($O367:$BS367)</f>
        <v>21.016056250000002</v>
      </c>
      <c r="G367" s="6">
        <f>+STDEV($O367:$BS367)</f>
        <v>5.7378848426888327</v>
      </c>
      <c r="H367" s="6">
        <f>+MAX($N367:$BT367)</f>
        <v>23.6723</v>
      </c>
      <c r="I367" s="6">
        <f>+MIN($N367:$BS367)</f>
        <v>0</v>
      </c>
      <c r="J367" s="6">
        <f>+D367-F367</f>
        <v>-0.96605625000000117</v>
      </c>
      <c r="K367" s="6">
        <f>+J367/G367</f>
        <v>-0.1683645239466495</v>
      </c>
      <c r="M367" s="18"/>
      <c r="N367">
        <v>20.05</v>
      </c>
      <c r="O367">
        <v>22.76</v>
      </c>
      <c r="P367">
        <v>22.76</v>
      </c>
      <c r="Q367">
        <v>22.76</v>
      </c>
      <c r="R367">
        <v>22.76</v>
      </c>
      <c r="S367">
        <v>23.6723</v>
      </c>
      <c r="T367">
        <v>23.6723</v>
      </c>
      <c r="U367">
        <v>23.6723</v>
      </c>
      <c r="V367" s="19">
        <v>0</v>
      </c>
      <c r="W367" s="19">
        <v>20.399999999999999</v>
      </c>
      <c r="Y367"/>
      <c r="Z367" s="19">
        <v>19.600000000000001</v>
      </c>
      <c r="AA367" s="19">
        <v>22.7</v>
      </c>
      <c r="AC367" s="19"/>
      <c r="BD367">
        <v>23.1</v>
      </c>
      <c r="BG367">
        <v>20.5</v>
      </c>
      <c r="BL367">
        <v>22.8</v>
      </c>
      <c r="BM367">
        <v>23.3</v>
      </c>
      <c r="BR367">
        <v>21.8</v>
      </c>
      <c r="BS367" s="18"/>
    </row>
    <row r="368" spans="1:71">
      <c r="A368" s="335"/>
      <c r="B368" s="283"/>
      <c r="C368" s="9">
        <v>10</v>
      </c>
      <c r="D368">
        <f>+入力シート①!R$6</f>
        <v>20.04</v>
      </c>
      <c r="E368">
        <f t="shared" ref="E368:E379" si="207">+COUNT($O368:$BS368)</f>
        <v>16</v>
      </c>
      <c r="F368" s="6">
        <f t="shared" ref="F368:F379" si="208">+AVERAGE($O368:$BS368)</f>
        <v>20.78323125</v>
      </c>
      <c r="G368" s="6">
        <f t="shared" ref="G368:G379" si="209">+STDEV($O368:$BS368)</f>
        <v>5.7371425370380704</v>
      </c>
      <c r="H368" s="6">
        <f t="shared" ref="H368:H379" si="210">+MAX($N368:$BT368)</f>
        <v>23.4148</v>
      </c>
      <c r="I368" s="6">
        <f t="shared" ref="I368:I379" si="211">+MIN($N368:$BS368)</f>
        <v>0</v>
      </c>
      <c r="J368" s="6">
        <f t="shared" ref="J368:J379" si="212">+D368-F368</f>
        <v>-0.7432312500000009</v>
      </c>
      <c r="K368" s="6">
        <f t="shared" ref="K368:K379" si="213">+J368/G368</f>
        <v>-0.12954728685958547</v>
      </c>
      <c r="M368" s="18"/>
      <c r="N368">
        <v>20.04</v>
      </c>
      <c r="O368">
        <v>22.84</v>
      </c>
      <c r="P368">
        <v>22.84</v>
      </c>
      <c r="Q368">
        <v>22.84</v>
      </c>
      <c r="R368">
        <v>22.84</v>
      </c>
      <c r="S368">
        <v>23.4148</v>
      </c>
      <c r="T368">
        <v>23.4148</v>
      </c>
      <c r="U368">
        <v>23.4148</v>
      </c>
      <c r="V368" s="19">
        <v>0</v>
      </c>
      <c r="W368" s="19">
        <v>20.3673</v>
      </c>
      <c r="Y368"/>
      <c r="Z368" s="19">
        <v>18.93</v>
      </c>
      <c r="AA368" s="19">
        <v>22.61</v>
      </c>
      <c r="AC368" s="19"/>
      <c r="BD368">
        <v>22.63</v>
      </c>
      <c r="BG368">
        <v>18.89</v>
      </c>
      <c r="BL368">
        <v>23.01</v>
      </c>
      <c r="BM368">
        <v>22.92</v>
      </c>
      <c r="BR368">
        <v>21.57</v>
      </c>
      <c r="BS368" s="18"/>
    </row>
    <row r="369" spans="1:71">
      <c r="A369" s="335"/>
      <c r="B369" s="283"/>
      <c r="C369" s="9">
        <v>20</v>
      </c>
      <c r="D369">
        <f>+入力シート①!R$7</f>
        <v>20.02</v>
      </c>
      <c r="E369">
        <f t="shared" si="207"/>
        <v>16</v>
      </c>
      <c r="F369" s="6">
        <f t="shared" si="208"/>
        <v>20.546968749999998</v>
      </c>
      <c r="G369" s="6">
        <f t="shared" si="209"/>
        <v>5.7043833094348004</v>
      </c>
      <c r="H369" s="6">
        <f t="shared" si="210"/>
        <v>23.1692</v>
      </c>
      <c r="I369" s="6">
        <f t="shared" si="211"/>
        <v>0</v>
      </c>
      <c r="J369" s="6">
        <f t="shared" si="212"/>
        <v>-0.52696874999999821</v>
      </c>
      <c r="K369" s="6">
        <f t="shared" si="213"/>
        <v>-9.2379617815726886E-2</v>
      </c>
      <c r="M369" s="18"/>
      <c r="N369">
        <v>20.02</v>
      </c>
      <c r="O369">
        <v>22.83</v>
      </c>
      <c r="P369">
        <v>22.83</v>
      </c>
      <c r="Q369">
        <v>22.83</v>
      </c>
      <c r="R369">
        <v>22.83</v>
      </c>
      <c r="S369">
        <v>23.1692</v>
      </c>
      <c r="T369">
        <v>23.1692</v>
      </c>
      <c r="U369">
        <v>23.1692</v>
      </c>
      <c r="V369" s="19">
        <v>0</v>
      </c>
      <c r="W369" s="19">
        <v>20.353899999999999</v>
      </c>
      <c r="Y369"/>
      <c r="Z369" s="19">
        <v>18.79</v>
      </c>
      <c r="AA369" s="19">
        <v>22.54</v>
      </c>
      <c r="AC369" s="19"/>
      <c r="BD369">
        <v>22.25</v>
      </c>
      <c r="BG369">
        <v>17.91</v>
      </c>
      <c r="BL369">
        <v>21.76</v>
      </c>
      <c r="BM369">
        <v>22.8</v>
      </c>
      <c r="BR369">
        <v>21.52</v>
      </c>
      <c r="BS369" s="18"/>
    </row>
    <row r="370" spans="1:71">
      <c r="A370" s="335"/>
      <c r="B370" s="283"/>
      <c r="C370" s="9">
        <v>30</v>
      </c>
      <c r="D370">
        <f>+入力シート①!R$8</f>
        <v>20.02</v>
      </c>
      <c r="E370">
        <f t="shared" si="207"/>
        <v>16</v>
      </c>
      <c r="F370" s="6">
        <f t="shared" si="208"/>
        <v>20.125793749999996</v>
      </c>
      <c r="G370" s="6">
        <f t="shared" si="209"/>
        <v>5.6447430175304252</v>
      </c>
      <c r="H370" s="6">
        <f t="shared" si="210"/>
        <v>23.076599999999999</v>
      </c>
      <c r="I370" s="6">
        <f t="shared" si="211"/>
        <v>0</v>
      </c>
      <c r="J370" s="6">
        <f t="shared" si="212"/>
        <v>-0.10579374999999658</v>
      </c>
      <c r="K370" s="6">
        <f t="shared" si="213"/>
        <v>-1.8741995812996522E-2</v>
      </c>
      <c r="M370" s="18"/>
      <c r="N370">
        <v>20.02</v>
      </c>
      <c r="O370">
        <v>22.67</v>
      </c>
      <c r="P370">
        <v>22.67</v>
      </c>
      <c r="Q370">
        <v>22.67</v>
      </c>
      <c r="R370">
        <v>22.67</v>
      </c>
      <c r="S370">
        <v>23.076599999999999</v>
      </c>
      <c r="T370">
        <v>23.076599999999999</v>
      </c>
      <c r="U370">
        <v>23.076599999999999</v>
      </c>
      <c r="V370" s="19">
        <v>0</v>
      </c>
      <c r="W370" s="19">
        <v>20.352900000000002</v>
      </c>
      <c r="Y370"/>
      <c r="Z370" s="19">
        <v>18.600000000000001</v>
      </c>
      <c r="AA370" s="19">
        <v>20.46</v>
      </c>
      <c r="AC370" s="19"/>
      <c r="BD370">
        <v>21.65</v>
      </c>
      <c r="BG370">
        <v>17.28</v>
      </c>
      <c r="BL370">
        <v>21.09</v>
      </c>
      <c r="BM370">
        <v>22.77</v>
      </c>
      <c r="BR370">
        <v>19.899999999999999</v>
      </c>
      <c r="BS370" s="18"/>
    </row>
    <row r="371" spans="1:71">
      <c r="A371" s="335"/>
      <c r="B371" s="283"/>
      <c r="C371" s="9">
        <v>50</v>
      </c>
      <c r="D371">
        <f>+入力シート①!R$9</f>
        <v>20.010000000000002</v>
      </c>
      <c r="E371">
        <f t="shared" si="207"/>
        <v>16</v>
      </c>
      <c r="F371" s="6">
        <f t="shared" si="208"/>
        <v>19.47778125</v>
      </c>
      <c r="G371" s="6">
        <f t="shared" si="209"/>
        <v>5.4734670364366345</v>
      </c>
      <c r="H371" s="6">
        <f t="shared" si="210"/>
        <v>22.55</v>
      </c>
      <c r="I371" s="6">
        <f t="shared" si="211"/>
        <v>0</v>
      </c>
      <c r="J371" s="6">
        <f t="shared" si="212"/>
        <v>0.53221875000000196</v>
      </c>
      <c r="K371" s="6">
        <f t="shared" si="213"/>
        <v>9.7236129578755964E-2</v>
      </c>
      <c r="M371" s="18"/>
      <c r="N371">
        <v>20.010000000000002</v>
      </c>
      <c r="O371">
        <v>22.01</v>
      </c>
      <c r="P371">
        <v>22.01</v>
      </c>
      <c r="Q371">
        <v>22.01</v>
      </c>
      <c r="R371">
        <v>22.01</v>
      </c>
      <c r="S371">
        <v>21.7105</v>
      </c>
      <c r="T371">
        <v>21.7105</v>
      </c>
      <c r="U371">
        <v>21.7105</v>
      </c>
      <c r="V371" s="19">
        <v>0</v>
      </c>
      <c r="W371" s="19">
        <v>20.283000000000001</v>
      </c>
      <c r="Y371"/>
      <c r="Z371" s="19">
        <v>17.920000000000002</v>
      </c>
      <c r="AA371" s="19">
        <v>22.14</v>
      </c>
      <c r="AC371" s="19"/>
      <c r="BD371">
        <v>20.09</v>
      </c>
      <c r="BG371">
        <v>16.850000000000001</v>
      </c>
      <c r="BL371">
        <v>20.43</v>
      </c>
      <c r="BM371">
        <v>22.55</v>
      </c>
      <c r="BR371">
        <v>18.21</v>
      </c>
      <c r="BS371" s="18"/>
    </row>
    <row r="372" spans="1:71">
      <c r="A372" s="335"/>
      <c r="B372" s="283"/>
      <c r="C372" s="9">
        <v>75</v>
      </c>
      <c r="D372">
        <f>+入力シート①!R$10</f>
        <v>19.98</v>
      </c>
      <c r="E372">
        <f t="shared" si="207"/>
        <v>15</v>
      </c>
      <c r="F372" s="6">
        <f t="shared" si="208"/>
        <v>19.138780000000001</v>
      </c>
      <c r="G372" s="6">
        <f t="shared" si="209"/>
        <v>5.566780600157121</v>
      </c>
      <c r="H372" s="6">
        <f t="shared" si="210"/>
        <v>22.14</v>
      </c>
      <c r="I372" s="6">
        <f t="shared" si="211"/>
        <v>0</v>
      </c>
      <c r="J372" s="6">
        <f t="shared" si="212"/>
        <v>0.84121999999999986</v>
      </c>
      <c r="K372" s="6">
        <f t="shared" si="213"/>
        <v>0.15111427239942896</v>
      </c>
      <c r="M372" s="18"/>
      <c r="N372">
        <v>19.98</v>
      </c>
      <c r="O372">
        <v>21.58</v>
      </c>
      <c r="P372">
        <v>21.58</v>
      </c>
      <c r="Q372">
        <v>21.58</v>
      </c>
      <c r="R372">
        <v>21.58</v>
      </c>
      <c r="S372">
        <v>21.436900000000001</v>
      </c>
      <c r="T372">
        <v>21.436900000000001</v>
      </c>
      <c r="U372">
        <v>21.436900000000001</v>
      </c>
      <c r="V372" s="19">
        <v>0</v>
      </c>
      <c r="W372" s="19">
        <v>20.701000000000001</v>
      </c>
      <c r="Y372"/>
      <c r="AA372" s="19">
        <v>21.55</v>
      </c>
      <c r="AC372" s="19"/>
      <c r="BD372">
        <v>18.7</v>
      </c>
      <c r="BG372">
        <v>16.72</v>
      </c>
      <c r="BL372">
        <v>19.59</v>
      </c>
      <c r="BM372">
        <v>22.14</v>
      </c>
      <c r="BR372">
        <v>17.05</v>
      </c>
      <c r="BS372" s="18"/>
    </row>
    <row r="373" spans="1:71">
      <c r="A373" s="335"/>
      <c r="B373" s="283"/>
      <c r="C373" s="9">
        <v>100</v>
      </c>
      <c r="D373">
        <f>+入力シート①!R$11</f>
        <v>19.59</v>
      </c>
      <c r="E373">
        <f t="shared" si="207"/>
        <v>16</v>
      </c>
      <c r="F373" s="6">
        <f t="shared" si="208"/>
        <v>18.300975000000001</v>
      </c>
      <c r="G373" s="6">
        <f t="shared" si="209"/>
        <v>5.3443837543724273</v>
      </c>
      <c r="H373" s="6">
        <f t="shared" si="210"/>
        <v>21.38</v>
      </c>
      <c r="I373" s="6">
        <f t="shared" si="211"/>
        <v>0</v>
      </c>
      <c r="J373" s="6">
        <f t="shared" si="212"/>
        <v>1.2890249999999988</v>
      </c>
      <c r="K373" s="6">
        <f t="shared" si="213"/>
        <v>0.24119244785620089</v>
      </c>
      <c r="M373" s="18"/>
      <c r="N373">
        <v>19.59</v>
      </c>
      <c r="O373">
        <v>21.04</v>
      </c>
      <c r="P373">
        <v>21.04</v>
      </c>
      <c r="Q373">
        <v>21.04</v>
      </c>
      <c r="R373">
        <v>21.04</v>
      </c>
      <c r="S373">
        <v>21.186699999999998</v>
      </c>
      <c r="T373">
        <v>21.186699999999998</v>
      </c>
      <c r="U373">
        <v>21.186699999999998</v>
      </c>
      <c r="V373" s="19">
        <v>0</v>
      </c>
      <c r="W373" s="19">
        <v>19.645499999999998</v>
      </c>
      <c r="Y373"/>
      <c r="Z373" s="19">
        <v>15.51</v>
      </c>
      <c r="AA373" s="19">
        <v>20.46</v>
      </c>
      <c r="AC373" s="19"/>
      <c r="BD373">
        <v>17.78</v>
      </c>
      <c r="BG373">
        <v>15.7</v>
      </c>
      <c r="BL373">
        <v>19.010000000000002</v>
      </c>
      <c r="BM373">
        <v>21.38</v>
      </c>
      <c r="BR373">
        <v>15.61</v>
      </c>
      <c r="BS373" s="18"/>
    </row>
    <row r="374" spans="1:71">
      <c r="A374" s="335"/>
      <c r="B374" s="283"/>
      <c r="C374" s="9">
        <v>150</v>
      </c>
      <c r="D374">
        <f>+入力シート①!R$12</f>
        <v>19.149999999999999</v>
      </c>
      <c r="E374">
        <f t="shared" si="207"/>
        <v>16</v>
      </c>
      <c r="F374" s="6">
        <f t="shared" si="208"/>
        <v>16.685018750000001</v>
      </c>
      <c r="G374" s="6">
        <f t="shared" si="209"/>
        <v>5.04181864267498</v>
      </c>
      <c r="H374" s="6">
        <f t="shared" si="210"/>
        <v>20.329999999999998</v>
      </c>
      <c r="I374" s="6">
        <f t="shared" si="211"/>
        <v>0</v>
      </c>
      <c r="J374" s="6">
        <f t="shared" si="212"/>
        <v>2.4649812499999975</v>
      </c>
      <c r="K374" s="6">
        <f t="shared" si="213"/>
        <v>0.48890716320811184</v>
      </c>
      <c r="M374" s="18"/>
      <c r="N374">
        <v>19.149999999999999</v>
      </c>
      <c r="O374">
        <v>18.850000000000001</v>
      </c>
      <c r="P374">
        <v>18.850000000000001</v>
      </c>
      <c r="Q374">
        <v>18.850000000000001</v>
      </c>
      <c r="R374">
        <v>18.850000000000001</v>
      </c>
      <c r="S374">
        <v>19.686499999999999</v>
      </c>
      <c r="T374">
        <v>19.686499999999999</v>
      </c>
      <c r="U374">
        <v>19.686499999999999</v>
      </c>
      <c r="V374" s="19">
        <v>0</v>
      </c>
      <c r="W374" s="19">
        <v>19.120799999999999</v>
      </c>
      <c r="Y374"/>
      <c r="Z374" s="19">
        <v>13.44</v>
      </c>
      <c r="AA374" s="19">
        <v>19.05</v>
      </c>
      <c r="AC374" s="19"/>
      <c r="BD374">
        <v>16.21</v>
      </c>
      <c r="BG374">
        <v>13.71</v>
      </c>
      <c r="BL374">
        <v>17.440000000000001</v>
      </c>
      <c r="BM374">
        <v>20.329999999999998</v>
      </c>
      <c r="BR374">
        <v>13.2</v>
      </c>
      <c r="BS374" s="18"/>
    </row>
    <row r="375" spans="1:71">
      <c r="A375" s="335"/>
      <c r="B375" s="283"/>
      <c r="C375" s="9">
        <v>200</v>
      </c>
      <c r="D375">
        <f>+入力シート①!R$13</f>
        <v>18.13</v>
      </c>
      <c r="E375">
        <f t="shared" si="207"/>
        <v>16</v>
      </c>
      <c r="F375" s="6">
        <f t="shared" si="208"/>
        <v>15.461643749999997</v>
      </c>
      <c r="G375" s="6">
        <f t="shared" si="209"/>
        <v>4.878531636188475</v>
      </c>
      <c r="H375" s="6">
        <f t="shared" si="210"/>
        <v>19.170000000000002</v>
      </c>
      <c r="I375" s="6">
        <f t="shared" si="211"/>
        <v>0</v>
      </c>
      <c r="J375" s="6">
        <f t="shared" si="212"/>
        <v>2.6683562500000022</v>
      </c>
      <c r="K375" s="6">
        <f t="shared" si="213"/>
        <v>0.54695889029526712</v>
      </c>
      <c r="M375" s="18"/>
      <c r="N375">
        <v>18.13</v>
      </c>
      <c r="O375">
        <v>17.079999999999998</v>
      </c>
      <c r="P375">
        <v>17.079999999999998</v>
      </c>
      <c r="Q375">
        <v>17.079999999999998</v>
      </c>
      <c r="R375">
        <v>17.079999999999998</v>
      </c>
      <c r="S375">
        <v>18.828700000000001</v>
      </c>
      <c r="T375">
        <v>18.828700000000001</v>
      </c>
      <c r="U375">
        <v>18.828700000000001</v>
      </c>
      <c r="V375" s="19">
        <v>0</v>
      </c>
      <c r="W375" s="19">
        <v>18.180199999999999</v>
      </c>
      <c r="Y375"/>
      <c r="Z375" s="19">
        <v>10.81</v>
      </c>
      <c r="AA375" s="19">
        <v>18.62</v>
      </c>
      <c r="AC375" s="19"/>
      <c r="BD375">
        <v>14.89</v>
      </c>
      <c r="BG375">
        <v>12.16</v>
      </c>
      <c r="BL375">
        <v>16.260000000000002</v>
      </c>
      <c r="BM375">
        <v>19.170000000000002</v>
      </c>
      <c r="BR375">
        <v>12.49</v>
      </c>
      <c r="BS375" s="18"/>
    </row>
    <row r="376" spans="1:71">
      <c r="A376" s="335"/>
      <c r="B376" s="283"/>
      <c r="C376" s="9">
        <v>300</v>
      </c>
      <c r="D376">
        <f>+入力シート①!R$14</f>
        <v>16.239999999999998</v>
      </c>
      <c r="E376">
        <f t="shared" si="207"/>
        <v>11</v>
      </c>
      <c r="F376" s="6">
        <f t="shared" si="208"/>
        <v>13.116545454545452</v>
      </c>
      <c r="G376" s="6">
        <f t="shared" si="209"/>
        <v>5.3284109988557873</v>
      </c>
      <c r="H376" s="6">
        <f t="shared" si="210"/>
        <v>17.3535</v>
      </c>
      <c r="I376" s="6">
        <f t="shared" si="211"/>
        <v>0</v>
      </c>
      <c r="J376" s="6">
        <f t="shared" si="212"/>
        <v>3.1234545454545461</v>
      </c>
      <c r="K376" s="6">
        <f t="shared" si="213"/>
        <v>0.58618874297145451</v>
      </c>
      <c r="M376" s="18"/>
      <c r="N376">
        <v>16.239999999999998</v>
      </c>
      <c r="O376">
        <v>12.46</v>
      </c>
      <c r="P376">
        <v>12.46</v>
      </c>
      <c r="Q376">
        <v>12.46</v>
      </c>
      <c r="R376">
        <v>12.46</v>
      </c>
      <c r="S376">
        <v>17.3535</v>
      </c>
      <c r="T376">
        <v>17.3535</v>
      </c>
      <c r="U376">
        <v>17.3535</v>
      </c>
      <c r="V376" s="19">
        <v>0</v>
      </c>
      <c r="W376" s="19">
        <v>17.121500000000001</v>
      </c>
      <c r="Y376"/>
      <c r="Z376" s="19">
        <v>8.17</v>
      </c>
      <c r="AA376" s="19">
        <v>17.09</v>
      </c>
      <c r="AC376" s="19"/>
      <c r="BS376" s="18"/>
    </row>
    <row r="377" spans="1:71">
      <c r="A377" s="335"/>
      <c r="B377" s="283"/>
      <c r="C377" s="9">
        <v>400</v>
      </c>
      <c r="D377">
        <f>+入力シート①!R$15</f>
        <v>14.44</v>
      </c>
      <c r="E377">
        <f t="shared" si="207"/>
        <v>11</v>
      </c>
      <c r="F377" s="6">
        <f t="shared" si="208"/>
        <v>10.112427272727272</v>
      </c>
      <c r="G377" s="6">
        <f t="shared" si="209"/>
        <v>4.085701575027449</v>
      </c>
      <c r="H377" s="6">
        <f t="shared" si="210"/>
        <v>15.56</v>
      </c>
      <c r="I377" s="6">
        <f t="shared" si="211"/>
        <v>0</v>
      </c>
      <c r="J377" s="6">
        <f t="shared" si="212"/>
        <v>4.3275727272727273</v>
      </c>
      <c r="K377" s="6">
        <f t="shared" si="213"/>
        <v>1.0591994172368435</v>
      </c>
      <c r="M377" s="18"/>
      <c r="N377">
        <v>14.44</v>
      </c>
      <c r="O377">
        <v>9.61</v>
      </c>
      <c r="P377">
        <v>9.61</v>
      </c>
      <c r="Q377">
        <v>9.61</v>
      </c>
      <c r="R377">
        <v>9.61</v>
      </c>
      <c r="S377">
        <v>12.0268</v>
      </c>
      <c r="T377">
        <v>12.0268</v>
      </c>
      <c r="U377">
        <v>12.0268</v>
      </c>
      <c r="V377" s="19">
        <v>0</v>
      </c>
      <c r="W377" s="19">
        <v>13.936299999999999</v>
      </c>
      <c r="Y377"/>
      <c r="Z377" s="19">
        <v>7.22</v>
      </c>
      <c r="AA377" s="19">
        <v>15.56</v>
      </c>
      <c r="AC377" s="19"/>
      <c r="BS377" s="18"/>
    </row>
    <row r="378" spans="1:71">
      <c r="A378" s="335"/>
      <c r="B378" s="283"/>
      <c r="C378" s="9">
        <v>500</v>
      </c>
      <c r="D378">
        <f>+入力シート①!R$16</f>
        <v>11.45</v>
      </c>
      <c r="E378">
        <f t="shared" si="207"/>
        <v>9</v>
      </c>
      <c r="F378" s="6">
        <f t="shared" si="208"/>
        <v>7.6199777777777786</v>
      </c>
      <c r="G378" s="6">
        <f t="shared" si="209"/>
        <v>3.4052268256967002</v>
      </c>
      <c r="H378" s="6">
        <f t="shared" si="210"/>
        <v>12.311500000000001</v>
      </c>
      <c r="I378" s="6">
        <f t="shared" si="211"/>
        <v>0</v>
      </c>
      <c r="J378" s="6">
        <f t="shared" si="212"/>
        <v>3.8300222222222207</v>
      </c>
      <c r="K378" s="6">
        <f t="shared" si="213"/>
        <v>1.1247480471256444</v>
      </c>
      <c r="M378" s="18"/>
      <c r="N378">
        <v>11.45</v>
      </c>
      <c r="O378">
        <v>6.93</v>
      </c>
      <c r="P378">
        <v>6.93</v>
      </c>
      <c r="Q378">
        <v>6.93</v>
      </c>
      <c r="R378">
        <v>6.93</v>
      </c>
      <c r="S378">
        <v>9.5160999999999998</v>
      </c>
      <c r="T378">
        <v>9.5160999999999998</v>
      </c>
      <c r="U378">
        <v>9.5160999999999998</v>
      </c>
      <c r="V378" s="19">
        <v>0</v>
      </c>
      <c r="W378" s="19">
        <v>12.311500000000001</v>
      </c>
      <c r="Y378"/>
      <c r="AC378" s="19"/>
      <c r="BS378" s="18"/>
    </row>
    <row r="379" spans="1:71">
      <c r="A379" s="335"/>
      <c r="B379" s="283"/>
      <c r="C379" s="9">
        <v>600</v>
      </c>
      <c r="D379" t="str">
        <f>+入力シート①!R$17</f>
        <v>-</v>
      </c>
      <c r="E379">
        <f t="shared" si="207"/>
        <v>9</v>
      </c>
      <c r="F379" s="6">
        <f t="shared" si="208"/>
        <v>2.3244444444444445</v>
      </c>
      <c r="G379" s="6">
        <f t="shared" si="209"/>
        <v>2.7564520271134376</v>
      </c>
      <c r="H379" s="6">
        <f t="shared" si="210"/>
        <v>5.23</v>
      </c>
      <c r="I379" s="6">
        <f t="shared" si="211"/>
        <v>0</v>
      </c>
      <c r="J379" s="6" t="e">
        <f t="shared" si="212"/>
        <v>#VALUE!</v>
      </c>
      <c r="K379" s="6" t="e">
        <f t="shared" si="213"/>
        <v>#VALUE!</v>
      </c>
      <c r="M379" s="18"/>
      <c r="N379" t="s">
        <v>108</v>
      </c>
      <c r="O379">
        <v>5.23</v>
      </c>
      <c r="P379">
        <v>5.23</v>
      </c>
      <c r="Q379">
        <v>5.23</v>
      </c>
      <c r="R379">
        <v>5.23</v>
      </c>
      <c r="S379">
        <v>0</v>
      </c>
      <c r="T379">
        <v>0</v>
      </c>
      <c r="U379">
        <v>0</v>
      </c>
      <c r="V379" s="19">
        <v>0</v>
      </c>
      <c r="W379" s="19">
        <v>0</v>
      </c>
      <c r="Y379"/>
      <c r="AC379" s="19"/>
      <c r="BS379" s="18"/>
    </row>
    <row r="380" spans="1:71">
      <c r="A380" s="335"/>
      <c r="B380" s="15"/>
      <c r="C380" s="15"/>
      <c r="D380" s="20"/>
      <c r="E380" s="20"/>
      <c r="F380" s="40"/>
      <c r="G380" s="40"/>
      <c r="H380" s="40"/>
      <c r="I380" s="40"/>
      <c r="J380" s="40"/>
      <c r="K380" s="40"/>
      <c r="L380" s="20"/>
      <c r="M380" s="18"/>
      <c r="N380" s="20"/>
      <c r="O380" s="20"/>
      <c r="P380" s="20"/>
      <c r="Q380" s="20"/>
      <c r="R380" s="20"/>
      <c r="S380" s="20"/>
      <c r="T380" s="20"/>
      <c r="U380" s="20"/>
      <c r="W380" s="19"/>
      <c r="X380" s="20"/>
      <c r="Y380" s="20"/>
      <c r="AC380" s="19"/>
      <c r="AD380" s="20"/>
      <c r="AE380" s="20"/>
      <c r="AF380" s="20"/>
      <c r="AG380" s="20"/>
      <c r="AH380" s="20"/>
      <c r="AI380" s="20"/>
      <c r="AJ380" s="20"/>
      <c r="AK380" s="20"/>
      <c r="AL380" s="20"/>
      <c r="AM380" s="20"/>
      <c r="AN380" s="20"/>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c r="BM380" s="20"/>
      <c r="BN380" s="20"/>
      <c r="BO380" s="20"/>
      <c r="BP380" s="20"/>
      <c r="BQ380" s="20"/>
      <c r="BR380" s="20"/>
      <c r="BS380" s="18"/>
    </row>
    <row r="381" spans="1:71">
      <c r="A381" s="335"/>
      <c r="B381" s="284" t="s">
        <v>25</v>
      </c>
      <c r="C381" s="13" t="s">
        <v>23</v>
      </c>
      <c r="D381">
        <f>+入力シート①!R$19</f>
        <v>84</v>
      </c>
      <c r="E381">
        <f>+COUNT($O381:$BS381)</f>
        <v>14</v>
      </c>
      <c r="F381" s="6">
        <f>+AVERAGE($O381:$BS381)</f>
        <v>132.14285714285714</v>
      </c>
      <c r="G381" s="6">
        <f>+STDEV($O381:$BS381)</f>
        <v>109.15821766370355</v>
      </c>
      <c r="H381" s="6">
        <f>+MAX($N381:$BS381)</f>
        <v>340</v>
      </c>
      <c r="I381" s="6">
        <f>+MIN($N381:$BS381)</f>
        <v>0</v>
      </c>
      <c r="J381" s="6">
        <f>+D381-F381</f>
        <v>-48.142857142857139</v>
      </c>
      <c r="K381" s="6">
        <f>+J381/G381</f>
        <v>-0.4410374058247859</v>
      </c>
      <c r="M381" s="18"/>
      <c r="N381">
        <v>84</v>
      </c>
      <c r="O381">
        <v>58</v>
      </c>
      <c r="P381">
        <v>58</v>
      </c>
      <c r="Q381">
        <v>58</v>
      </c>
      <c r="R381">
        <v>58</v>
      </c>
      <c r="S381">
        <v>89</v>
      </c>
      <c r="T381">
        <v>89</v>
      </c>
      <c r="U381">
        <v>89</v>
      </c>
      <c r="V381" s="19">
        <v>0</v>
      </c>
      <c r="W381" s="19">
        <v>340</v>
      </c>
      <c r="Y381"/>
      <c r="Z381" s="19">
        <v>278</v>
      </c>
      <c r="AA381" s="19">
        <v>75</v>
      </c>
      <c r="AC381" s="19"/>
      <c r="BD381">
        <v>146</v>
      </c>
      <c r="BG381">
        <v>331</v>
      </c>
      <c r="BM381">
        <v>181</v>
      </c>
      <c r="BS381" s="18"/>
    </row>
    <row r="382" spans="1:71">
      <c r="A382" s="335"/>
      <c r="B382" s="285"/>
      <c r="C382" s="10" t="s">
        <v>24</v>
      </c>
      <c r="D382">
        <f>+入力シート①!R$20</f>
        <v>1.1000000000000001</v>
      </c>
      <c r="E382">
        <f t="shared" ref="E382" si="214">+COUNT($O382:$BS382)</f>
        <v>14</v>
      </c>
      <c r="F382" s="6">
        <f t="shared" ref="F382" si="215">+AVERAGE($O382:$BS382)</f>
        <v>1.6</v>
      </c>
      <c r="G382" s="6">
        <f t="shared" ref="G382" si="216">+STDEV($O382:$BS382)</f>
        <v>0.82927215538224053</v>
      </c>
      <c r="H382" s="6">
        <f t="shared" ref="H382" si="217">+MAX($N382:$BS382)</f>
        <v>2.6</v>
      </c>
      <c r="I382" s="6">
        <f t="shared" ref="I382" si="218">+MIN($N382:$BS382)</f>
        <v>0</v>
      </c>
      <c r="J382" s="6">
        <f t="shared" ref="J382" si="219">+D382-F382</f>
        <v>-0.5</v>
      </c>
      <c r="K382" s="6">
        <f t="shared" ref="K382" si="220">+J382/G382</f>
        <v>-0.60293836800722256</v>
      </c>
      <c r="M382" s="18"/>
      <c r="N382">
        <v>1.1000000000000001</v>
      </c>
      <c r="O382">
        <v>2.6</v>
      </c>
      <c r="P382">
        <v>2.6</v>
      </c>
      <c r="Q382">
        <v>2.6</v>
      </c>
      <c r="R382">
        <v>2.6</v>
      </c>
      <c r="S382">
        <v>1.3</v>
      </c>
      <c r="T382">
        <v>1.3</v>
      </c>
      <c r="U382">
        <v>1.3</v>
      </c>
      <c r="V382" s="19">
        <v>0</v>
      </c>
      <c r="W382" s="19">
        <v>1.2</v>
      </c>
      <c r="Y382"/>
      <c r="Z382" s="19">
        <v>1.1000000000000001</v>
      </c>
      <c r="AA382" s="19">
        <v>0.8</v>
      </c>
      <c r="AC382" s="19"/>
      <c r="BD382">
        <v>2.5</v>
      </c>
      <c r="BG382">
        <v>1.3</v>
      </c>
      <c r="BM382">
        <v>1.2</v>
      </c>
      <c r="BS382" s="18"/>
    </row>
    <row r="383" spans="1:71" ht="0.95" customHeight="1">
      <c r="M383" s="18"/>
      <c r="N383"/>
      <c r="O383"/>
      <c r="P383"/>
      <c r="Q383"/>
      <c r="R383"/>
      <c r="S383"/>
      <c r="T383"/>
      <c r="U383"/>
      <c r="W383" s="19"/>
      <c r="Y383"/>
      <c r="AC383" s="19"/>
      <c r="BS383" s="18"/>
    </row>
    <row r="384" spans="1:71" ht="0.95" customHeight="1">
      <c r="M384" s="18"/>
      <c r="N384"/>
      <c r="O384"/>
      <c r="P384"/>
      <c r="Q384"/>
      <c r="R384"/>
      <c r="S384"/>
      <c r="T384"/>
      <c r="U384"/>
      <c r="W384" s="19"/>
      <c r="Y384"/>
      <c r="AC384" s="19"/>
      <c r="BS384" s="18"/>
    </row>
    <row r="385" spans="1:71" ht="0.95" customHeight="1">
      <c r="M385" s="18"/>
      <c r="N385"/>
      <c r="O385"/>
      <c r="P385"/>
      <c r="Q385"/>
      <c r="R385"/>
      <c r="S385"/>
      <c r="T385"/>
      <c r="U385"/>
      <c r="W385" s="19"/>
      <c r="Y385"/>
      <c r="AC385" s="19"/>
      <c r="BS385" s="18"/>
    </row>
    <row r="386" spans="1:71" ht="0.95" customHeight="1">
      <c r="M386" s="18"/>
      <c r="N386"/>
      <c r="O386"/>
      <c r="P386"/>
      <c r="Q386"/>
      <c r="R386"/>
      <c r="S386"/>
      <c r="T386"/>
      <c r="U386"/>
      <c r="W386" s="19"/>
      <c r="Y386"/>
      <c r="AC386" s="19"/>
      <c r="BS386" s="18"/>
    </row>
    <row r="387" spans="1:71" ht="0.95" customHeight="1">
      <c r="M387" s="18"/>
      <c r="N387"/>
      <c r="O387"/>
      <c r="P387"/>
      <c r="Q387"/>
      <c r="R387"/>
      <c r="S387"/>
      <c r="T387"/>
      <c r="U387"/>
      <c r="W387" s="19"/>
      <c r="Y387"/>
      <c r="AC387" s="19"/>
      <c r="BS387" s="18"/>
    </row>
    <row r="388" spans="1:71" ht="0.95" customHeight="1">
      <c r="M388" s="18"/>
      <c r="N388"/>
      <c r="O388"/>
      <c r="P388"/>
      <c r="Q388"/>
      <c r="R388"/>
      <c r="S388"/>
      <c r="T388"/>
      <c r="U388"/>
      <c r="W388" s="19"/>
      <c r="Y388"/>
      <c r="AC388" s="19"/>
      <c r="BS388" s="18"/>
    </row>
    <row r="389" spans="1:71" ht="0.95" customHeight="1">
      <c r="M389" s="18"/>
      <c r="N389"/>
      <c r="O389"/>
      <c r="P389"/>
      <c r="Q389"/>
      <c r="R389"/>
      <c r="S389"/>
      <c r="T389"/>
      <c r="U389"/>
      <c r="W389" s="19"/>
      <c r="Y389"/>
      <c r="AC389" s="19"/>
      <c r="BS389" s="18"/>
    </row>
    <row r="390" spans="1:71" ht="0.95" customHeight="1">
      <c r="M390" s="18"/>
      <c r="N390"/>
      <c r="O390"/>
      <c r="P390"/>
      <c r="Q390"/>
      <c r="R390"/>
      <c r="S390"/>
      <c r="T390"/>
      <c r="U390"/>
      <c r="W390" s="19"/>
      <c r="Y390"/>
      <c r="AC390" s="19"/>
      <c r="BS390" s="18"/>
    </row>
    <row r="391" spans="1:71" ht="16.5" thickBot="1">
      <c r="D391" s="1" t="s">
        <v>26</v>
      </c>
      <c r="E391" s="1" t="s">
        <v>3</v>
      </c>
      <c r="F391" s="5" t="s">
        <v>4</v>
      </c>
      <c r="G391" s="5" t="s">
        <v>8</v>
      </c>
      <c r="H391" s="5" t="s">
        <v>5</v>
      </c>
      <c r="I391" s="5" t="s">
        <v>6</v>
      </c>
      <c r="J391" s="5" t="s">
        <v>7</v>
      </c>
      <c r="K391" s="6" t="s">
        <v>66</v>
      </c>
      <c r="M391" s="18"/>
      <c r="N391" s="1" t="s">
        <v>26</v>
      </c>
      <c r="O391" s="1"/>
      <c r="P391" s="1"/>
      <c r="Q391" s="1"/>
      <c r="R391" s="1"/>
      <c r="S391" s="1"/>
      <c r="T391" s="1"/>
      <c r="U391" s="1"/>
      <c r="W391" s="19"/>
      <c r="X391" s="1"/>
      <c r="Y391" s="1"/>
      <c r="AA391" s="191"/>
      <c r="AB391" s="191"/>
      <c r="AC391" s="191"/>
      <c r="AD391" s="1"/>
      <c r="AE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8"/>
    </row>
    <row r="392" spans="1:71">
      <c r="A392" s="335">
        <v>76</v>
      </c>
      <c r="B392" s="286" t="s">
        <v>18</v>
      </c>
      <c r="C392" s="287"/>
      <c r="D392" s="92">
        <f>+入力シート①!S$2</f>
        <v>43594</v>
      </c>
      <c r="E392" s="21"/>
      <c r="F392" s="34"/>
      <c r="G392" s="34"/>
      <c r="H392" s="34"/>
      <c r="I392" s="34"/>
      <c r="J392" s="34"/>
      <c r="K392" s="35"/>
      <c r="M392" s="18"/>
      <c r="N392" s="92">
        <v>43594</v>
      </c>
      <c r="O392" s="92">
        <v>41053</v>
      </c>
      <c r="P392" s="92">
        <v>41053</v>
      </c>
      <c r="Q392" s="92">
        <v>41053</v>
      </c>
      <c r="R392" s="92">
        <v>41053</v>
      </c>
      <c r="S392" s="92">
        <v>41053</v>
      </c>
      <c r="T392" s="92">
        <v>41053</v>
      </c>
      <c r="U392" s="92">
        <v>41053</v>
      </c>
      <c r="V392" s="19">
        <v>2011</v>
      </c>
      <c r="W392" s="19">
        <v>2010</v>
      </c>
      <c r="X392" s="19">
        <f t="shared" ref="X392:BR392" si="221">+X$1</f>
        <v>2009</v>
      </c>
      <c r="Y392" s="19">
        <f t="shared" si="221"/>
        <v>2008</v>
      </c>
      <c r="Z392" s="19">
        <f t="shared" si="221"/>
        <v>2007</v>
      </c>
      <c r="AA392" s="19">
        <f t="shared" si="221"/>
        <v>2006</v>
      </c>
      <c r="AB392" s="19">
        <f t="shared" si="221"/>
        <v>2005</v>
      </c>
      <c r="AC392" s="19">
        <f t="shared" si="221"/>
        <v>2004</v>
      </c>
      <c r="AD392">
        <f t="shared" si="221"/>
        <v>2003</v>
      </c>
      <c r="AE392">
        <f t="shared" si="221"/>
        <v>2003</v>
      </c>
      <c r="AF392">
        <f t="shared" si="221"/>
        <v>2003</v>
      </c>
      <c r="AG392">
        <f t="shared" si="221"/>
        <v>2002</v>
      </c>
      <c r="AH392">
        <f t="shared" si="221"/>
        <v>2002</v>
      </c>
      <c r="AI392">
        <f t="shared" si="221"/>
        <v>2001</v>
      </c>
      <c r="AJ392">
        <f t="shared" si="221"/>
        <v>2001</v>
      </c>
      <c r="AK392">
        <f t="shared" si="221"/>
        <v>2000</v>
      </c>
      <c r="AL392">
        <f t="shared" si="221"/>
        <v>1999</v>
      </c>
      <c r="AM392">
        <f t="shared" si="221"/>
        <v>1998</v>
      </c>
      <c r="AN392">
        <f t="shared" si="221"/>
        <v>1997</v>
      </c>
      <c r="AO392">
        <f t="shared" si="221"/>
        <v>1996</v>
      </c>
      <c r="AP392">
        <f t="shared" si="221"/>
        <v>1995</v>
      </c>
      <c r="AQ392">
        <f t="shared" si="221"/>
        <v>1994</v>
      </c>
      <c r="AR392">
        <f t="shared" si="221"/>
        <v>1992</v>
      </c>
      <c r="AS392">
        <f t="shared" si="221"/>
        <v>1991</v>
      </c>
      <c r="AT392">
        <f t="shared" si="221"/>
        <v>1990</v>
      </c>
      <c r="AU392">
        <f t="shared" si="221"/>
        <v>1990</v>
      </c>
      <c r="AV392">
        <f t="shared" si="221"/>
        <v>1990</v>
      </c>
      <c r="AW392">
        <f t="shared" si="221"/>
        <v>1989</v>
      </c>
      <c r="AX392">
        <f t="shared" si="221"/>
        <v>1989</v>
      </c>
      <c r="AY392">
        <f t="shared" si="221"/>
        <v>1988</v>
      </c>
      <c r="AZ392">
        <f t="shared" si="221"/>
        <v>1988</v>
      </c>
      <c r="BA392">
        <f t="shared" si="221"/>
        <v>1988</v>
      </c>
      <c r="BB392">
        <f t="shared" si="221"/>
        <v>1987</v>
      </c>
      <c r="BC392">
        <f t="shared" si="221"/>
        <v>1986</v>
      </c>
      <c r="BD392">
        <f t="shared" si="221"/>
        <v>1985</v>
      </c>
      <c r="BE392">
        <f t="shared" si="221"/>
        <v>1985</v>
      </c>
      <c r="BF392">
        <f t="shared" si="221"/>
        <v>1985</v>
      </c>
      <c r="BG392">
        <f t="shared" si="221"/>
        <v>1984</v>
      </c>
      <c r="BH392">
        <f t="shared" si="221"/>
        <v>1984</v>
      </c>
      <c r="BI392">
        <f t="shared" si="221"/>
        <v>1984</v>
      </c>
      <c r="BJ392">
        <f t="shared" si="221"/>
        <v>1983</v>
      </c>
      <c r="BK392">
        <f t="shared" si="221"/>
        <v>1983</v>
      </c>
      <c r="BL392">
        <f t="shared" si="221"/>
        <v>1982</v>
      </c>
      <c r="BM392">
        <f t="shared" si="221"/>
        <v>1981</v>
      </c>
      <c r="BN392">
        <f t="shared" si="221"/>
        <v>1981</v>
      </c>
      <c r="BO392">
        <f t="shared" si="221"/>
        <v>1980</v>
      </c>
      <c r="BP392">
        <f t="shared" si="221"/>
        <v>1980</v>
      </c>
      <c r="BQ392">
        <f t="shared" si="221"/>
        <v>1980</v>
      </c>
      <c r="BR392">
        <f t="shared" si="221"/>
        <v>1980</v>
      </c>
      <c r="BS392" s="18"/>
    </row>
    <row r="393" spans="1:71">
      <c r="A393" s="335"/>
      <c r="B393" s="286" t="s">
        <v>19</v>
      </c>
      <c r="C393" s="287"/>
      <c r="D393" s="93">
        <f>+入力シート①!S$2</f>
        <v>43594</v>
      </c>
      <c r="E393" s="22"/>
      <c r="F393" s="36"/>
      <c r="G393" s="36"/>
      <c r="H393" s="36"/>
      <c r="I393" s="36"/>
      <c r="J393" s="36"/>
      <c r="K393" s="37"/>
      <c r="M393" s="18"/>
      <c r="N393" s="93">
        <v>43594</v>
      </c>
      <c r="O393" s="93">
        <v>41053</v>
      </c>
      <c r="P393" s="93">
        <v>41053</v>
      </c>
      <c r="Q393" s="93">
        <v>41053</v>
      </c>
      <c r="R393" s="93">
        <v>41053</v>
      </c>
      <c r="S393" s="93">
        <v>41053</v>
      </c>
      <c r="T393" s="93">
        <v>41053</v>
      </c>
      <c r="U393" s="93">
        <v>41053</v>
      </c>
      <c r="V393" s="19">
        <v>0</v>
      </c>
      <c r="W393" s="19">
        <v>5</v>
      </c>
      <c r="X393" s="19">
        <f t="shared" ref="X393:BR393" si="222">+X$3</f>
        <v>5</v>
      </c>
      <c r="Y393" s="19">
        <f t="shared" si="222"/>
        <v>5</v>
      </c>
      <c r="Z393" s="19">
        <f t="shared" si="222"/>
        <v>5</v>
      </c>
      <c r="AA393" s="19">
        <f t="shared" si="222"/>
        <v>5</v>
      </c>
      <c r="AB393" s="19">
        <f t="shared" si="222"/>
        <v>5</v>
      </c>
      <c r="AC393" s="19">
        <f t="shared" si="222"/>
        <v>5</v>
      </c>
      <c r="AD393">
        <f t="shared" si="222"/>
        <v>5</v>
      </c>
      <c r="AE393">
        <f t="shared" si="222"/>
        <v>5</v>
      </c>
      <c r="AF393">
        <f t="shared" si="222"/>
        <v>5</v>
      </c>
      <c r="AG393">
        <f t="shared" si="222"/>
        <v>5</v>
      </c>
      <c r="AH393">
        <f t="shared" si="222"/>
        <v>5</v>
      </c>
      <c r="AI393">
        <f t="shared" si="222"/>
        <v>5</v>
      </c>
      <c r="AJ393">
        <f t="shared" si="222"/>
        <v>5</v>
      </c>
      <c r="AK393">
        <f t="shared" si="222"/>
        <v>5</v>
      </c>
      <c r="AL393">
        <f t="shared" si="222"/>
        <v>5</v>
      </c>
      <c r="AM393">
        <f t="shared" si="222"/>
        <v>5</v>
      </c>
      <c r="AN393">
        <f t="shared" si="222"/>
        <v>5</v>
      </c>
      <c r="AO393">
        <f t="shared" si="222"/>
        <v>5</v>
      </c>
      <c r="AP393">
        <f t="shared" si="222"/>
        <v>5</v>
      </c>
      <c r="AQ393">
        <f t="shared" si="222"/>
        <v>5</v>
      </c>
      <c r="AR393">
        <f t="shared" si="222"/>
        <v>5</v>
      </c>
      <c r="AS393">
        <f t="shared" si="222"/>
        <v>5</v>
      </c>
      <c r="AT393">
        <f t="shared" si="222"/>
        <v>5</v>
      </c>
      <c r="AU393">
        <f t="shared" si="222"/>
        <v>5</v>
      </c>
      <c r="AV393">
        <f t="shared" si="222"/>
        <v>5</v>
      </c>
      <c r="AW393">
        <f t="shared" si="222"/>
        <v>5</v>
      </c>
      <c r="AX393">
        <f t="shared" si="222"/>
        <v>5</v>
      </c>
      <c r="AY393">
        <f t="shared" si="222"/>
        <v>5</v>
      </c>
      <c r="AZ393">
        <f t="shared" si="222"/>
        <v>5</v>
      </c>
      <c r="BA393">
        <f t="shared" si="222"/>
        <v>5</v>
      </c>
      <c r="BB393">
        <f t="shared" si="222"/>
        <v>5</v>
      </c>
      <c r="BC393">
        <f t="shared" si="222"/>
        <v>5</v>
      </c>
      <c r="BD393">
        <f t="shared" si="222"/>
        <v>5</v>
      </c>
      <c r="BE393">
        <f t="shared" si="222"/>
        <v>5</v>
      </c>
      <c r="BF393">
        <f t="shared" si="222"/>
        <v>5</v>
      </c>
      <c r="BG393">
        <f t="shared" si="222"/>
        <v>5</v>
      </c>
      <c r="BH393">
        <f t="shared" si="222"/>
        <v>5</v>
      </c>
      <c r="BI393">
        <f t="shared" si="222"/>
        <v>5</v>
      </c>
      <c r="BJ393">
        <f t="shared" si="222"/>
        <v>5</v>
      </c>
      <c r="BK393">
        <f t="shared" si="222"/>
        <v>5</v>
      </c>
      <c r="BL393">
        <f t="shared" si="222"/>
        <v>5</v>
      </c>
      <c r="BM393">
        <f t="shared" si="222"/>
        <v>5</v>
      </c>
      <c r="BN393">
        <f t="shared" si="222"/>
        <v>5</v>
      </c>
      <c r="BO393">
        <f t="shared" si="222"/>
        <v>5</v>
      </c>
      <c r="BP393">
        <f t="shared" si="222"/>
        <v>5</v>
      </c>
      <c r="BQ393">
        <f t="shared" si="222"/>
        <v>5</v>
      </c>
      <c r="BR393">
        <f t="shared" si="222"/>
        <v>5</v>
      </c>
      <c r="BS393" s="18"/>
    </row>
    <row r="394" spans="1:71">
      <c r="A394" s="335"/>
      <c r="B394" s="286" t="s">
        <v>20</v>
      </c>
      <c r="C394" s="287"/>
      <c r="D394" s="94">
        <f>+入力シート①!S$2</f>
        <v>43594</v>
      </c>
      <c r="E394" s="22"/>
      <c r="F394" s="36"/>
      <c r="G394" s="36"/>
      <c r="H394" s="36"/>
      <c r="I394" s="36"/>
      <c r="J394" s="36"/>
      <c r="K394" s="37"/>
      <c r="M394" s="18"/>
      <c r="N394" s="94">
        <v>43594</v>
      </c>
      <c r="O394" s="94">
        <v>41053</v>
      </c>
      <c r="P394" s="94">
        <v>41053</v>
      </c>
      <c r="Q394" s="94">
        <v>41053</v>
      </c>
      <c r="R394" s="94">
        <v>41053</v>
      </c>
      <c r="S394" s="94">
        <v>41053</v>
      </c>
      <c r="T394" s="94">
        <v>41053</v>
      </c>
      <c r="U394" s="94">
        <v>41053</v>
      </c>
      <c r="V394" s="19">
        <v>0</v>
      </c>
      <c r="W394" s="19">
        <v>10</v>
      </c>
      <c r="X394" s="94"/>
      <c r="Y394" s="94"/>
      <c r="Z394" s="19">
        <v>9</v>
      </c>
      <c r="AA394" s="19">
        <v>17</v>
      </c>
      <c r="AC394" s="19"/>
      <c r="BD394">
        <v>13</v>
      </c>
      <c r="BG394">
        <v>8</v>
      </c>
      <c r="BL394">
        <v>28</v>
      </c>
      <c r="BM394">
        <v>14</v>
      </c>
      <c r="BQ394">
        <v>3</v>
      </c>
      <c r="BS394" s="18"/>
    </row>
    <row r="395" spans="1:71">
      <c r="A395" s="335"/>
      <c r="B395" s="286" t="s">
        <v>67</v>
      </c>
      <c r="C395" s="287"/>
      <c r="D395">
        <f>+入力シート①!S$3</f>
        <v>76</v>
      </c>
      <c r="E395" s="22"/>
      <c r="F395" s="36"/>
      <c r="G395" s="36"/>
      <c r="H395" s="36"/>
      <c r="I395" s="36"/>
      <c r="J395" s="36"/>
      <c r="K395" s="37"/>
      <c r="M395" s="18"/>
      <c r="N395">
        <v>76</v>
      </c>
      <c r="O395">
        <v>76</v>
      </c>
      <c r="P395">
        <v>76</v>
      </c>
      <c r="Q395">
        <v>76</v>
      </c>
      <c r="R395">
        <v>76</v>
      </c>
      <c r="S395">
        <v>76</v>
      </c>
      <c r="T395">
        <v>76</v>
      </c>
      <c r="U395">
        <v>76</v>
      </c>
      <c r="V395" s="19">
        <v>76</v>
      </c>
      <c r="W395" s="19">
        <v>31</v>
      </c>
      <c r="X395" s="19">
        <f>+$A$392</f>
        <v>76</v>
      </c>
      <c r="Y395" s="19">
        <f>+$A$392</f>
        <v>76</v>
      </c>
      <c r="Z395" s="19">
        <f>+$A$392</f>
        <v>76</v>
      </c>
      <c r="AA395" s="19">
        <f t="shared" ref="AA395:BR395" si="223">+$A$392</f>
        <v>76</v>
      </c>
      <c r="AB395" s="19">
        <f t="shared" si="223"/>
        <v>76</v>
      </c>
      <c r="AC395" s="19">
        <f t="shared" si="223"/>
        <v>76</v>
      </c>
      <c r="AD395">
        <f t="shared" si="223"/>
        <v>76</v>
      </c>
      <c r="AE395">
        <f t="shared" si="223"/>
        <v>76</v>
      </c>
      <c r="AF395">
        <f t="shared" si="223"/>
        <v>76</v>
      </c>
      <c r="AG395">
        <f t="shared" si="223"/>
        <v>76</v>
      </c>
      <c r="AH395">
        <f t="shared" si="223"/>
        <v>76</v>
      </c>
      <c r="AI395">
        <f t="shared" si="223"/>
        <v>76</v>
      </c>
      <c r="AJ395">
        <f t="shared" si="223"/>
        <v>76</v>
      </c>
      <c r="AK395">
        <f t="shared" si="223"/>
        <v>76</v>
      </c>
      <c r="AL395">
        <f t="shared" si="223"/>
        <v>76</v>
      </c>
      <c r="AM395">
        <f t="shared" si="223"/>
        <v>76</v>
      </c>
      <c r="AN395">
        <f t="shared" si="223"/>
        <v>76</v>
      </c>
      <c r="AO395">
        <f t="shared" si="223"/>
        <v>76</v>
      </c>
      <c r="AP395">
        <f t="shared" si="223"/>
        <v>76</v>
      </c>
      <c r="AQ395">
        <f t="shared" si="223"/>
        <v>76</v>
      </c>
      <c r="AR395">
        <f t="shared" si="223"/>
        <v>76</v>
      </c>
      <c r="AS395">
        <f t="shared" si="223"/>
        <v>76</v>
      </c>
      <c r="AT395">
        <f t="shared" si="223"/>
        <v>76</v>
      </c>
      <c r="AU395">
        <f t="shared" si="223"/>
        <v>76</v>
      </c>
      <c r="AV395">
        <f t="shared" si="223"/>
        <v>76</v>
      </c>
      <c r="AW395">
        <f t="shared" si="223"/>
        <v>76</v>
      </c>
      <c r="AX395">
        <f t="shared" si="223"/>
        <v>76</v>
      </c>
      <c r="AY395">
        <f t="shared" si="223"/>
        <v>76</v>
      </c>
      <c r="AZ395">
        <f t="shared" si="223"/>
        <v>76</v>
      </c>
      <c r="BA395">
        <f t="shared" si="223"/>
        <v>76</v>
      </c>
      <c r="BB395">
        <f t="shared" si="223"/>
        <v>76</v>
      </c>
      <c r="BC395">
        <f t="shared" si="223"/>
        <v>76</v>
      </c>
      <c r="BD395">
        <f t="shared" si="223"/>
        <v>76</v>
      </c>
      <c r="BE395">
        <f t="shared" si="223"/>
        <v>76</v>
      </c>
      <c r="BF395">
        <f t="shared" si="223"/>
        <v>76</v>
      </c>
      <c r="BG395">
        <f t="shared" si="223"/>
        <v>76</v>
      </c>
      <c r="BH395">
        <f t="shared" si="223"/>
        <v>76</v>
      </c>
      <c r="BI395">
        <f t="shared" si="223"/>
        <v>76</v>
      </c>
      <c r="BJ395">
        <f t="shared" si="223"/>
        <v>76</v>
      </c>
      <c r="BK395">
        <f t="shared" si="223"/>
        <v>76</v>
      </c>
      <c r="BL395">
        <f t="shared" si="223"/>
        <v>76</v>
      </c>
      <c r="BM395">
        <f t="shared" si="223"/>
        <v>76</v>
      </c>
      <c r="BN395">
        <f t="shared" si="223"/>
        <v>76</v>
      </c>
      <c r="BO395">
        <f t="shared" si="223"/>
        <v>76</v>
      </c>
      <c r="BP395">
        <f t="shared" si="223"/>
        <v>76</v>
      </c>
      <c r="BQ395">
        <f t="shared" si="223"/>
        <v>76</v>
      </c>
      <c r="BR395">
        <f t="shared" si="223"/>
        <v>76</v>
      </c>
      <c r="BS395" s="18"/>
    </row>
    <row r="396" spans="1:71" ht="16.5" thickBot="1">
      <c r="A396" s="335"/>
      <c r="B396" s="286" t="s">
        <v>21</v>
      </c>
      <c r="C396" s="287"/>
      <c r="D396" s="99">
        <f>+入力シート①!S$4</f>
        <v>0.4236111111111111</v>
      </c>
      <c r="E396" s="23"/>
      <c r="F396" s="38"/>
      <c r="G396" s="38"/>
      <c r="H396" s="38"/>
      <c r="I396" s="38"/>
      <c r="J396" s="38"/>
      <c r="K396" s="39"/>
      <c r="M396" s="18"/>
      <c r="N396" s="99">
        <v>0.4236111111111111</v>
      </c>
      <c r="O396" s="99">
        <v>0.33333333333333331</v>
      </c>
      <c r="P396" s="99">
        <v>0.33333333333333331</v>
      </c>
      <c r="Q396" s="99">
        <v>0.33333333333333331</v>
      </c>
      <c r="R396" s="99">
        <v>0.33333333333333331</v>
      </c>
      <c r="S396" s="99">
        <v>0.37847222222222227</v>
      </c>
      <c r="T396" s="99">
        <v>0.37847222222222227</v>
      </c>
      <c r="U396" s="99">
        <v>0.37847222222222227</v>
      </c>
      <c r="V396" s="19">
        <v>0</v>
      </c>
      <c r="W396" s="192">
        <v>0.46180555555555558</v>
      </c>
      <c r="X396" s="99"/>
      <c r="Y396" s="99"/>
      <c r="Z396" s="192">
        <v>7.9861111111111105E-2</v>
      </c>
      <c r="AC396" s="19"/>
      <c r="BS396" s="18"/>
    </row>
    <row r="397" spans="1:71">
      <c r="A397" s="335"/>
      <c r="B397" s="283" t="s">
        <v>22</v>
      </c>
      <c r="C397" s="9">
        <v>0</v>
      </c>
      <c r="D397">
        <f>+入力シート①!S$5</f>
        <v>22.36</v>
      </c>
      <c r="E397">
        <f>+COUNT($O397:$BS397)</f>
        <v>16</v>
      </c>
      <c r="F397" s="6">
        <f>+AVERAGE($O397:$BS397)</f>
        <v>20.349899999999998</v>
      </c>
      <c r="G397" s="6">
        <f>+STDEV($O397:$BS397)</f>
        <v>5.5929110092449497</v>
      </c>
      <c r="H397" s="6">
        <f>+MAX($N397:$BT397)</f>
        <v>23.7</v>
      </c>
      <c r="I397" s="6">
        <f>+MIN($N397:$BS397)</f>
        <v>0</v>
      </c>
      <c r="J397" s="6">
        <f>+D397-F397</f>
        <v>2.0101000000000013</v>
      </c>
      <c r="K397" s="6">
        <f>+J397/G397</f>
        <v>0.35940139163261375</v>
      </c>
      <c r="M397" s="18"/>
      <c r="N397">
        <v>22.36</v>
      </c>
      <c r="O397">
        <v>22.36</v>
      </c>
      <c r="P397">
        <v>22.36</v>
      </c>
      <c r="Q397">
        <v>22.36</v>
      </c>
      <c r="R397">
        <v>22.36</v>
      </c>
      <c r="S397">
        <v>21.9528</v>
      </c>
      <c r="T397">
        <v>21.9528</v>
      </c>
      <c r="U397">
        <v>21.9528</v>
      </c>
      <c r="V397" s="19">
        <v>0</v>
      </c>
      <c r="W397" s="19">
        <v>20.7</v>
      </c>
      <c r="Y397"/>
      <c r="Z397" s="19">
        <v>19.2</v>
      </c>
      <c r="AA397" s="19">
        <v>21.4</v>
      </c>
      <c r="AC397" s="19"/>
      <c r="BD397">
        <v>23.7</v>
      </c>
      <c r="BG397">
        <v>19.100000000000001</v>
      </c>
      <c r="BL397">
        <v>23.2</v>
      </c>
      <c r="BM397">
        <v>23.1</v>
      </c>
      <c r="BQ397">
        <v>19.899999999999999</v>
      </c>
      <c r="BS397" s="18"/>
    </row>
    <row r="398" spans="1:71">
      <c r="A398" s="335"/>
      <c r="B398" s="283"/>
      <c r="C398" s="9">
        <v>10</v>
      </c>
      <c r="D398">
        <f>+入力シート①!S$6</f>
        <v>22.34</v>
      </c>
      <c r="E398">
        <f t="shared" ref="E398:E409" si="224">+COUNT($O398:$BS398)</f>
        <v>16</v>
      </c>
      <c r="F398" s="6">
        <f t="shared" ref="F398:F409" si="225">+AVERAGE($O398:$BS398)</f>
        <v>18.899743750000003</v>
      </c>
      <c r="G398" s="6">
        <f t="shared" ref="G398:G409" si="226">+STDEV($O398:$BS398)</f>
        <v>7.5267345784626194</v>
      </c>
      <c r="H398" s="6">
        <f t="shared" ref="H398:H409" si="227">+MAX($N398:$BT398)</f>
        <v>23.32</v>
      </c>
      <c r="I398" s="6">
        <f t="shared" ref="I398:I409" si="228">+MIN($N398:$BS398)</f>
        <v>0</v>
      </c>
      <c r="J398" s="6">
        <f t="shared" ref="J398:J409" si="229">+D398-F398</f>
        <v>3.4402562499999974</v>
      </c>
      <c r="K398" s="6">
        <f t="shared" ref="K398:K409" si="230">+J398/G398</f>
        <v>0.45707155129983212</v>
      </c>
      <c r="M398" s="18"/>
      <c r="N398">
        <v>22.34</v>
      </c>
      <c r="O398">
        <v>22.27</v>
      </c>
      <c r="P398">
        <v>22.27</v>
      </c>
      <c r="Q398">
        <v>22.27</v>
      </c>
      <c r="R398">
        <v>22.27</v>
      </c>
      <c r="S398">
        <v>21.915299999999998</v>
      </c>
      <c r="T398">
        <v>21.915299999999998</v>
      </c>
      <c r="U398">
        <v>21.915299999999998</v>
      </c>
      <c r="V398" s="19">
        <v>0</v>
      </c>
      <c r="W398" s="19">
        <v>0</v>
      </c>
      <c r="Y398"/>
      <c r="Z398" s="19">
        <v>18.72</v>
      </c>
      <c r="AA398" s="19">
        <v>21.33</v>
      </c>
      <c r="AC398" s="19"/>
      <c r="BD398">
        <v>23.13</v>
      </c>
      <c r="BG398">
        <v>18.100000000000001</v>
      </c>
      <c r="BL398">
        <v>23.32</v>
      </c>
      <c r="BM398">
        <v>23.11</v>
      </c>
      <c r="BQ398">
        <v>19.86</v>
      </c>
      <c r="BS398" s="18"/>
    </row>
    <row r="399" spans="1:71">
      <c r="A399" s="335"/>
      <c r="B399" s="283"/>
      <c r="C399" s="9">
        <v>20</v>
      </c>
      <c r="D399">
        <f>+入力シート①!S$7</f>
        <v>22.32</v>
      </c>
      <c r="E399">
        <f t="shared" si="224"/>
        <v>16</v>
      </c>
      <c r="F399" s="6">
        <f t="shared" si="225"/>
        <v>18.635568750000001</v>
      </c>
      <c r="G399" s="6">
        <f t="shared" si="226"/>
        <v>7.455998882753736</v>
      </c>
      <c r="H399" s="6">
        <f t="shared" si="227"/>
        <v>23.02</v>
      </c>
      <c r="I399" s="6">
        <f t="shared" si="228"/>
        <v>0</v>
      </c>
      <c r="J399" s="6">
        <f t="shared" si="229"/>
        <v>3.6844312499999994</v>
      </c>
      <c r="K399" s="6">
        <f t="shared" si="230"/>
        <v>0.4941566258174146</v>
      </c>
      <c r="M399" s="18"/>
      <c r="N399">
        <v>22.32</v>
      </c>
      <c r="O399">
        <v>21.92</v>
      </c>
      <c r="P399">
        <v>21.92</v>
      </c>
      <c r="Q399">
        <v>21.92</v>
      </c>
      <c r="R399">
        <v>21.92</v>
      </c>
      <c r="S399">
        <v>21.8597</v>
      </c>
      <c r="T399">
        <v>21.8597</v>
      </c>
      <c r="U399">
        <v>21.8597</v>
      </c>
      <c r="V399" s="19">
        <v>0</v>
      </c>
      <c r="W399" s="19">
        <v>0</v>
      </c>
      <c r="Y399"/>
      <c r="Z399" s="19">
        <v>17.61</v>
      </c>
      <c r="AA399" s="19">
        <v>21.25</v>
      </c>
      <c r="AC399" s="19"/>
      <c r="BD399">
        <v>23.02</v>
      </c>
      <c r="BG399">
        <v>17.59</v>
      </c>
      <c r="BL399">
        <v>22.73</v>
      </c>
      <c r="BM399">
        <v>22.97</v>
      </c>
      <c r="BQ399">
        <v>19.739999999999998</v>
      </c>
      <c r="BS399" s="18"/>
    </row>
    <row r="400" spans="1:71">
      <c r="A400" s="335"/>
      <c r="B400" s="283"/>
      <c r="C400" s="9">
        <v>30</v>
      </c>
      <c r="D400">
        <f>+入力シート①!S$8</f>
        <v>22.31</v>
      </c>
      <c r="E400">
        <f t="shared" si="224"/>
        <v>16</v>
      </c>
      <c r="F400" s="6">
        <f t="shared" si="225"/>
        <v>18.374243750000002</v>
      </c>
      <c r="G400" s="6">
        <f t="shared" si="226"/>
        <v>7.373854402863194</v>
      </c>
      <c r="H400" s="6">
        <f t="shared" si="227"/>
        <v>22.92</v>
      </c>
      <c r="I400" s="6">
        <f t="shared" si="228"/>
        <v>0</v>
      </c>
      <c r="J400" s="6">
        <f t="shared" si="229"/>
        <v>3.9357562499999972</v>
      </c>
      <c r="K400" s="6">
        <f t="shared" si="230"/>
        <v>0.53374477376062401</v>
      </c>
      <c r="M400" s="18"/>
      <c r="N400">
        <v>22.31</v>
      </c>
      <c r="O400">
        <v>21.58</v>
      </c>
      <c r="P400">
        <v>21.58</v>
      </c>
      <c r="Q400">
        <v>21.58</v>
      </c>
      <c r="R400">
        <v>21.58</v>
      </c>
      <c r="S400">
        <v>21.5793</v>
      </c>
      <c r="T400">
        <v>21.5793</v>
      </c>
      <c r="U400">
        <v>21.5793</v>
      </c>
      <c r="V400" s="19">
        <v>0</v>
      </c>
      <c r="W400" s="19">
        <v>0</v>
      </c>
      <c r="Y400"/>
      <c r="Z400" s="19">
        <v>16.75</v>
      </c>
      <c r="AA400" s="19">
        <v>21.22</v>
      </c>
      <c r="AC400" s="19"/>
      <c r="BD400">
        <v>22.92</v>
      </c>
      <c r="BG400">
        <v>17.47</v>
      </c>
      <c r="BL400">
        <v>22.33</v>
      </c>
      <c r="BM400">
        <v>22.78</v>
      </c>
      <c r="BQ400">
        <v>19.46</v>
      </c>
      <c r="BS400" s="18"/>
    </row>
    <row r="401" spans="1:71">
      <c r="A401" s="335"/>
      <c r="B401" s="283"/>
      <c r="C401" s="9">
        <v>50</v>
      </c>
      <c r="D401">
        <f>+入力シート①!S$9</f>
        <v>21.9</v>
      </c>
      <c r="E401">
        <f t="shared" si="224"/>
        <v>16</v>
      </c>
      <c r="F401" s="6">
        <f t="shared" si="225"/>
        <v>17.871187499999998</v>
      </c>
      <c r="G401" s="6">
        <f t="shared" si="226"/>
        <v>7.2275457542077701</v>
      </c>
      <c r="H401" s="6">
        <f t="shared" si="227"/>
        <v>22.67</v>
      </c>
      <c r="I401" s="6">
        <f t="shared" si="228"/>
        <v>0</v>
      </c>
      <c r="J401" s="6">
        <f t="shared" si="229"/>
        <v>4.0288125000000008</v>
      </c>
      <c r="K401" s="6">
        <f t="shared" si="230"/>
        <v>0.55742469671042705</v>
      </c>
      <c r="M401" s="18"/>
      <c r="N401">
        <v>21.9</v>
      </c>
      <c r="O401">
        <v>20.76</v>
      </c>
      <c r="P401">
        <v>20.76</v>
      </c>
      <c r="Q401">
        <v>20.76</v>
      </c>
      <c r="R401">
        <v>20.76</v>
      </c>
      <c r="S401">
        <v>21.193000000000001</v>
      </c>
      <c r="T401">
        <v>21.193000000000001</v>
      </c>
      <c r="U401">
        <v>21.193000000000001</v>
      </c>
      <c r="V401" s="19">
        <v>0</v>
      </c>
      <c r="W401" s="19">
        <v>0</v>
      </c>
      <c r="Y401"/>
      <c r="Z401" s="19">
        <v>16.09</v>
      </c>
      <c r="AA401" s="19">
        <v>20.78</v>
      </c>
      <c r="AC401" s="19"/>
      <c r="BD401">
        <v>22.67</v>
      </c>
      <c r="BG401">
        <v>16.91</v>
      </c>
      <c r="BL401">
        <v>22.31</v>
      </c>
      <c r="BM401">
        <v>22.67</v>
      </c>
      <c r="BQ401">
        <v>17.89</v>
      </c>
      <c r="BS401" s="18"/>
    </row>
    <row r="402" spans="1:71">
      <c r="A402" s="335"/>
      <c r="B402" s="283"/>
      <c r="C402" s="9">
        <v>75</v>
      </c>
      <c r="D402">
        <f>+入力シート①!S$10</f>
        <v>21.5</v>
      </c>
      <c r="E402">
        <f t="shared" si="224"/>
        <v>14</v>
      </c>
      <c r="F402" s="6">
        <f t="shared" si="225"/>
        <v>17.227621428571428</v>
      </c>
      <c r="G402" s="6">
        <f t="shared" si="226"/>
        <v>7.5088324628839178</v>
      </c>
      <c r="H402" s="6">
        <f t="shared" si="227"/>
        <v>22.5</v>
      </c>
      <c r="I402" s="6">
        <f t="shared" si="228"/>
        <v>0</v>
      </c>
      <c r="J402" s="6">
        <f t="shared" si="229"/>
        <v>4.2723785714285718</v>
      </c>
      <c r="K402" s="6">
        <f t="shared" si="230"/>
        <v>0.56898040974371122</v>
      </c>
      <c r="M402" s="18"/>
      <c r="N402">
        <v>21.5</v>
      </c>
      <c r="O402">
        <v>20.29</v>
      </c>
      <c r="P402">
        <v>20.29</v>
      </c>
      <c r="Q402">
        <v>20.29</v>
      </c>
      <c r="R402">
        <v>20.29</v>
      </c>
      <c r="S402">
        <v>21.0289</v>
      </c>
      <c r="T402">
        <v>21.0289</v>
      </c>
      <c r="U402">
        <v>21.0289</v>
      </c>
      <c r="V402" s="19">
        <v>0</v>
      </c>
      <c r="W402" s="19">
        <v>0</v>
      </c>
      <c r="Y402"/>
      <c r="AC402" s="19"/>
      <c r="BD402">
        <v>21.33</v>
      </c>
      <c r="BG402">
        <v>15.99</v>
      </c>
      <c r="BL402">
        <v>20.66</v>
      </c>
      <c r="BM402">
        <v>22.5</v>
      </c>
      <c r="BQ402">
        <v>16.46</v>
      </c>
      <c r="BS402" s="18"/>
    </row>
    <row r="403" spans="1:71">
      <c r="A403" s="335"/>
      <c r="B403" s="283"/>
      <c r="C403" s="9">
        <v>100</v>
      </c>
      <c r="D403">
        <f>+入力シート①!S$11</f>
        <v>20.61</v>
      </c>
      <c r="E403">
        <f t="shared" si="224"/>
        <v>16</v>
      </c>
      <c r="F403" s="6">
        <f t="shared" si="225"/>
        <v>16.487281250000002</v>
      </c>
      <c r="G403" s="6">
        <f t="shared" si="226"/>
        <v>6.7643090432276649</v>
      </c>
      <c r="H403" s="6">
        <f t="shared" si="227"/>
        <v>22.3</v>
      </c>
      <c r="I403" s="6">
        <f t="shared" si="228"/>
        <v>0</v>
      </c>
      <c r="J403" s="6">
        <f t="shared" si="229"/>
        <v>4.1227187499999971</v>
      </c>
      <c r="K403" s="6">
        <f t="shared" si="230"/>
        <v>0.60948113453326136</v>
      </c>
      <c r="M403" s="18"/>
      <c r="N403">
        <v>20.61</v>
      </c>
      <c r="O403">
        <v>18.79</v>
      </c>
      <c r="P403">
        <v>18.79</v>
      </c>
      <c r="Q403">
        <v>18.79</v>
      </c>
      <c r="R403">
        <v>18.79</v>
      </c>
      <c r="S403">
        <v>20.555499999999999</v>
      </c>
      <c r="T403">
        <v>20.555499999999999</v>
      </c>
      <c r="U403">
        <v>20.555499999999999</v>
      </c>
      <c r="V403" s="19">
        <v>0</v>
      </c>
      <c r="W403" s="19">
        <v>0</v>
      </c>
      <c r="Y403"/>
      <c r="Z403" s="19">
        <v>14.68</v>
      </c>
      <c r="AA403" s="19">
        <v>19.809999999999999</v>
      </c>
      <c r="AC403" s="19"/>
      <c r="BD403">
        <v>20.25</v>
      </c>
      <c r="BG403">
        <v>15.13</v>
      </c>
      <c r="BL403">
        <v>19.14</v>
      </c>
      <c r="BM403">
        <v>22.3</v>
      </c>
      <c r="BQ403">
        <v>15.66</v>
      </c>
      <c r="BS403" s="18"/>
    </row>
    <row r="404" spans="1:71">
      <c r="A404" s="335"/>
      <c r="B404" s="283"/>
      <c r="C404" s="9">
        <v>150</v>
      </c>
      <c r="D404">
        <f>+入力シート①!S$12</f>
        <v>19.77</v>
      </c>
      <c r="E404">
        <f t="shared" si="224"/>
        <v>16</v>
      </c>
      <c r="F404" s="6">
        <f t="shared" si="225"/>
        <v>15.181349999999998</v>
      </c>
      <c r="G404" s="6">
        <f t="shared" si="226"/>
        <v>6.4726528222463333</v>
      </c>
      <c r="H404" s="6">
        <f t="shared" si="227"/>
        <v>20.54</v>
      </c>
      <c r="I404" s="6">
        <f t="shared" si="228"/>
        <v>0</v>
      </c>
      <c r="J404" s="6">
        <f t="shared" si="229"/>
        <v>4.5886500000000012</v>
      </c>
      <c r="K404" s="6">
        <f t="shared" si="230"/>
        <v>0.70892880029482419</v>
      </c>
      <c r="M404" s="18"/>
      <c r="N404">
        <v>19.77</v>
      </c>
      <c r="O404">
        <v>17.41</v>
      </c>
      <c r="P404">
        <v>17.41</v>
      </c>
      <c r="Q404">
        <v>17.41</v>
      </c>
      <c r="R404">
        <v>17.41</v>
      </c>
      <c r="S404">
        <v>19.997199999999999</v>
      </c>
      <c r="T404">
        <v>19.997199999999999</v>
      </c>
      <c r="U404">
        <v>19.997199999999999</v>
      </c>
      <c r="V404" s="19">
        <v>0</v>
      </c>
      <c r="W404" s="19">
        <v>0</v>
      </c>
      <c r="Y404"/>
      <c r="Z404" s="19">
        <v>11.97</v>
      </c>
      <c r="AA404" s="19">
        <v>19.100000000000001</v>
      </c>
      <c r="AC404" s="19"/>
      <c r="BD404">
        <v>17.82</v>
      </c>
      <c r="BG404">
        <v>12.77</v>
      </c>
      <c r="BL404">
        <v>17.84</v>
      </c>
      <c r="BM404">
        <v>20.54</v>
      </c>
      <c r="BQ404">
        <v>13.23</v>
      </c>
      <c r="BS404" s="18"/>
    </row>
    <row r="405" spans="1:71">
      <c r="A405" s="335"/>
      <c r="B405" s="283"/>
      <c r="C405" s="9">
        <v>200</v>
      </c>
      <c r="D405">
        <f>+入力シート①!S$13</f>
        <v>17.579999999999998</v>
      </c>
      <c r="E405">
        <f t="shared" si="224"/>
        <v>16</v>
      </c>
      <c r="F405" s="6">
        <f t="shared" si="225"/>
        <v>13.692243750000001</v>
      </c>
      <c r="G405" s="6">
        <f t="shared" si="226"/>
        <v>6.0561141541386299</v>
      </c>
      <c r="H405" s="6">
        <f t="shared" si="227"/>
        <v>19.559999999999999</v>
      </c>
      <c r="I405" s="6">
        <f t="shared" si="228"/>
        <v>0</v>
      </c>
      <c r="J405" s="6">
        <f t="shared" si="229"/>
        <v>3.8877562499999971</v>
      </c>
      <c r="K405" s="6">
        <f t="shared" si="230"/>
        <v>0.64195557597658237</v>
      </c>
      <c r="M405" s="18"/>
      <c r="N405">
        <v>17.579999999999998</v>
      </c>
      <c r="O405">
        <v>14.68</v>
      </c>
      <c r="P405">
        <v>14.68</v>
      </c>
      <c r="Q405">
        <v>14.68</v>
      </c>
      <c r="R405">
        <v>14.68</v>
      </c>
      <c r="S405">
        <v>19.0153</v>
      </c>
      <c r="T405">
        <v>19.0153</v>
      </c>
      <c r="U405">
        <v>19.0153</v>
      </c>
      <c r="V405" s="19">
        <v>0</v>
      </c>
      <c r="W405" s="19">
        <v>0</v>
      </c>
      <c r="Y405"/>
      <c r="Z405" s="19">
        <v>11.31</v>
      </c>
      <c r="AA405" s="19">
        <v>18.690000000000001</v>
      </c>
      <c r="AC405" s="19"/>
      <c r="BD405">
        <v>15.8</v>
      </c>
      <c r="BG405">
        <v>10.86</v>
      </c>
      <c r="BL405">
        <v>15.63</v>
      </c>
      <c r="BM405">
        <v>19.559999999999999</v>
      </c>
      <c r="BQ405">
        <v>11.46</v>
      </c>
      <c r="BS405" s="18"/>
    </row>
    <row r="406" spans="1:71">
      <c r="A406" s="335"/>
      <c r="B406" s="283"/>
      <c r="C406" s="9">
        <v>300</v>
      </c>
      <c r="D406">
        <f>+入力シート①!S$14</f>
        <v>15.29</v>
      </c>
      <c r="E406">
        <f t="shared" si="224"/>
        <v>11</v>
      </c>
      <c r="F406" s="6">
        <f t="shared" si="225"/>
        <v>11.963018181818178</v>
      </c>
      <c r="G406" s="6">
        <f t="shared" si="226"/>
        <v>6.296626699085504</v>
      </c>
      <c r="H406" s="6">
        <f t="shared" si="227"/>
        <v>17.36</v>
      </c>
      <c r="I406" s="6">
        <f t="shared" si="228"/>
        <v>0</v>
      </c>
      <c r="J406" s="6">
        <f t="shared" si="229"/>
        <v>3.3269818181818209</v>
      </c>
      <c r="K406" s="6">
        <f t="shared" si="230"/>
        <v>0.52837526777076016</v>
      </c>
      <c r="M406" s="18"/>
      <c r="N406">
        <v>15.29</v>
      </c>
      <c r="O406">
        <v>14.07</v>
      </c>
      <c r="P406">
        <v>14.07</v>
      </c>
      <c r="Q406">
        <v>14.07</v>
      </c>
      <c r="R406">
        <v>14.07</v>
      </c>
      <c r="S406">
        <v>16.264399999999998</v>
      </c>
      <c r="T406">
        <v>16.264399999999998</v>
      </c>
      <c r="U406">
        <v>16.264399999999998</v>
      </c>
      <c r="V406" s="19">
        <v>0</v>
      </c>
      <c r="W406" s="19">
        <v>0</v>
      </c>
      <c r="Y406"/>
      <c r="Z406" s="19">
        <v>9.16</v>
      </c>
      <c r="AA406" s="19">
        <v>17.36</v>
      </c>
      <c r="AC406" s="19"/>
      <c r="BS406" s="18"/>
    </row>
    <row r="407" spans="1:71">
      <c r="A407" s="335"/>
      <c r="B407" s="283"/>
      <c r="C407" s="9">
        <v>400</v>
      </c>
      <c r="D407">
        <f>+入力シート①!S$15</f>
        <v>14.41</v>
      </c>
      <c r="E407">
        <f t="shared" si="224"/>
        <v>7</v>
      </c>
      <c r="F407" s="6">
        <f t="shared" si="225"/>
        <v>3.4257142857142853</v>
      </c>
      <c r="G407" s="6">
        <f t="shared" si="226"/>
        <v>6.5419336008626097</v>
      </c>
      <c r="H407" s="6">
        <f t="shared" si="227"/>
        <v>17.059999999999999</v>
      </c>
      <c r="I407" s="6">
        <f t="shared" si="228"/>
        <v>0</v>
      </c>
      <c r="J407" s="6">
        <f t="shared" si="229"/>
        <v>10.984285714285715</v>
      </c>
      <c r="K407" s="6">
        <f t="shared" si="230"/>
        <v>1.6790579642748658</v>
      </c>
      <c r="M407" s="18"/>
      <c r="N407">
        <v>14.41</v>
      </c>
      <c r="O407" t="s">
        <v>108</v>
      </c>
      <c r="P407" t="s">
        <v>108</v>
      </c>
      <c r="Q407" t="s">
        <v>108</v>
      </c>
      <c r="R407" t="s">
        <v>108</v>
      </c>
      <c r="S407">
        <v>0</v>
      </c>
      <c r="T407">
        <v>0</v>
      </c>
      <c r="U407">
        <v>0</v>
      </c>
      <c r="V407" s="19">
        <v>0</v>
      </c>
      <c r="W407" s="19">
        <v>0</v>
      </c>
      <c r="Y407"/>
      <c r="Z407" s="19">
        <v>6.92</v>
      </c>
      <c r="AA407" s="19">
        <v>17.059999999999999</v>
      </c>
      <c r="AC407" s="19"/>
      <c r="BS407" s="18"/>
    </row>
    <row r="408" spans="1:71">
      <c r="A408" s="335"/>
      <c r="B408" s="283"/>
      <c r="C408" s="9">
        <v>500</v>
      </c>
      <c r="D408" t="str">
        <f>+入力シート①!S$16</f>
        <v>-</v>
      </c>
      <c r="E408">
        <f t="shared" si="224"/>
        <v>5</v>
      </c>
      <c r="F408" s="6">
        <f t="shared" si="225"/>
        <v>0</v>
      </c>
      <c r="G408" s="6">
        <f t="shared" si="226"/>
        <v>0</v>
      </c>
      <c r="H408" s="6">
        <f t="shared" si="227"/>
        <v>0</v>
      </c>
      <c r="I408" s="6">
        <f t="shared" si="228"/>
        <v>0</v>
      </c>
      <c r="J408" s="6" t="e">
        <f t="shared" si="229"/>
        <v>#VALUE!</v>
      </c>
      <c r="K408" s="6" t="e">
        <f t="shared" si="230"/>
        <v>#VALUE!</v>
      </c>
      <c r="M408" s="18"/>
      <c r="N408" t="s">
        <v>108</v>
      </c>
      <c r="O408" t="s">
        <v>108</v>
      </c>
      <c r="P408" t="s">
        <v>108</v>
      </c>
      <c r="Q408" t="s">
        <v>108</v>
      </c>
      <c r="R408" t="s">
        <v>108</v>
      </c>
      <c r="S408">
        <v>0</v>
      </c>
      <c r="T408">
        <v>0</v>
      </c>
      <c r="U408">
        <v>0</v>
      </c>
      <c r="V408" s="19">
        <v>0</v>
      </c>
      <c r="W408" s="19">
        <v>0</v>
      </c>
      <c r="Y408"/>
      <c r="AC408" s="19"/>
      <c r="BS408" s="18"/>
    </row>
    <row r="409" spans="1:71">
      <c r="A409" s="335"/>
      <c r="B409" s="283"/>
      <c r="C409" s="9">
        <v>600</v>
      </c>
      <c r="D409" t="str">
        <f>+入力シート①!S$17</f>
        <v>-</v>
      </c>
      <c r="E409">
        <f t="shared" si="224"/>
        <v>5</v>
      </c>
      <c r="F409" s="6">
        <f t="shared" si="225"/>
        <v>0</v>
      </c>
      <c r="G409" s="6">
        <f t="shared" si="226"/>
        <v>0</v>
      </c>
      <c r="H409" s="6">
        <f t="shared" si="227"/>
        <v>0</v>
      </c>
      <c r="I409" s="6">
        <f t="shared" si="228"/>
        <v>0</v>
      </c>
      <c r="J409" s="6" t="e">
        <f t="shared" si="229"/>
        <v>#VALUE!</v>
      </c>
      <c r="K409" s="6" t="e">
        <f t="shared" si="230"/>
        <v>#VALUE!</v>
      </c>
      <c r="M409" s="18"/>
      <c r="N409" t="s">
        <v>108</v>
      </c>
      <c r="O409" t="s">
        <v>108</v>
      </c>
      <c r="P409" t="s">
        <v>108</v>
      </c>
      <c r="Q409" t="s">
        <v>108</v>
      </c>
      <c r="R409" t="s">
        <v>108</v>
      </c>
      <c r="S409">
        <v>0</v>
      </c>
      <c r="T409">
        <v>0</v>
      </c>
      <c r="U409">
        <v>0</v>
      </c>
      <c r="V409" s="19">
        <v>0</v>
      </c>
      <c r="W409" s="19">
        <v>0</v>
      </c>
      <c r="Y409"/>
      <c r="AC409" s="19"/>
      <c r="BS409" s="18"/>
    </row>
    <row r="410" spans="1:71">
      <c r="A410" s="335"/>
      <c r="B410" s="15"/>
      <c r="C410" s="15"/>
      <c r="D410" s="20"/>
      <c r="E410" s="20"/>
      <c r="F410" s="40"/>
      <c r="G410" s="40"/>
      <c r="H410" s="40"/>
      <c r="I410" s="40"/>
      <c r="J410" s="40"/>
      <c r="K410" s="40"/>
      <c r="L410" s="20"/>
      <c r="M410" s="18"/>
      <c r="N410" s="20"/>
      <c r="O410" s="20"/>
      <c r="P410" s="20"/>
      <c r="Q410" s="20"/>
      <c r="R410" s="20"/>
      <c r="S410" s="20"/>
      <c r="T410" s="20"/>
      <c r="U410" s="20"/>
      <c r="W410" s="19"/>
      <c r="X410" s="20"/>
      <c r="Y410" s="20"/>
      <c r="AC410" s="19"/>
      <c r="AD410" s="20"/>
      <c r="AE410" s="20"/>
      <c r="AF410" s="20"/>
      <c r="AG410" s="20"/>
      <c r="AH410" s="20"/>
      <c r="AI410" s="20"/>
      <c r="AJ410" s="20"/>
      <c r="AK410" s="20"/>
      <c r="AL410" s="20"/>
      <c r="AM410" s="20"/>
      <c r="AN410" s="20"/>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c r="BM410" s="20"/>
      <c r="BN410" s="20"/>
      <c r="BO410" s="20"/>
      <c r="BP410" s="20"/>
      <c r="BQ410" s="20"/>
      <c r="BR410" s="20"/>
      <c r="BS410" s="18"/>
    </row>
    <row r="411" spans="1:71">
      <c r="A411" s="335"/>
      <c r="B411" s="284" t="s">
        <v>25</v>
      </c>
      <c r="C411" s="13" t="s">
        <v>23</v>
      </c>
      <c r="D411">
        <f>+入力シート①!S$19</f>
        <v>113</v>
      </c>
      <c r="E411">
        <f>+COUNT($O411:$BS411)</f>
        <v>15</v>
      </c>
      <c r="F411" s="6">
        <f>+AVERAGE($O411:$BS411)</f>
        <v>127.13333333333334</v>
      </c>
      <c r="G411" s="6">
        <f>+STDEV($O411:$BS411)</f>
        <v>102.42409500745046</v>
      </c>
      <c r="H411" s="6">
        <f>+MAX($N411:$BS411)</f>
        <v>335</v>
      </c>
      <c r="I411" s="6">
        <f>+MIN($N411:$BS411)</f>
        <v>0</v>
      </c>
      <c r="J411" s="6">
        <f>+D411-F411</f>
        <v>-14.13333333333334</v>
      </c>
      <c r="K411" s="6">
        <f>+J411/G411</f>
        <v>-0.13798836428386566</v>
      </c>
      <c r="M411" s="18"/>
      <c r="N411">
        <v>113</v>
      </c>
      <c r="O411">
        <v>90</v>
      </c>
      <c r="P411">
        <v>90</v>
      </c>
      <c r="Q411">
        <v>90</v>
      </c>
      <c r="R411">
        <v>90</v>
      </c>
      <c r="S411">
        <v>55</v>
      </c>
      <c r="T411">
        <v>55</v>
      </c>
      <c r="U411">
        <v>55</v>
      </c>
      <c r="V411" s="19">
        <v>0</v>
      </c>
      <c r="W411" s="19">
        <v>280</v>
      </c>
      <c r="Y411"/>
      <c r="Z411" s="19">
        <v>296</v>
      </c>
      <c r="AA411" s="19">
        <v>122</v>
      </c>
      <c r="AC411" s="19"/>
      <c r="BD411">
        <v>117</v>
      </c>
      <c r="BG411">
        <v>335</v>
      </c>
      <c r="BL411">
        <v>32</v>
      </c>
      <c r="BM411">
        <v>200</v>
      </c>
      <c r="BS411" s="18"/>
    </row>
    <row r="412" spans="1:71">
      <c r="A412" s="335"/>
      <c r="B412" s="285"/>
      <c r="C412" s="10" t="s">
        <v>24</v>
      </c>
      <c r="D412">
        <f>+入力シート①!S$20</f>
        <v>1.1000000000000001</v>
      </c>
      <c r="E412">
        <f t="shared" ref="E412" si="231">+COUNT($O412:$BS412)</f>
        <v>15</v>
      </c>
      <c r="F412" s="6">
        <f t="shared" ref="F412" si="232">+AVERAGE($O412:$BS412)</f>
        <v>0.82000000000000006</v>
      </c>
      <c r="G412" s="6">
        <f t="shared" ref="G412" si="233">+STDEV($O412:$BS412)</f>
        <v>0.51158018502898017</v>
      </c>
      <c r="H412" s="6">
        <f t="shared" ref="H412" si="234">+MAX($N412:$BS412)</f>
        <v>2.2999999999999998</v>
      </c>
      <c r="I412" s="6">
        <f t="shared" ref="I412" si="235">+MIN($N412:$BS412)</f>
        <v>0</v>
      </c>
      <c r="J412" s="6">
        <f t="shared" ref="J412" si="236">+D412-F412</f>
        <v>0.28000000000000003</v>
      </c>
      <c r="K412" s="6">
        <f t="shared" ref="K412" si="237">+J412/G412</f>
        <v>0.5473237787427957</v>
      </c>
      <c r="M412" s="18"/>
      <c r="N412">
        <v>1.1000000000000001</v>
      </c>
      <c r="O412">
        <v>0.7</v>
      </c>
      <c r="P412">
        <v>0.7</v>
      </c>
      <c r="Q412">
        <v>0.7</v>
      </c>
      <c r="R412">
        <v>0.7</v>
      </c>
      <c r="S412">
        <v>1</v>
      </c>
      <c r="T412">
        <v>1</v>
      </c>
      <c r="U412">
        <v>1</v>
      </c>
      <c r="V412" s="19">
        <v>0</v>
      </c>
      <c r="W412" s="19">
        <v>0.4</v>
      </c>
      <c r="Y412"/>
      <c r="Z412" s="19">
        <v>1</v>
      </c>
      <c r="AA412" s="19">
        <v>0.5</v>
      </c>
      <c r="AC412" s="19"/>
      <c r="BD412">
        <v>2.2999999999999998</v>
      </c>
      <c r="BG412">
        <v>0.3</v>
      </c>
      <c r="BL412">
        <v>1</v>
      </c>
      <c r="BM412">
        <v>1</v>
      </c>
      <c r="BS412" s="18"/>
    </row>
    <row r="413" spans="1:71" ht="0.95" customHeight="1">
      <c r="M413" s="18"/>
      <c r="N413"/>
      <c r="O413"/>
      <c r="P413"/>
      <c r="Q413"/>
      <c r="R413"/>
      <c r="S413"/>
      <c r="T413"/>
      <c r="U413"/>
      <c r="W413" s="19"/>
      <c r="Y413"/>
      <c r="AC413" s="19"/>
      <c r="BS413" s="18"/>
    </row>
    <row r="414" spans="1:71" ht="0.95" customHeight="1">
      <c r="M414" s="18"/>
      <c r="N414"/>
      <c r="O414"/>
      <c r="P414"/>
      <c r="Q414"/>
      <c r="R414"/>
      <c r="S414"/>
      <c r="T414"/>
      <c r="U414"/>
      <c r="W414" s="19"/>
      <c r="Y414"/>
      <c r="AC414" s="19"/>
      <c r="BS414" s="18"/>
    </row>
    <row r="415" spans="1:71" ht="0.95" customHeight="1">
      <c r="M415" s="18"/>
      <c r="N415"/>
      <c r="O415"/>
      <c r="P415"/>
      <c r="Q415"/>
      <c r="R415"/>
      <c r="S415"/>
      <c r="T415"/>
      <c r="U415"/>
      <c r="W415" s="19"/>
      <c r="Y415"/>
      <c r="AC415" s="19"/>
      <c r="BS415" s="18"/>
    </row>
    <row r="416" spans="1:71" ht="0.95" customHeight="1">
      <c r="M416" s="18"/>
      <c r="N416"/>
      <c r="O416"/>
      <c r="P416"/>
      <c r="Q416"/>
      <c r="R416"/>
      <c r="S416"/>
      <c r="T416"/>
      <c r="U416"/>
      <c r="W416" s="19"/>
      <c r="Y416"/>
      <c r="AC416" s="19"/>
      <c r="BS416" s="18"/>
    </row>
    <row r="417" spans="1:71" ht="0.95" customHeight="1">
      <c r="M417" s="18"/>
      <c r="N417"/>
      <c r="O417"/>
      <c r="P417"/>
      <c r="Q417"/>
      <c r="R417"/>
      <c r="S417"/>
      <c r="T417"/>
      <c r="U417"/>
      <c r="W417" s="19"/>
      <c r="Y417"/>
      <c r="AC417" s="19"/>
      <c r="BS417" s="18"/>
    </row>
    <row r="418" spans="1:71" ht="0.95" customHeight="1">
      <c r="M418" s="18"/>
      <c r="N418"/>
      <c r="O418"/>
      <c r="P418"/>
      <c r="Q418"/>
      <c r="R418"/>
      <c r="S418"/>
      <c r="T418"/>
      <c r="U418"/>
      <c r="W418" s="19"/>
      <c r="Y418"/>
      <c r="AC418" s="19"/>
      <c r="BS418" s="18"/>
    </row>
    <row r="419" spans="1:71" ht="0.95" customHeight="1">
      <c r="M419" s="18"/>
      <c r="N419"/>
      <c r="O419"/>
      <c r="P419"/>
      <c r="Q419"/>
      <c r="R419"/>
      <c r="S419"/>
      <c r="T419"/>
      <c r="U419"/>
      <c r="W419" s="19"/>
      <c r="Y419"/>
      <c r="AC419" s="19"/>
      <c r="BS419" s="18"/>
    </row>
    <row r="420" spans="1:71" ht="0.95" customHeight="1">
      <c r="M420" s="18"/>
      <c r="N420"/>
      <c r="O420"/>
      <c r="P420"/>
      <c r="Q420"/>
      <c r="R420"/>
      <c r="S420"/>
      <c r="T420"/>
      <c r="U420"/>
      <c r="W420" s="19"/>
      <c r="Y420"/>
      <c r="AC420" s="19"/>
      <c r="BS420" s="18"/>
    </row>
    <row r="421" spans="1:71" ht="16.5" thickBot="1">
      <c r="D421" s="1" t="s">
        <v>26</v>
      </c>
      <c r="E421" s="1" t="s">
        <v>3</v>
      </c>
      <c r="F421" s="5" t="s">
        <v>4</v>
      </c>
      <c r="G421" s="5" t="s">
        <v>8</v>
      </c>
      <c r="H421" s="5" t="s">
        <v>5</v>
      </c>
      <c r="I421" s="5" t="s">
        <v>6</v>
      </c>
      <c r="J421" s="5" t="s">
        <v>7</v>
      </c>
      <c r="K421" s="6" t="s">
        <v>66</v>
      </c>
      <c r="M421" s="18"/>
      <c r="N421" s="1" t="s">
        <v>26</v>
      </c>
      <c r="O421" s="1"/>
      <c r="P421" s="1"/>
      <c r="Q421" s="1"/>
      <c r="R421" s="1"/>
      <c r="S421" s="1"/>
      <c r="T421" s="1"/>
      <c r="U421" s="1"/>
      <c r="W421" s="19"/>
      <c r="X421" s="1"/>
      <c r="Y421" s="1"/>
      <c r="AA421" s="191"/>
      <c r="AB421" s="191"/>
      <c r="AC421" s="191"/>
      <c r="AD421" s="1"/>
      <c r="AE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8"/>
    </row>
    <row r="422" spans="1:71">
      <c r="A422" s="335">
        <v>75</v>
      </c>
      <c r="B422" s="286" t="s">
        <v>18</v>
      </c>
      <c r="C422" s="287"/>
      <c r="D422" s="92">
        <f>+入力シート①!T$2</f>
        <v>0</v>
      </c>
      <c r="E422" s="21"/>
      <c r="F422" s="34"/>
      <c r="G422" s="34"/>
      <c r="H422" s="34"/>
      <c r="I422" s="34"/>
      <c r="J422" s="34"/>
      <c r="K422" s="35"/>
      <c r="M422" s="18"/>
      <c r="N422" s="92">
        <v>0</v>
      </c>
      <c r="O422" s="92">
        <v>0</v>
      </c>
      <c r="P422" s="92">
        <v>0</v>
      </c>
      <c r="Q422" s="92">
        <v>0</v>
      </c>
      <c r="R422" s="92">
        <v>0</v>
      </c>
      <c r="S422" s="92">
        <v>41053</v>
      </c>
      <c r="T422" s="92">
        <v>41053</v>
      </c>
      <c r="U422" s="92">
        <v>41053</v>
      </c>
      <c r="V422" s="19">
        <v>2011</v>
      </c>
      <c r="W422" s="19">
        <v>2010</v>
      </c>
      <c r="X422" s="19">
        <f t="shared" ref="X422:BR422" si="238">+X$1</f>
        <v>2009</v>
      </c>
      <c r="Y422" s="19">
        <f t="shared" si="238"/>
        <v>2008</v>
      </c>
      <c r="Z422" s="19">
        <f t="shared" si="238"/>
        <v>2007</v>
      </c>
      <c r="AA422" s="19">
        <f t="shared" si="238"/>
        <v>2006</v>
      </c>
      <c r="AB422" s="19">
        <f t="shared" si="238"/>
        <v>2005</v>
      </c>
      <c r="AC422" s="19">
        <f t="shared" si="238"/>
        <v>2004</v>
      </c>
      <c r="AD422">
        <f t="shared" si="238"/>
        <v>2003</v>
      </c>
      <c r="AE422">
        <f t="shared" si="238"/>
        <v>2003</v>
      </c>
      <c r="AF422">
        <f t="shared" si="238"/>
        <v>2003</v>
      </c>
      <c r="AG422">
        <f t="shared" si="238"/>
        <v>2002</v>
      </c>
      <c r="AH422">
        <f t="shared" si="238"/>
        <v>2002</v>
      </c>
      <c r="AI422">
        <f t="shared" si="238"/>
        <v>2001</v>
      </c>
      <c r="AJ422">
        <f t="shared" si="238"/>
        <v>2001</v>
      </c>
      <c r="AK422">
        <f t="shared" si="238"/>
        <v>2000</v>
      </c>
      <c r="AL422">
        <f t="shared" si="238"/>
        <v>1999</v>
      </c>
      <c r="AM422">
        <f t="shared" si="238"/>
        <v>1998</v>
      </c>
      <c r="AN422">
        <f t="shared" si="238"/>
        <v>1997</v>
      </c>
      <c r="AO422">
        <f t="shared" si="238"/>
        <v>1996</v>
      </c>
      <c r="AP422">
        <f t="shared" si="238"/>
        <v>1995</v>
      </c>
      <c r="AQ422">
        <f t="shared" si="238"/>
        <v>1994</v>
      </c>
      <c r="AR422">
        <f t="shared" si="238"/>
        <v>1992</v>
      </c>
      <c r="AS422">
        <f t="shared" si="238"/>
        <v>1991</v>
      </c>
      <c r="AT422">
        <f t="shared" si="238"/>
        <v>1990</v>
      </c>
      <c r="AU422">
        <f t="shared" si="238"/>
        <v>1990</v>
      </c>
      <c r="AV422">
        <f t="shared" si="238"/>
        <v>1990</v>
      </c>
      <c r="AW422">
        <f t="shared" si="238"/>
        <v>1989</v>
      </c>
      <c r="AX422">
        <f t="shared" si="238"/>
        <v>1989</v>
      </c>
      <c r="AY422">
        <f t="shared" si="238"/>
        <v>1988</v>
      </c>
      <c r="AZ422">
        <f t="shared" si="238"/>
        <v>1988</v>
      </c>
      <c r="BA422">
        <f t="shared" si="238"/>
        <v>1988</v>
      </c>
      <c r="BB422">
        <f t="shared" si="238"/>
        <v>1987</v>
      </c>
      <c r="BC422">
        <f t="shared" si="238"/>
        <v>1986</v>
      </c>
      <c r="BD422">
        <f t="shared" si="238"/>
        <v>1985</v>
      </c>
      <c r="BE422">
        <f t="shared" si="238"/>
        <v>1985</v>
      </c>
      <c r="BF422">
        <f t="shared" si="238"/>
        <v>1985</v>
      </c>
      <c r="BG422">
        <f t="shared" si="238"/>
        <v>1984</v>
      </c>
      <c r="BH422">
        <f t="shared" si="238"/>
        <v>1984</v>
      </c>
      <c r="BI422">
        <f t="shared" si="238"/>
        <v>1984</v>
      </c>
      <c r="BJ422">
        <f t="shared" si="238"/>
        <v>1983</v>
      </c>
      <c r="BK422">
        <f t="shared" si="238"/>
        <v>1983</v>
      </c>
      <c r="BL422">
        <f t="shared" si="238"/>
        <v>1982</v>
      </c>
      <c r="BM422">
        <f t="shared" si="238"/>
        <v>1981</v>
      </c>
      <c r="BN422">
        <f t="shared" si="238"/>
        <v>1981</v>
      </c>
      <c r="BO422">
        <f t="shared" si="238"/>
        <v>1980</v>
      </c>
      <c r="BP422">
        <f t="shared" si="238"/>
        <v>1980</v>
      </c>
      <c r="BQ422">
        <f t="shared" si="238"/>
        <v>1980</v>
      </c>
      <c r="BR422">
        <f t="shared" si="238"/>
        <v>1980</v>
      </c>
      <c r="BS422" s="18"/>
    </row>
    <row r="423" spans="1:71">
      <c r="A423" s="335"/>
      <c r="B423" s="286" t="s">
        <v>19</v>
      </c>
      <c r="C423" s="287"/>
      <c r="D423" s="93">
        <f>+入力シート①!T$2</f>
        <v>0</v>
      </c>
      <c r="E423" s="22"/>
      <c r="F423" s="36"/>
      <c r="G423" s="36"/>
      <c r="H423" s="36"/>
      <c r="I423" s="36"/>
      <c r="J423" s="36"/>
      <c r="K423" s="37"/>
      <c r="M423" s="18"/>
      <c r="N423" s="93">
        <v>0</v>
      </c>
      <c r="O423" s="93">
        <v>0</v>
      </c>
      <c r="P423" s="93">
        <v>0</v>
      </c>
      <c r="Q423" s="93">
        <v>0</v>
      </c>
      <c r="R423" s="93">
        <v>0</v>
      </c>
      <c r="S423" s="93">
        <v>41053</v>
      </c>
      <c r="T423" s="93">
        <v>41053</v>
      </c>
      <c r="U423" s="93">
        <v>41053</v>
      </c>
      <c r="V423" s="19">
        <v>0</v>
      </c>
      <c r="W423" s="19">
        <v>5</v>
      </c>
      <c r="X423" s="19">
        <f t="shared" ref="X423:BR423" si="239">+X$3</f>
        <v>5</v>
      </c>
      <c r="Y423" s="19">
        <f t="shared" si="239"/>
        <v>5</v>
      </c>
      <c r="Z423" s="19">
        <f t="shared" si="239"/>
        <v>5</v>
      </c>
      <c r="AA423" s="19">
        <f t="shared" si="239"/>
        <v>5</v>
      </c>
      <c r="AB423" s="19">
        <f t="shared" si="239"/>
        <v>5</v>
      </c>
      <c r="AC423" s="19">
        <f t="shared" si="239"/>
        <v>5</v>
      </c>
      <c r="AD423">
        <f t="shared" si="239"/>
        <v>5</v>
      </c>
      <c r="AE423">
        <f t="shared" si="239"/>
        <v>5</v>
      </c>
      <c r="AF423">
        <f t="shared" si="239"/>
        <v>5</v>
      </c>
      <c r="AG423">
        <f t="shared" si="239"/>
        <v>5</v>
      </c>
      <c r="AH423">
        <f t="shared" si="239"/>
        <v>5</v>
      </c>
      <c r="AI423">
        <f t="shared" si="239"/>
        <v>5</v>
      </c>
      <c r="AJ423">
        <f t="shared" si="239"/>
        <v>5</v>
      </c>
      <c r="AK423">
        <f t="shared" si="239"/>
        <v>5</v>
      </c>
      <c r="AL423">
        <f t="shared" si="239"/>
        <v>5</v>
      </c>
      <c r="AM423">
        <f t="shared" si="239"/>
        <v>5</v>
      </c>
      <c r="AN423">
        <f t="shared" si="239"/>
        <v>5</v>
      </c>
      <c r="AO423">
        <f t="shared" si="239"/>
        <v>5</v>
      </c>
      <c r="AP423">
        <f t="shared" si="239"/>
        <v>5</v>
      </c>
      <c r="AQ423">
        <f t="shared" si="239"/>
        <v>5</v>
      </c>
      <c r="AR423">
        <f t="shared" si="239"/>
        <v>5</v>
      </c>
      <c r="AS423">
        <f t="shared" si="239"/>
        <v>5</v>
      </c>
      <c r="AT423">
        <f t="shared" si="239"/>
        <v>5</v>
      </c>
      <c r="AU423">
        <f t="shared" si="239"/>
        <v>5</v>
      </c>
      <c r="AV423">
        <f t="shared" si="239"/>
        <v>5</v>
      </c>
      <c r="AW423">
        <f t="shared" si="239"/>
        <v>5</v>
      </c>
      <c r="AX423">
        <f t="shared" si="239"/>
        <v>5</v>
      </c>
      <c r="AY423">
        <f t="shared" si="239"/>
        <v>5</v>
      </c>
      <c r="AZ423">
        <f t="shared" si="239"/>
        <v>5</v>
      </c>
      <c r="BA423">
        <f t="shared" si="239"/>
        <v>5</v>
      </c>
      <c r="BB423">
        <f t="shared" si="239"/>
        <v>5</v>
      </c>
      <c r="BC423">
        <f t="shared" si="239"/>
        <v>5</v>
      </c>
      <c r="BD423">
        <f t="shared" si="239"/>
        <v>5</v>
      </c>
      <c r="BE423">
        <f t="shared" si="239"/>
        <v>5</v>
      </c>
      <c r="BF423">
        <f t="shared" si="239"/>
        <v>5</v>
      </c>
      <c r="BG423">
        <f t="shared" si="239"/>
        <v>5</v>
      </c>
      <c r="BH423">
        <f t="shared" si="239"/>
        <v>5</v>
      </c>
      <c r="BI423">
        <f t="shared" si="239"/>
        <v>5</v>
      </c>
      <c r="BJ423">
        <f t="shared" si="239"/>
        <v>5</v>
      </c>
      <c r="BK423">
        <f t="shared" si="239"/>
        <v>5</v>
      </c>
      <c r="BL423">
        <f t="shared" si="239"/>
        <v>5</v>
      </c>
      <c r="BM423">
        <f t="shared" si="239"/>
        <v>5</v>
      </c>
      <c r="BN423">
        <f t="shared" si="239"/>
        <v>5</v>
      </c>
      <c r="BO423">
        <f t="shared" si="239"/>
        <v>5</v>
      </c>
      <c r="BP423">
        <f t="shared" si="239"/>
        <v>5</v>
      </c>
      <c r="BQ423">
        <f t="shared" si="239"/>
        <v>5</v>
      </c>
      <c r="BR423">
        <f t="shared" si="239"/>
        <v>5</v>
      </c>
      <c r="BS423" s="18"/>
    </row>
    <row r="424" spans="1:71">
      <c r="A424" s="335"/>
      <c r="B424" s="286" t="s">
        <v>20</v>
      </c>
      <c r="C424" s="287"/>
      <c r="D424" s="94">
        <f>+入力シート①!T$2</f>
        <v>0</v>
      </c>
      <c r="E424" s="22"/>
      <c r="F424" s="36"/>
      <c r="G424" s="36"/>
      <c r="H424" s="36"/>
      <c r="I424" s="36"/>
      <c r="J424" s="36"/>
      <c r="K424" s="37"/>
      <c r="M424" s="18"/>
      <c r="N424" s="94">
        <v>0</v>
      </c>
      <c r="O424" s="94">
        <v>0</v>
      </c>
      <c r="P424" s="94">
        <v>0</v>
      </c>
      <c r="Q424" s="94">
        <v>0</v>
      </c>
      <c r="R424" s="94">
        <v>0</v>
      </c>
      <c r="S424" s="94">
        <v>41053</v>
      </c>
      <c r="T424" s="94">
        <v>41053</v>
      </c>
      <c r="U424" s="94">
        <v>41053</v>
      </c>
      <c r="V424" s="19">
        <v>0</v>
      </c>
      <c r="W424" s="19">
        <v>10</v>
      </c>
      <c r="X424" s="94"/>
      <c r="Y424" s="94"/>
      <c r="AB424" s="19">
        <v>12</v>
      </c>
      <c r="AC424" s="19"/>
      <c r="BD424">
        <v>13</v>
      </c>
      <c r="BL424">
        <v>28</v>
      </c>
      <c r="BM424">
        <v>14</v>
      </c>
      <c r="BS424" s="18"/>
    </row>
    <row r="425" spans="1:71">
      <c r="A425" s="335"/>
      <c r="B425" s="286" t="s">
        <v>67</v>
      </c>
      <c r="C425" s="287"/>
      <c r="D425">
        <f>+入力シート①!T$3</f>
        <v>75</v>
      </c>
      <c r="E425" s="22"/>
      <c r="F425" s="36"/>
      <c r="G425" s="36"/>
      <c r="H425" s="36"/>
      <c r="I425" s="36"/>
      <c r="J425" s="36"/>
      <c r="K425" s="37"/>
      <c r="M425" s="18"/>
      <c r="N425">
        <v>75</v>
      </c>
      <c r="O425">
        <v>75</v>
      </c>
      <c r="P425">
        <v>75</v>
      </c>
      <c r="Q425">
        <v>75</v>
      </c>
      <c r="R425">
        <v>75</v>
      </c>
      <c r="S425">
        <v>75</v>
      </c>
      <c r="T425">
        <v>75</v>
      </c>
      <c r="U425">
        <v>75</v>
      </c>
      <c r="V425" s="19">
        <v>75</v>
      </c>
      <c r="W425" s="19">
        <v>31</v>
      </c>
      <c r="X425" s="19">
        <f>+$A$422</f>
        <v>75</v>
      </c>
      <c r="Y425" s="19">
        <f>+$A$422</f>
        <v>75</v>
      </c>
      <c r="Z425" s="19">
        <f>+$A$422</f>
        <v>75</v>
      </c>
      <c r="AA425" s="19">
        <f t="shared" ref="AA425:BR425" si="240">+$A$422</f>
        <v>75</v>
      </c>
      <c r="AB425" s="19">
        <f t="shared" si="240"/>
        <v>75</v>
      </c>
      <c r="AC425" s="19">
        <f t="shared" si="240"/>
        <v>75</v>
      </c>
      <c r="AD425">
        <f t="shared" si="240"/>
        <v>75</v>
      </c>
      <c r="AE425">
        <f t="shared" si="240"/>
        <v>75</v>
      </c>
      <c r="AF425">
        <f t="shared" si="240"/>
        <v>75</v>
      </c>
      <c r="AG425">
        <f t="shared" si="240"/>
        <v>75</v>
      </c>
      <c r="AH425">
        <f t="shared" si="240"/>
        <v>75</v>
      </c>
      <c r="AI425">
        <f t="shared" si="240"/>
        <v>75</v>
      </c>
      <c r="AJ425">
        <f t="shared" si="240"/>
        <v>75</v>
      </c>
      <c r="AK425">
        <f t="shared" si="240"/>
        <v>75</v>
      </c>
      <c r="AL425">
        <f t="shared" si="240"/>
        <v>75</v>
      </c>
      <c r="AM425">
        <f t="shared" si="240"/>
        <v>75</v>
      </c>
      <c r="AN425">
        <f t="shared" si="240"/>
        <v>75</v>
      </c>
      <c r="AO425">
        <f t="shared" si="240"/>
        <v>75</v>
      </c>
      <c r="AP425">
        <f t="shared" si="240"/>
        <v>75</v>
      </c>
      <c r="AQ425">
        <f t="shared" si="240"/>
        <v>75</v>
      </c>
      <c r="AR425">
        <f t="shared" si="240"/>
        <v>75</v>
      </c>
      <c r="AS425">
        <f t="shared" si="240"/>
        <v>75</v>
      </c>
      <c r="AT425">
        <f t="shared" si="240"/>
        <v>75</v>
      </c>
      <c r="AU425">
        <f t="shared" si="240"/>
        <v>75</v>
      </c>
      <c r="AV425">
        <f t="shared" si="240"/>
        <v>75</v>
      </c>
      <c r="AW425">
        <f t="shared" si="240"/>
        <v>75</v>
      </c>
      <c r="AX425">
        <f t="shared" si="240"/>
        <v>75</v>
      </c>
      <c r="AY425">
        <f t="shared" si="240"/>
        <v>75</v>
      </c>
      <c r="AZ425">
        <f t="shared" si="240"/>
        <v>75</v>
      </c>
      <c r="BA425">
        <f t="shared" si="240"/>
        <v>75</v>
      </c>
      <c r="BB425">
        <f t="shared" si="240"/>
        <v>75</v>
      </c>
      <c r="BC425">
        <f t="shared" si="240"/>
        <v>75</v>
      </c>
      <c r="BD425">
        <f t="shared" si="240"/>
        <v>75</v>
      </c>
      <c r="BE425">
        <f t="shared" si="240"/>
        <v>75</v>
      </c>
      <c r="BF425">
        <f t="shared" si="240"/>
        <v>75</v>
      </c>
      <c r="BG425">
        <f t="shared" si="240"/>
        <v>75</v>
      </c>
      <c r="BH425">
        <f t="shared" si="240"/>
        <v>75</v>
      </c>
      <c r="BI425">
        <f t="shared" si="240"/>
        <v>75</v>
      </c>
      <c r="BJ425">
        <f t="shared" si="240"/>
        <v>75</v>
      </c>
      <c r="BK425">
        <f t="shared" si="240"/>
        <v>75</v>
      </c>
      <c r="BL425">
        <f t="shared" si="240"/>
        <v>75</v>
      </c>
      <c r="BM425">
        <f t="shared" si="240"/>
        <v>75</v>
      </c>
      <c r="BN425">
        <f t="shared" si="240"/>
        <v>75</v>
      </c>
      <c r="BO425">
        <f t="shared" si="240"/>
        <v>75</v>
      </c>
      <c r="BP425">
        <f t="shared" si="240"/>
        <v>75</v>
      </c>
      <c r="BQ425">
        <f t="shared" si="240"/>
        <v>75</v>
      </c>
      <c r="BR425">
        <f t="shared" si="240"/>
        <v>75</v>
      </c>
      <c r="BS425" s="18"/>
    </row>
    <row r="426" spans="1:71" ht="16.5" thickBot="1">
      <c r="A426" s="335"/>
      <c r="B426" s="286" t="s">
        <v>21</v>
      </c>
      <c r="C426" s="287"/>
      <c r="D426" s="99">
        <f>+入力シート①!T$4</f>
        <v>0</v>
      </c>
      <c r="E426" s="23"/>
      <c r="F426" s="38"/>
      <c r="G426" s="38"/>
      <c r="H426" s="38"/>
      <c r="I426" s="38"/>
      <c r="J426" s="38"/>
      <c r="K426" s="39"/>
      <c r="M426" s="18"/>
      <c r="N426" s="99">
        <v>0</v>
      </c>
      <c r="O426" s="99">
        <v>0</v>
      </c>
      <c r="P426" s="99">
        <v>0</v>
      </c>
      <c r="Q426" s="99">
        <v>0</v>
      </c>
      <c r="R426" s="99">
        <v>0</v>
      </c>
      <c r="S426" s="99">
        <v>0.4861111111111111</v>
      </c>
      <c r="T426" s="99">
        <v>0.4861111111111111</v>
      </c>
      <c r="U426" s="99">
        <v>0.4861111111111111</v>
      </c>
      <c r="V426" s="19">
        <v>0</v>
      </c>
      <c r="W426" s="192">
        <v>0.46180555555555558</v>
      </c>
      <c r="X426" s="99"/>
      <c r="Y426" s="99"/>
      <c r="AC426" s="19"/>
      <c r="BS426" s="18"/>
    </row>
    <row r="427" spans="1:71">
      <c r="A427" s="335"/>
      <c r="B427" s="283" t="s">
        <v>22</v>
      </c>
      <c r="C427" s="9">
        <v>0</v>
      </c>
      <c r="D427">
        <f>+入力シート①!T$5</f>
        <v>0</v>
      </c>
      <c r="E427">
        <f>+COUNT($O427:$BS427)</f>
        <v>13</v>
      </c>
      <c r="F427" s="6">
        <f>+AVERAGE($O427:$BS427)</f>
        <v>14.252507692307692</v>
      </c>
      <c r="G427" s="6">
        <f>+STDEV($O427:$BS427)</f>
        <v>11.752943529066915</v>
      </c>
      <c r="H427" s="6">
        <f>+MAX($N427:$BT427)</f>
        <v>23.7942</v>
      </c>
      <c r="I427" s="6">
        <f>+MIN($N427:$BS427)</f>
        <v>0</v>
      </c>
      <c r="J427" s="6">
        <f>+D427-F427</f>
        <v>-14.252507692307692</v>
      </c>
      <c r="K427" s="6">
        <f>+J427/G427</f>
        <v>-1.2126755869335162</v>
      </c>
      <c r="M427" s="18"/>
      <c r="N427">
        <v>0</v>
      </c>
      <c r="O427">
        <v>0</v>
      </c>
      <c r="P427">
        <v>0</v>
      </c>
      <c r="Q427">
        <v>0</v>
      </c>
      <c r="R427">
        <v>0</v>
      </c>
      <c r="S427">
        <v>23.7942</v>
      </c>
      <c r="T427">
        <v>23.7942</v>
      </c>
      <c r="U427">
        <v>23.7942</v>
      </c>
      <c r="V427" s="19">
        <v>0</v>
      </c>
      <c r="W427" s="19">
        <v>20.9</v>
      </c>
      <c r="Y427"/>
      <c r="AB427" s="19">
        <v>22.5</v>
      </c>
      <c r="AC427" s="19"/>
      <c r="BD427">
        <v>23.6</v>
      </c>
      <c r="BL427">
        <v>23.4</v>
      </c>
      <c r="BM427">
        <v>23.5</v>
      </c>
      <c r="BS427" s="18"/>
    </row>
    <row r="428" spans="1:71">
      <c r="A428" s="335"/>
      <c r="B428" s="283"/>
      <c r="C428" s="9">
        <v>10</v>
      </c>
      <c r="D428">
        <f>+入力シート①!T$6</f>
        <v>0</v>
      </c>
      <c r="E428">
        <f t="shared" ref="E428:E439" si="241">+COUNT($O428:$BS428)</f>
        <v>13</v>
      </c>
      <c r="F428" s="6">
        <f t="shared" ref="F428:F439" si="242">+AVERAGE($O428:$BS428)</f>
        <v>14.068292307692307</v>
      </c>
      <c r="G428" s="6">
        <f t="shared" ref="G428:G439" si="243">+STDEV($O428:$BS428)</f>
        <v>11.609796185295526</v>
      </c>
      <c r="H428" s="6">
        <f t="shared" ref="H428:H439" si="244">+MAX($N428:$BT428)</f>
        <v>23.6693</v>
      </c>
      <c r="I428" s="6">
        <f t="shared" ref="I428:I439" si="245">+MIN($N428:$BS428)</f>
        <v>0</v>
      </c>
      <c r="J428" s="6">
        <f t="shared" ref="J428:J439" si="246">+D428-F428</f>
        <v>-14.068292307692307</v>
      </c>
      <c r="K428" s="6">
        <f t="shared" ref="K428:K439" si="247">+J428/G428</f>
        <v>-1.2117604894313827</v>
      </c>
      <c r="M428" s="18"/>
      <c r="N428">
        <v>0</v>
      </c>
      <c r="O428">
        <v>0</v>
      </c>
      <c r="P428">
        <v>0</v>
      </c>
      <c r="Q428">
        <v>0</v>
      </c>
      <c r="R428">
        <v>0</v>
      </c>
      <c r="S428">
        <v>23.6693</v>
      </c>
      <c r="T428">
        <v>23.6693</v>
      </c>
      <c r="U428">
        <v>23.6693</v>
      </c>
      <c r="V428" s="19">
        <v>0</v>
      </c>
      <c r="W428" s="19">
        <v>20.239899999999999</v>
      </c>
      <c r="Y428"/>
      <c r="AB428" s="19">
        <v>22.32</v>
      </c>
      <c r="AC428" s="19"/>
      <c r="BD428">
        <v>22.97</v>
      </c>
      <c r="BL428">
        <v>23.03</v>
      </c>
      <c r="BM428">
        <v>23.32</v>
      </c>
      <c r="BS428" s="18"/>
    </row>
    <row r="429" spans="1:71">
      <c r="A429" s="335"/>
      <c r="B429" s="283"/>
      <c r="C429" s="9">
        <v>20</v>
      </c>
      <c r="D429">
        <f>+入力シート①!T$7</f>
        <v>0</v>
      </c>
      <c r="E429">
        <f t="shared" si="241"/>
        <v>13</v>
      </c>
      <c r="F429" s="6">
        <f t="shared" si="242"/>
        <v>13.796292307692308</v>
      </c>
      <c r="G429" s="6">
        <f t="shared" si="243"/>
        <v>11.377254308374932</v>
      </c>
      <c r="H429" s="6">
        <f t="shared" si="244"/>
        <v>23.27</v>
      </c>
      <c r="I429" s="6">
        <f t="shared" si="245"/>
        <v>0</v>
      </c>
      <c r="J429" s="6">
        <f t="shared" si="246"/>
        <v>-13.796292307692308</v>
      </c>
      <c r="K429" s="6">
        <f t="shared" si="247"/>
        <v>-1.2126205439160038</v>
      </c>
      <c r="M429" s="18"/>
      <c r="N429">
        <v>0</v>
      </c>
      <c r="O429">
        <v>0</v>
      </c>
      <c r="P429">
        <v>0</v>
      </c>
      <c r="Q429">
        <v>0</v>
      </c>
      <c r="R429">
        <v>0</v>
      </c>
      <c r="S429">
        <v>22.9011</v>
      </c>
      <c r="T429">
        <v>22.9011</v>
      </c>
      <c r="U429">
        <v>22.9011</v>
      </c>
      <c r="V429" s="19">
        <v>0</v>
      </c>
      <c r="W429" s="19">
        <v>20.198499999999999</v>
      </c>
      <c r="Y429"/>
      <c r="AB429" s="19">
        <v>22.27</v>
      </c>
      <c r="AC429" s="19"/>
      <c r="BD429">
        <v>22.92</v>
      </c>
      <c r="BL429">
        <v>21.99</v>
      </c>
      <c r="BM429">
        <v>23.27</v>
      </c>
      <c r="BS429" s="18"/>
    </row>
    <row r="430" spans="1:71">
      <c r="A430" s="335"/>
      <c r="B430" s="283"/>
      <c r="C430" s="9">
        <v>30</v>
      </c>
      <c r="D430">
        <f>+入力シート①!T$8</f>
        <v>0</v>
      </c>
      <c r="E430">
        <f t="shared" si="241"/>
        <v>13</v>
      </c>
      <c r="F430" s="6">
        <f t="shared" si="242"/>
        <v>13.429146153846151</v>
      </c>
      <c r="G430" s="6">
        <f t="shared" si="243"/>
        <v>11.077938647345862</v>
      </c>
      <c r="H430" s="6">
        <f t="shared" si="244"/>
        <v>23.13</v>
      </c>
      <c r="I430" s="6">
        <f t="shared" si="245"/>
        <v>0</v>
      </c>
      <c r="J430" s="6">
        <f t="shared" si="246"/>
        <v>-13.429146153846151</v>
      </c>
      <c r="K430" s="6">
        <f t="shared" si="247"/>
        <v>-1.2122423296741773</v>
      </c>
      <c r="M430" s="18"/>
      <c r="N430">
        <v>0</v>
      </c>
      <c r="O430">
        <v>0</v>
      </c>
      <c r="P430">
        <v>0</v>
      </c>
      <c r="Q430">
        <v>0</v>
      </c>
      <c r="R430">
        <v>0</v>
      </c>
      <c r="S430">
        <v>22.049399999999999</v>
      </c>
      <c r="T430">
        <v>22.049399999999999</v>
      </c>
      <c r="U430">
        <v>22.049399999999999</v>
      </c>
      <c r="V430" s="19">
        <v>0</v>
      </c>
      <c r="W430" s="19">
        <v>20.1707</v>
      </c>
      <c r="Y430"/>
      <c r="AB430" s="19">
        <v>21.84</v>
      </c>
      <c r="AC430" s="19"/>
      <c r="BD430">
        <v>22.81</v>
      </c>
      <c r="BL430">
        <v>20.48</v>
      </c>
      <c r="BM430">
        <v>23.13</v>
      </c>
      <c r="BS430" s="18"/>
    </row>
    <row r="431" spans="1:71">
      <c r="A431" s="335"/>
      <c r="B431" s="283"/>
      <c r="C431" s="9">
        <v>50</v>
      </c>
      <c r="D431">
        <f>+入力シート①!T$9</f>
        <v>0</v>
      </c>
      <c r="E431">
        <f t="shared" si="241"/>
        <v>13</v>
      </c>
      <c r="F431" s="6">
        <f t="shared" si="242"/>
        <v>12.996546153846156</v>
      </c>
      <c r="G431" s="6">
        <f t="shared" si="243"/>
        <v>10.718292169201163</v>
      </c>
      <c r="H431" s="6">
        <f t="shared" si="244"/>
        <v>22.71</v>
      </c>
      <c r="I431" s="6">
        <f t="shared" si="245"/>
        <v>0</v>
      </c>
      <c r="J431" s="6">
        <f t="shared" si="246"/>
        <v>-12.996546153846156</v>
      </c>
      <c r="K431" s="6">
        <f t="shared" si="247"/>
        <v>-1.2125575556889108</v>
      </c>
      <c r="M431" s="18"/>
      <c r="N431">
        <v>0</v>
      </c>
      <c r="O431">
        <v>0</v>
      </c>
      <c r="P431">
        <v>0</v>
      </c>
      <c r="Q431">
        <v>0</v>
      </c>
      <c r="R431">
        <v>0</v>
      </c>
      <c r="S431">
        <v>21.545200000000001</v>
      </c>
      <c r="T431">
        <v>21.545200000000001</v>
      </c>
      <c r="U431">
        <v>21.545200000000001</v>
      </c>
      <c r="V431" s="19">
        <v>0</v>
      </c>
      <c r="W431" s="19">
        <v>19.929500000000001</v>
      </c>
      <c r="Y431"/>
      <c r="AB431" s="19">
        <v>20.94</v>
      </c>
      <c r="AC431" s="19"/>
      <c r="BD431">
        <v>20.89</v>
      </c>
      <c r="BL431">
        <v>19.850000000000001</v>
      </c>
      <c r="BM431">
        <v>22.71</v>
      </c>
      <c r="BS431" s="18"/>
    </row>
    <row r="432" spans="1:71">
      <c r="A432" s="335"/>
      <c r="B432" s="283"/>
      <c r="C432" s="9">
        <v>75</v>
      </c>
      <c r="D432">
        <f>+入力シート①!T$10</f>
        <v>0</v>
      </c>
      <c r="E432">
        <f t="shared" si="241"/>
        <v>13</v>
      </c>
      <c r="F432" s="6">
        <f t="shared" si="242"/>
        <v>12.683392307692307</v>
      </c>
      <c r="G432" s="6">
        <f t="shared" si="243"/>
        <v>10.485151128656623</v>
      </c>
      <c r="H432" s="6">
        <f t="shared" si="244"/>
        <v>22.63</v>
      </c>
      <c r="I432" s="6">
        <f t="shared" si="245"/>
        <v>0</v>
      </c>
      <c r="J432" s="6">
        <f t="shared" si="246"/>
        <v>-12.683392307692307</v>
      </c>
      <c r="K432" s="6">
        <f t="shared" si="247"/>
        <v>-1.209652789174182</v>
      </c>
      <c r="M432" s="18"/>
      <c r="N432">
        <v>0</v>
      </c>
      <c r="O432">
        <v>0</v>
      </c>
      <c r="P432">
        <v>0</v>
      </c>
      <c r="Q432">
        <v>0</v>
      </c>
      <c r="R432">
        <v>0</v>
      </c>
      <c r="S432">
        <v>21.473400000000002</v>
      </c>
      <c r="T432">
        <v>21.473400000000002</v>
      </c>
      <c r="U432">
        <v>21.473400000000002</v>
      </c>
      <c r="V432" s="19">
        <v>0</v>
      </c>
      <c r="W432" s="19">
        <v>19.8139</v>
      </c>
      <c r="Y432"/>
      <c r="AB432" s="19">
        <v>19.86</v>
      </c>
      <c r="AC432" s="19"/>
      <c r="BD432">
        <v>19.149999999999999</v>
      </c>
      <c r="BL432">
        <v>19.010000000000002</v>
      </c>
      <c r="BM432">
        <v>22.63</v>
      </c>
      <c r="BS432" s="18"/>
    </row>
    <row r="433" spans="1:71">
      <c r="A433" s="335"/>
      <c r="B433" s="283"/>
      <c r="C433" s="9">
        <v>100</v>
      </c>
      <c r="D433">
        <f>+入力シート①!T$11</f>
        <v>0</v>
      </c>
      <c r="E433">
        <f t="shared" si="241"/>
        <v>13</v>
      </c>
      <c r="F433" s="6">
        <f t="shared" si="242"/>
        <v>12.188500000000001</v>
      </c>
      <c r="G433" s="6">
        <f t="shared" si="243"/>
        <v>10.119632735348318</v>
      </c>
      <c r="H433" s="6">
        <f t="shared" si="244"/>
        <v>22.35</v>
      </c>
      <c r="I433" s="6">
        <f t="shared" si="245"/>
        <v>0</v>
      </c>
      <c r="J433" s="6">
        <f t="shared" si="246"/>
        <v>-12.188500000000001</v>
      </c>
      <c r="K433" s="6">
        <f t="shared" si="247"/>
        <v>-1.2044409435359289</v>
      </c>
      <c r="M433" s="18"/>
      <c r="N433">
        <v>0</v>
      </c>
      <c r="O433">
        <v>0</v>
      </c>
      <c r="P433">
        <v>0</v>
      </c>
      <c r="Q433">
        <v>0</v>
      </c>
      <c r="R433">
        <v>0</v>
      </c>
      <c r="S433">
        <v>20.976299999999998</v>
      </c>
      <c r="T433">
        <v>20.976299999999998</v>
      </c>
      <c r="U433">
        <v>20.976299999999998</v>
      </c>
      <c r="V433" s="19">
        <v>0</v>
      </c>
      <c r="W433" s="19">
        <v>19.511600000000001</v>
      </c>
      <c r="Y433"/>
      <c r="AB433" s="19">
        <v>18.149999999999999</v>
      </c>
      <c r="AC433" s="19"/>
      <c r="BD433">
        <v>17.84</v>
      </c>
      <c r="BL433">
        <v>17.670000000000002</v>
      </c>
      <c r="BM433">
        <v>22.35</v>
      </c>
      <c r="BS433" s="18"/>
    </row>
    <row r="434" spans="1:71">
      <c r="A434" s="335"/>
      <c r="B434" s="283"/>
      <c r="C434" s="9">
        <v>150</v>
      </c>
      <c r="D434">
        <f>+入力シート①!T$12</f>
        <v>0</v>
      </c>
      <c r="E434">
        <f t="shared" si="241"/>
        <v>13</v>
      </c>
      <c r="F434" s="6">
        <f t="shared" si="242"/>
        <v>11.224376923076923</v>
      </c>
      <c r="G434" s="6">
        <f t="shared" si="243"/>
        <v>9.3445455918728229</v>
      </c>
      <c r="H434" s="6">
        <f t="shared" si="244"/>
        <v>20.99</v>
      </c>
      <c r="I434" s="6">
        <f t="shared" si="245"/>
        <v>0</v>
      </c>
      <c r="J434" s="6">
        <f t="shared" si="246"/>
        <v>-11.224376923076923</v>
      </c>
      <c r="K434" s="6">
        <f t="shared" si="247"/>
        <v>-1.2011688329541712</v>
      </c>
      <c r="M434" s="18"/>
      <c r="N434">
        <v>0</v>
      </c>
      <c r="O434">
        <v>0</v>
      </c>
      <c r="P434">
        <v>0</v>
      </c>
      <c r="Q434">
        <v>0</v>
      </c>
      <c r="R434">
        <v>0</v>
      </c>
      <c r="S434">
        <v>19.264900000000001</v>
      </c>
      <c r="T434">
        <v>19.264900000000001</v>
      </c>
      <c r="U434">
        <v>19.264900000000001</v>
      </c>
      <c r="V434" s="19">
        <v>0</v>
      </c>
      <c r="W434" s="19">
        <v>18.5822</v>
      </c>
      <c r="Y434"/>
      <c r="AB434" s="19">
        <v>16.18</v>
      </c>
      <c r="AC434" s="19"/>
      <c r="BD434">
        <v>16.77</v>
      </c>
      <c r="BL434">
        <v>15.6</v>
      </c>
      <c r="BM434">
        <v>20.99</v>
      </c>
      <c r="BS434" s="18"/>
    </row>
    <row r="435" spans="1:71">
      <c r="A435" s="335"/>
      <c r="B435" s="283"/>
      <c r="C435" s="9">
        <v>200</v>
      </c>
      <c r="D435">
        <f>+入力シート①!T$13</f>
        <v>0</v>
      </c>
      <c r="E435">
        <f t="shared" si="241"/>
        <v>13</v>
      </c>
      <c r="F435" s="6">
        <f t="shared" si="242"/>
        <v>10.607107692307693</v>
      </c>
      <c r="G435" s="6">
        <f t="shared" si="243"/>
        <v>8.8981430514519477</v>
      </c>
      <c r="H435" s="6">
        <f t="shared" si="244"/>
        <v>19.940000000000001</v>
      </c>
      <c r="I435" s="6">
        <f t="shared" si="245"/>
        <v>0</v>
      </c>
      <c r="J435" s="6">
        <f t="shared" si="246"/>
        <v>-10.607107692307693</v>
      </c>
      <c r="K435" s="6">
        <f t="shared" si="247"/>
        <v>-1.192058571206819</v>
      </c>
      <c r="M435" s="18"/>
      <c r="N435">
        <v>0</v>
      </c>
      <c r="O435">
        <v>0</v>
      </c>
      <c r="P435">
        <v>0</v>
      </c>
      <c r="Q435">
        <v>0</v>
      </c>
      <c r="R435">
        <v>0</v>
      </c>
      <c r="S435">
        <v>18.465800000000002</v>
      </c>
      <c r="T435">
        <v>18.465800000000002</v>
      </c>
      <c r="U435">
        <v>18.465800000000002</v>
      </c>
      <c r="V435" s="19">
        <v>0</v>
      </c>
      <c r="W435" s="19">
        <v>18.094999999999999</v>
      </c>
      <c r="Y435"/>
      <c r="AB435" s="19">
        <v>15.29</v>
      </c>
      <c r="AC435" s="19"/>
      <c r="BD435">
        <v>16.25</v>
      </c>
      <c r="BL435">
        <v>12.92</v>
      </c>
      <c r="BM435">
        <v>19.940000000000001</v>
      </c>
      <c r="BS435" s="18"/>
    </row>
    <row r="436" spans="1:71">
      <c r="A436" s="335"/>
      <c r="B436" s="283"/>
      <c r="C436" s="9">
        <v>300</v>
      </c>
      <c r="D436">
        <f>+入力シート①!T$14</f>
        <v>0</v>
      </c>
      <c r="E436">
        <f t="shared" si="241"/>
        <v>10</v>
      </c>
      <c r="F436" s="6">
        <f t="shared" si="242"/>
        <v>7.8125900000000001</v>
      </c>
      <c r="G436" s="6">
        <f t="shared" si="243"/>
        <v>8.4009035580770188</v>
      </c>
      <c r="H436" s="6">
        <f t="shared" si="244"/>
        <v>16.743200000000002</v>
      </c>
      <c r="I436" s="6">
        <f t="shared" si="245"/>
        <v>0</v>
      </c>
      <c r="J436" s="6">
        <f t="shared" si="246"/>
        <v>-7.8125900000000001</v>
      </c>
      <c r="K436" s="6">
        <f t="shared" si="247"/>
        <v>-0.92997020451313395</v>
      </c>
      <c r="M436" s="18"/>
      <c r="N436">
        <v>0</v>
      </c>
      <c r="O436">
        <v>0</v>
      </c>
      <c r="P436">
        <v>0</v>
      </c>
      <c r="Q436">
        <v>0</v>
      </c>
      <c r="R436">
        <v>0</v>
      </c>
      <c r="S436">
        <v>16.743200000000002</v>
      </c>
      <c r="T436">
        <v>16.743200000000002</v>
      </c>
      <c r="U436">
        <v>16.743200000000002</v>
      </c>
      <c r="V436" s="19">
        <v>0</v>
      </c>
      <c r="W436" s="19">
        <v>16.726299999999998</v>
      </c>
      <c r="Y436"/>
      <c r="AB436" s="19">
        <v>11.17</v>
      </c>
      <c r="AC436" s="19"/>
      <c r="BS436" s="18"/>
    </row>
    <row r="437" spans="1:71">
      <c r="A437" s="335"/>
      <c r="B437" s="283"/>
      <c r="C437" s="9">
        <v>400</v>
      </c>
      <c r="D437">
        <f>+入力シート①!T$15</f>
        <v>0</v>
      </c>
      <c r="E437">
        <f t="shared" si="241"/>
        <v>10</v>
      </c>
      <c r="F437" s="6">
        <f t="shared" si="242"/>
        <v>7.0109899999999996</v>
      </c>
      <c r="G437" s="6">
        <f t="shared" si="243"/>
        <v>7.5705797731085296</v>
      </c>
      <c r="H437" s="6">
        <f t="shared" si="244"/>
        <v>15.2395</v>
      </c>
      <c r="I437" s="6">
        <f t="shared" si="245"/>
        <v>0</v>
      </c>
      <c r="J437" s="6">
        <f t="shared" si="246"/>
        <v>-7.0109899999999996</v>
      </c>
      <c r="K437" s="6">
        <f t="shared" si="247"/>
        <v>-0.92608363033221708</v>
      </c>
      <c r="M437" s="18"/>
      <c r="N437">
        <v>0</v>
      </c>
      <c r="O437">
        <v>0</v>
      </c>
      <c r="P437">
        <v>0</v>
      </c>
      <c r="Q437">
        <v>0</v>
      </c>
      <c r="R437">
        <v>0</v>
      </c>
      <c r="S437">
        <v>15.2395</v>
      </c>
      <c r="T437">
        <v>15.2395</v>
      </c>
      <c r="U437">
        <v>15.2395</v>
      </c>
      <c r="V437" s="19">
        <v>0</v>
      </c>
      <c r="W437" s="19">
        <v>14.7614</v>
      </c>
      <c r="Y437"/>
      <c r="AB437" s="19">
        <v>9.6300000000000008</v>
      </c>
      <c r="AC437" s="19"/>
      <c r="BS437" s="18"/>
    </row>
    <row r="438" spans="1:71">
      <c r="A438" s="335"/>
      <c r="B438" s="283"/>
      <c r="C438" s="9">
        <v>500</v>
      </c>
      <c r="D438">
        <f>+入力シート①!T$16</f>
        <v>0</v>
      </c>
      <c r="E438">
        <f t="shared" si="241"/>
        <v>10</v>
      </c>
      <c r="F438" s="6">
        <f t="shared" si="242"/>
        <v>5.7642600000000002</v>
      </c>
      <c r="G438" s="6">
        <f t="shared" si="243"/>
        <v>6.1508086066792877</v>
      </c>
      <c r="H438" s="6">
        <f t="shared" si="244"/>
        <v>12.3468</v>
      </c>
      <c r="I438" s="6">
        <f t="shared" si="245"/>
        <v>0</v>
      </c>
      <c r="J438" s="6">
        <f t="shared" si="246"/>
        <v>-5.7642600000000002</v>
      </c>
      <c r="K438" s="6">
        <f t="shared" si="247"/>
        <v>-0.93715483095027108</v>
      </c>
      <c r="M438" s="18"/>
      <c r="N438">
        <v>0</v>
      </c>
      <c r="O438">
        <v>0</v>
      </c>
      <c r="P438">
        <v>0</v>
      </c>
      <c r="Q438">
        <v>0</v>
      </c>
      <c r="R438">
        <v>0</v>
      </c>
      <c r="S438">
        <v>12.108599999999999</v>
      </c>
      <c r="T438">
        <v>12.108599999999999</v>
      </c>
      <c r="U438">
        <v>12.108599999999999</v>
      </c>
      <c r="V438" s="19">
        <v>0</v>
      </c>
      <c r="W438" s="19">
        <v>12.3468</v>
      </c>
      <c r="Y438"/>
      <c r="AB438" s="19">
        <v>8.9700000000000006</v>
      </c>
      <c r="AC438" s="19"/>
      <c r="BS438" s="18"/>
    </row>
    <row r="439" spans="1:71">
      <c r="A439" s="335"/>
      <c r="B439" s="283"/>
      <c r="C439" s="9">
        <v>600</v>
      </c>
      <c r="D439">
        <f>+入力シート①!T$17</f>
        <v>0</v>
      </c>
      <c r="E439">
        <f t="shared" si="241"/>
        <v>9</v>
      </c>
      <c r="F439" s="6">
        <f t="shared" si="242"/>
        <v>0</v>
      </c>
      <c r="G439" s="6">
        <f t="shared" si="243"/>
        <v>0</v>
      </c>
      <c r="H439" s="6">
        <f t="shared" si="244"/>
        <v>0</v>
      </c>
      <c r="I439" s="6">
        <f t="shared" si="245"/>
        <v>0</v>
      </c>
      <c r="J439" s="6">
        <f t="shared" si="246"/>
        <v>0</v>
      </c>
      <c r="K439" s="6" t="e">
        <f t="shared" si="247"/>
        <v>#DIV/0!</v>
      </c>
      <c r="M439" s="18"/>
      <c r="N439">
        <v>0</v>
      </c>
      <c r="O439">
        <v>0</v>
      </c>
      <c r="P439">
        <v>0</v>
      </c>
      <c r="Q439">
        <v>0</v>
      </c>
      <c r="R439">
        <v>0</v>
      </c>
      <c r="S439">
        <v>0</v>
      </c>
      <c r="T439">
        <v>0</v>
      </c>
      <c r="U439">
        <v>0</v>
      </c>
      <c r="V439" s="19">
        <v>0</v>
      </c>
      <c r="W439" s="19">
        <v>0</v>
      </c>
      <c r="Y439"/>
      <c r="AC439" s="19"/>
      <c r="BS439" s="18"/>
    </row>
    <row r="440" spans="1:71">
      <c r="A440" s="335"/>
      <c r="B440" s="15"/>
      <c r="C440" s="15"/>
      <c r="D440" s="20"/>
      <c r="E440" s="20"/>
      <c r="F440" s="40"/>
      <c r="G440" s="40"/>
      <c r="H440" s="40"/>
      <c r="I440" s="40"/>
      <c r="J440" s="40"/>
      <c r="K440" s="40"/>
      <c r="L440" s="20"/>
      <c r="M440" s="18"/>
      <c r="N440" s="20"/>
      <c r="O440" s="20"/>
      <c r="P440" s="20"/>
      <c r="Q440" s="20"/>
      <c r="R440" s="20"/>
      <c r="S440" s="20"/>
      <c r="T440" s="20"/>
      <c r="U440" s="20"/>
      <c r="W440" s="19"/>
      <c r="X440" s="20"/>
      <c r="Y440" s="20"/>
      <c r="AC440" s="19"/>
      <c r="AD440" s="20"/>
      <c r="AE440" s="20"/>
      <c r="AF440" s="20"/>
      <c r="AG440" s="20"/>
      <c r="AH440" s="20"/>
      <c r="AI440" s="20"/>
      <c r="AJ440" s="20"/>
      <c r="AK440" s="20"/>
      <c r="AL440" s="20"/>
      <c r="AM440" s="20"/>
      <c r="AN440" s="20"/>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c r="BM440" s="20"/>
      <c r="BN440" s="20"/>
      <c r="BO440" s="20"/>
      <c r="BP440" s="20"/>
      <c r="BQ440" s="20"/>
      <c r="BR440" s="20"/>
      <c r="BS440" s="18"/>
    </row>
    <row r="441" spans="1:71">
      <c r="A441" s="335"/>
      <c r="B441" s="284" t="s">
        <v>25</v>
      </c>
      <c r="C441" s="13" t="s">
        <v>23</v>
      </c>
      <c r="D441">
        <f>+入力シート①!T$19</f>
        <v>0</v>
      </c>
      <c r="E441">
        <f>+COUNT($O441:$BS441)</f>
        <v>12</v>
      </c>
      <c r="F441" s="6">
        <f>+AVERAGE($O441:$BS441)</f>
        <v>50.916666666666664</v>
      </c>
      <c r="G441" s="6">
        <f>+STDEV($O441:$BS441)</f>
        <v>61.545930126625883</v>
      </c>
      <c r="H441" s="6">
        <f>+MAX($N441:$BS441)</f>
        <v>188</v>
      </c>
      <c r="I441" s="6">
        <f>+MIN($N441:$BS441)</f>
        <v>0</v>
      </c>
      <c r="J441" s="6">
        <f>+D441-F441</f>
        <v>-50.916666666666664</v>
      </c>
      <c r="K441" s="6">
        <f>+J441/G441</f>
        <v>-0.82729542898953101</v>
      </c>
      <c r="M441" s="18"/>
      <c r="N441">
        <v>0</v>
      </c>
      <c r="O441">
        <v>0</v>
      </c>
      <c r="P441">
        <v>0</v>
      </c>
      <c r="Q441">
        <v>0</v>
      </c>
      <c r="R441">
        <v>0</v>
      </c>
      <c r="S441">
        <v>79</v>
      </c>
      <c r="T441">
        <v>79</v>
      </c>
      <c r="U441">
        <v>79</v>
      </c>
      <c r="V441" s="19">
        <v>0</v>
      </c>
      <c r="W441" s="19">
        <v>50</v>
      </c>
      <c r="Y441"/>
      <c r="AB441" s="19">
        <v>9</v>
      </c>
      <c r="AC441" s="19"/>
      <c r="BD441">
        <v>127</v>
      </c>
      <c r="BM441">
        <v>188</v>
      </c>
      <c r="BS441" s="18"/>
    </row>
    <row r="442" spans="1:71">
      <c r="A442" s="335"/>
      <c r="B442" s="285"/>
      <c r="C442" s="10" t="s">
        <v>24</v>
      </c>
      <c r="D442">
        <f>+入力シート①!T$20</f>
        <v>0</v>
      </c>
      <c r="E442">
        <f t="shared" ref="E442" si="248">+COUNT($O442:$BS442)</f>
        <v>12</v>
      </c>
      <c r="F442" s="6">
        <f t="shared" ref="F442" si="249">+AVERAGE($O442:$BS442)</f>
        <v>1.1416666666666666</v>
      </c>
      <c r="G442" s="6">
        <f t="shared" ref="G442" si="250">+STDEV($O442:$BS442)</f>
        <v>1.1995895762781335</v>
      </c>
      <c r="H442" s="6">
        <f t="shared" ref="H442" si="251">+MAX($N442:$BS442)</f>
        <v>3.7</v>
      </c>
      <c r="I442" s="6">
        <f t="shared" ref="I442" si="252">+MIN($N442:$BS442)</f>
        <v>0</v>
      </c>
      <c r="J442" s="6">
        <f t="shared" ref="J442" si="253">+D442-F442</f>
        <v>-1.1416666666666666</v>
      </c>
      <c r="K442" s="6">
        <f t="shared" ref="K442" si="254">+J442/G442</f>
        <v>-0.95171439402534708</v>
      </c>
      <c r="M442" s="18"/>
      <c r="N442">
        <v>0</v>
      </c>
      <c r="O442">
        <v>0</v>
      </c>
      <c r="P442">
        <v>0</v>
      </c>
      <c r="Q442">
        <v>0</v>
      </c>
      <c r="R442">
        <v>0</v>
      </c>
      <c r="S442">
        <v>2</v>
      </c>
      <c r="T442">
        <v>2</v>
      </c>
      <c r="U442">
        <v>2</v>
      </c>
      <c r="V442" s="19">
        <v>0</v>
      </c>
      <c r="W442" s="19">
        <v>0.8</v>
      </c>
      <c r="Y442"/>
      <c r="AB442" s="19">
        <v>3.7</v>
      </c>
      <c r="AC442" s="19"/>
      <c r="BD442">
        <v>1.7</v>
      </c>
      <c r="BM442">
        <v>1.5</v>
      </c>
      <c r="BS442" s="18"/>
    </row>
    <row r="443" spans="1:71" ht="0.95" customHeight="1">
      <c r="M443" s="18"/>
      <c r="N443"/>
      <c r="O443"/>
      <c r="P443"/>
      <c r="Q443"/>
      <c r="R443"/>
      <c r="S443"/>
      <c r="T443"/>
      <c r="U443"/>
      <c r="W443" s="19"/>
      <c r="Y443"/>
      <c r="AC443" s="19"/>
      <c r="BS443" s="18"/>
    </row>
    <row r="444" spans="1:71" ht="0.95" customHeight="1">
      <c r="A444" s="18"/>
      <c r="B444" s="18"/>
      <c r="C444" s="18"/>
      <c r="D444" s="18"/>
      <c r="E444" s="18"/>
      <c r="F444" s="41"/>
      <c r="G444" s="41"/>
      <c r="H444" s="41"/>
      <c r="I444" s="41"/>
      <c r="J444" s="41"/>
      <c r="K444" s="41"/>
      <c r="L444" s="18"/>
      <c r="M444" s="18"/>
      <c r="N444" s="18"/>
      <c r="O444" s="18"/>
      <c r="P444" s="18"/>
      <c r="Q444" s="18"/>
      <c r="R444" s="18"/>
      <c r="S444" s="18"/>
      <c r="T444" s="18"/>
      <c r="U444" s="18"/>
      <c r="W444" s="19"/>
      <c r="X444" s="18"/>
      <c r="Y444" s="18"/>
      <c r="AC444" s="19"/>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row>
    <row r="445" spans="1:71" ht="0.95" customHeight="1">
      <c r="A445" s="18"/>
      <c r="B445" s="18"/>
      <c r="C445" s="18"/>
      <c r="D445" s="18"/>
      <c r="E445" s="18"/>
      <c r="F445" s="41"/>
      <c r="G445" s="41"/>
      <c r="H445" s="41"/>
      <c r="I445" s="41"/>
      <c r="J445" s="41"/>
      <c r="K445" s="41"/>
      <c r="L445" s="18"/>
      <c r="M445" s="18"/>
      <c r="N445" s="18"/>
      <c r="O445" s="18"/>
      <c r="P445" s="18"/>
      <c r="Q445" s="18"/>
      <c r="R445" s="18"/>
      <c r="S445" s="18"/>
      <c r="T445" s="18"/>
      <c r="U445" s="18"/>
      <c r="W445" s="19"/>
      <c r="X445" s="18"/>
      <c r="Y445" s="18"/>
      <c r="AC445" s="19"/>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row>
    <row r="446" spans="1:71" ht="0.95" customHeight="1">
      <c r="A446" s="18"/>
      <c r="B446" s="18"/>
      <c r="C446" s="18"/>
      <c r="D446" s="18"/>
      <c r="E446" s="18"/>
      <c r="F446" s="41"/>
      <c r="G446" s="41"/>
      <c r="H446" s="41"/>
      <c r="I446" s="41"/>
      <c r="J446" s="41"/>
      <c r="K446" s="41"/>
      <c r="L446" s="18"/>
      <c r="M446" s="18"/>
      <c r="N446" s="18"/>
      <c r="O446" s="18"/>
      <c r="P446" s="18"/>
      <c r="Q446" s="18"/>
      <c r="R446" s="18"/>
      <c r="S446" s="18"/>
      <c r="T446" s="18"/>
      <c r="U446" s="18"/>
      <c r="W446" s="19"/>
      <c r="X446" s="18"/>
      <c r="Y446" s="18"/>
      <c r="AC446" s="19"/>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row>
    <row r="447" spans="1:71" ht="0.95" customHeight="1">
      <c r="A447" s="18"/>
      <c r="B447" s="18"/>
      <c r="C447" s="18"/>
      <c r="D447" s="18"/>
      <c r="E447" s="18"/>
      <c r="F447" s="41"/>
      <c r="G447" s="41"/>
      <c r="H447" s="41"/>
      <c r="I447" s="41"/>
      <c r="J447" s="41"/>
      <c r="K447" s="41"/>
      <c r="L447" s="18"/>
      <c r="M447" s="18"/>
      <c r="N447" s="18"/>
      <c r="O447" s="18"/>
      <c r="P447" s="18"/>
      <c r="Q447" s="18"/>
      <c r="R447" s="18"/>
      <c r="S447" s="18"/>
      <c r="T447" s="18"/>
      <c r="U447" s="18"/>
      <c r="W447" s="19"/>
      <c r="X447" s="18"/>
      <c r="Y447" s="18"/>
      <c r="AC447" s="19"/>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row>
    <row r="448" spans="1:71" ht="0.95" customHeight="1">
      <c r="A448" s="18"/>
      <c r="B448" s="18"/>
      <c r="C448" s="18"/>
      <c r="D448" s="18"/>
      <c r="E448" s="18"/>
      <c r="F448" s="41"/>
      <c r="G448" s="41"/>
      <c r="H448" s="41"/>
      <c r="I448" s="41"/>
      <c r="J448" s="41"/>
      <c r="K448" s="41"/>
      <c r="L448" s="18"/>
      <c r="M448" s="18"/>
      <c r="N448" s="18"/>
      <c r="O448" s="18"/>
      <c r="P448" s="18"/>
      <c r="Q448" s="18"/>
      <c r="R448" s="18"/>
      <c r="S448" s="18"/>
      <c r="T448" s="18"/>
      <c r="U448" s="18"/>
      <c r="W448" s="19"/>
      <c r="X448" s="18"/>
      <c r="Y448" s="18"/>
      <c r="AC448" s="19"/>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row>
    <row r="449" spans="1:71" ht="0.95" customHeight="1">
      <c r="A449" s="18"/>
      <c r="B449" s="18"/>
      <c r="C449" s="18"/>
      <c r="D449" s="18"/>
      <c r="E449" s="18"/>
      <c r="F449" s="41"/>
      <c r="G449" s="41"/>
      <c r="H449" s="41"/>
      <c r="I449" s="41"/>
      <c r="J449" s="41"/>
      <c r="K449" s="41"/>
      <c r="L449" s="18"/>
      <c r="M449" s="18"/>
      <c r="N449" s="18"/>
      <c r="O449" s="18"/>
      <c r="P449" s="18"/>
      <c r="Q449" s="18"/>
      <c r="R449" s="18"/>
      <c r="S449" s="18"/>
      <c r="T449" s="18"/>
      <c r="U449" s="18"/>
      <c r="W449" s="19"/>
      <c r="X449" s="18"/>
      <c r="Y449" s="18"/>
      <c r="AC449" s="19"/>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row>
    <row r="450" spans="1:71" ht="0.95" customHeight="1">
      <c r="A450" s="18"/>
      <c r="B450" s="18"/>
      <c r="C450" s="18"/>
      <c r="D450" s="18"/>
      <c r="E450" s="18"/>
      <c r="F450" s="41"/>
      <c r="G450" s="41"/>
      <c r="H450" s="41"/>
      <c r="I450" s="41"/>
      <c r="J450" s="41"/>
      <c r="K450" s="41"/>
      <c r="L450" s="18"/>
      <c r="M450" s="18"/>
      <c r="N450" s="18"/>
      <c r="O450" s="18"/>
      <c r="P450" s="18"/>
      <c r="Q450" s="18"/>
      <c r="R450" s="18"/>
      <c r="S450" s="18"/>
      <c r="T450" s="18"/>
      <c r="U450" s="18"/>
      <c r="W450" s="19"/>
      <c r="X450" s="18"/>
      <c r="Y450" s="18"/>
      <c r="AC450" s="19"/>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row>
    <row r="451" spans="1:71" ht="16.5" thickBot="1">
      <c r="D451" s="1" t="s">
        <v>26</v>
      </c>
      <c r="E451" s="1" t="s">
        <v>3</v>
      </c>
      <c r="F451" s="5" t="s">
        <v>4</v>
      </c>
      <c r="G451" s="5" t="s">
        <v>8</v>
      </c>
      <c r="H451" s="5" t="s">
        <v>5</v>
      </c>
      <c r="I451" s="5" t="s">
        <v>6</v>
      </c>
      <c r="J451" s="5" t="s">
        <v>7</v>
      </c>
      <c r="K451" s="6" t="s">
        <v>66</v>
      </c>
      <c r="M451" s="18"/>
      <c r="N451" s="1" t="s">
        <v>26</v>
      </c>
      <c r="O451" s="1"/>
      <c r="P451" s="1"/>
      <c r="Q451" s="1"/>
      <c r="R451" s="1"/>
      <c r="S451" s="1"/>
      <c r="T451" s="1"/>
      <c r="U451" s="1"/>
      <c r="W451" s="19"/>
      <c r="X451" s="1"/>
      <c r="Y451" s="1"/>
      <c r="AA451" s="191"/>
      <c r="AB451" s="191"/>
      <c r="AC451" s="191"/>
      <c r="AD451" s="1"/>
      <c r="AE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8"/>
    </row>
    <row r="452" spans="1:71">
      <c r="A452" s="335">
        <v>42</v>
      </c>
      <c r="B452" s="286" t="s">
        <v>18</v>
      </c>
      <c r="C452" s="287"/>
      <c r="D452" s="92">
        <f>+入力シート①!V$2</f>
        <v>0</v>
      </c>
      <c r="E452" s="21"/>
      <c r="F452" s="34"/>
      <c r="G452" s="34"/>
      <c r="H452" s="34"/>
      <c r="I452" s="34"/>
      <c r="J452" s="34"/>
      <c r="K452" s="35"/>
      <c r="M452" s="18"/>
      <c r="N452" s="92">
        <v>0</v>
      </c>
      <c r="O452" s="92">
        <v>0</v>
      </c>
      <c r="P452" s="92">
        <v>0</v>
      </c>
      <c r="Q452" s="92">
        <v>0</v>
      </c>
      <c r="R452" s="92">
        <v>0</v>
      </c>
      <c r="S452" s="92">
        <v>0</v>
      </c>
      <c r="T452" s="92">
        <v>0</v>
      </c>
      <c r="U452" s="92">
        <v>0</v>
      </c>
      <c r="V452" s="19">
        <v>0</v>
      </c>
      <c r="W452" s="19">
        <v>0</v>
      </c>
      <c r="X452" s="19">
        <f t="shared" ref="X452:BR452" si="255">+X$1</f>
        <v>2009</v>
      </c>
      <c r="Y452" s="19">
        <f t="shared" si="255"/>
        <v>2008</v>
      </c>
      <c r="Z452" s="19">
        <f t="shared" si="255"/>
        <v>2007</v>
      </c>
      <c r="AA452" s="19">
        <f t="shared" si="255"/>
        <v>2006</v>
      </c>
      <c r="AB452" s="19">
        <f t="shared" si="255"/>
        <v>2005</v>
      </c>
      <c r="AC452" s="19">
        <f t="shared" si="255"/>
        <v>2004</v>
      </c>
      <c r="AD452">
        <f t="shared" si="255"/>
        <v>2003</v>
      </c>
      <c r="AE452">
        <f t="shared" si="255"/>
        <v>2003</v>
      </c>
      <c r="AF452">
        <f t="shared" si="255"/>
        <v>2003</v>
      </c>
      <c r="AG452">
        <f t="shared" si="255"/>
        <v>2002</v>
      </c>
      <c r="AH452">
        <f t="shared" si="255"/>
        <v>2002</v>
      </c>
      <c r="AI452">
        <f t="shared" si="255"/>
        <v>2001</v>
      </c>
      <c r="AJ452">
        <f t="shared" si="255"/>
        <v>2001</v>
      </c>
      <c r="AK452">
        <f t="shared" si="255"/>
        <v>2000</v>
      </c>
      <c r="AL452">
        <f t="shared" si="255"/>
        <v>1999</v>
      </c>
      <c r="AM452">
        <f t="shared" si="255"/>
        <v>1998</v>
      </c>
      <c r="AN452">
        <f t="shared" si="255"/>
        <v>1997</v>
      </c>
      <c r="AO452">
        <f t="shared" si="255"/>
        <v>1996</v>
      </c>
      <c r="AP452">
        <f t="shared" si="255"/>
        <v>1995</v>
      </c>
      <c r="AQ452">
        <f t="shared" si="255"/>
        <v>1994</v>
      </c>
      <c r="AR452">
        <f t="shared" si="255"/>
        <v>1992</v>
      </c>
      <c r="AS452">
        <f t="shared" si="255"/>
        <v>1991</v>
      </c>
      <c r="AT452">
        <f t="shared" si="255"/>
        <v>1990</v>
      </c>
      <c r="AU452">
        <f t="shared" si="255"/>
        <v>1990</v>
      </c>
      <c r="AV452">
        <f t="shared" si="255"/>
        <v>1990</v>
      </c>
      <c r="AW452">
        <f t="shared" si="255"/>
        <v>1989</v>
      </c>
      <c r="AX452">
        <f t="shared" si="255"/>
        <v>1989</v>
      </c>
      <c r="AY452">
        <f t="shared" si="255"/>
        <v>1988</v>
      </c>
      <c r="AZ452">
        <f t="shared" si="255"/>
        <v>1988</v>
      </c>
      <c r="BA452">
        <f t="shared" si="255"/>
        <v>1988</v>
      </c>
      <c r="BB452">
        <f t="shared" si="255"/>
        <v>1987</v>
      </c>
      <c r="BC452">
        <f t="shared" si="255"/>
        <v>1986</v>
      </c>
      <c r="BD452">
        <f t="shared" si="255"/>
        <v>1985</v>
      </c>
      <c r="BE452">
        <f t="shared" si="255"/>
        <v>1985</v>
      </c>
      <c r="BF452">
        <f t="shared" si="255"/>
        <v>1985</v>
      </c>
      <c r="BG452">
        <f t="shared" si="255"/>
        <v>1984</v>
      </c>
      <c r="BH452">
        <f t="shared" si="255"/>
        <v>1984</v>
      </c>
      <c r="BI452">
        <f t="shared" si="255"/>
        <v>1984</v>
      </c>
      <c r="BJ452">
        <f t="shared" si="255"/>
        <v>1983</v>
      </c>
      <c r="BK452">
        <f t="shared" si="255"/>
        <v>1983</v>
      </c>
      <c r="BL452">
        <f t="shared" si="255"/>
        <v>1982</v>
      </c>
      <c r="BM452">
        <f t="shared" si="255"/>
        <v>1981</v>
      </c>
      <c r="BN452">
        <f t="shared" si="255"/>
        <v>1981</v>
      </c>
      <c r="BO452">
        <f t="shared" si="255"/>
        <v>1980</v>
      </c>
      <c r="BP452">
        <f t="shared" si="255"/>
        <v>1980</v>
      </c>
      <c r="BQ452">
        <f t="shared" si="255"/>
        <v>1980</v>
      </c>
      <c r="BR452">
        <f t="shared" si="255"/>
        <v>1980</v>
      </c>
      <c r="BS452" s="18"/>
    </row>
    <row r="453" spans="1:71">
      <c r="A453" s="335"/>
      <c r="B453" s="286" t="s">
        <v>19</v>
      </c>
      <c r="C453" s="287"/>
      <c r="D453" s="93">
        <f>+入力シート①!V$2</f>
        <v>0</v>
      </c>
      <c r="E453" s="22"/>
      <c r="F453" s="36"/>
      <c r="G453" s="36"/>
      <c r="H453" s="36"/>
      <c r="I453" s="36"/>
      <c r="J453" s="36"/>
      <c r="K453" s="37"/>
      <c r="M453" s="18"/>
      <c r="N453" s="93">
        <v>0</v>
      </c>
      <c r="O453" s="93">
        <v>0</v>
      </c>
      <c r="P453" s="93">
        <v>0</v>
      </c>
      <c r="Q453" s="93">
        <v>0</v>
      </c>
      <c r="R453" s="93">
        <v>0</v>
      </c>
      <c r="S453" s="93">
        <v>0</v>
      </c>
      <c r="T453" s="93">
        <v>0</v>
      </c>
      <c r="U453" s="93">
        <v>0</v>
      </c>
      <c r="V453" s="19">
        <v>0</v>
      </c>
      <c r="W453" s="19">
        <v>0</v>
      </c>
      <c r="X453" s="19">
        <f t="shared" ref="X453:BR453" si="256">+X$3</f>
        <v>5</v>
      </c>
      <c r="Y453" s="19">
        <f t="shared" si="256"/>
        <v>5</v>
      </c>
      <c r="Z453" s="19">
        <f t="shared" si="256"/>
        <v>5</v>
      </c>
      <c r="AA453" s="19">
        <f t="shared" si="256"/>
        <v>5</v>
      </c>
      <c r="AB453" s="19">
        <f t="shared" si="256"/>
        <v>5</v>
      </c>
      <c r="AC453" s="19">
        <f t="shared" si="256"/>
        <v>5</v>
      </c>
      <c r="AD453">
        <f t="shared" si="256"/>
        <v>5</v>
      </c>
      <c r="AE453">
        <f t="shared" si="256"/>
        <v>5</v>
      </c>
      <c r="AF453">
        <f t="shared" si="256"/>
        <v>5</v>
      </c>
      <c r="AG453">
        <f t="shared" si="256"/>
        <v>5</v>
      </c>
      <c r="AH453">
        <f t="shared" si="256"/>
        <v>5</v>
      </c>
      <c r="AI453">
        <f t="shared" si="256"/>
        <v>5</v>
      </c>
      <c r="AJ453">
        <f t="shared" si="256"/>
        <v>5</v>
      </c>
      <c r="AK453">
        <f t="shared" si="256"/>
        <v>5</v>
      </c>
      <c r="AL453">
        <f t="shared" si="256"/>
        <v>5</v>
      </c>
      <c r="AM453">
        <f t="shared" si="256"/>
        <v>5</v>
      </c>
      <c r="AN453">
        <f t="shared" si="256"/>
        <v>5</v>
      </c>
      <c r="AO453">
        <f t="shared" si="256"/>
        <v>5</v>
      </c>
      <c r="AP453">
        <f t="shared" si="256"/>
        <v>5</v>
      </c>
      <c r="AQ453">
        <f t="shared" si="256"/>
        <v>5</v>
      </c>
      <c r="AR453">
        <f t="shared" si="256"/>
        <v>5</v>
      </c>
      <c r="AS453">
        <f t="shared" si="256"/>
        <v>5</v>
      </c>
      <c r="AT453">
        <f t="shared" si="256"/>
        <v>5</v>
      </c>
      <c r="AU453">
        <f t="shared" si="256"/>
        <v>5</v>
      </c>
      <c r="AV453">
        <f t="shared" si="256"/>
        <v>5</v>
      </c>
      <c r="AW453">
        <f t="shared" si="256"/>
        <v>5</v>
      </c>
      <c r="AX453">
        <f t="shared" si="256"/>
        <v>5</v>
      </c>
      <c r="AY453">
        <f t="shared" si="256"/>
        <v>5</v>
      </c>
      <c r="AZ453">
        <f t="shared" si="256"/>
        <v>5</v>
      </c>
      <c r="BA453">
        <f t="shared" si="256"/>
        <v>5</v>
      </c>
      <c r="BB453">
        <f t="shared" si="256"/>
        <v>5</v>
      </c>
      <c r="BC453">
        <f t="shared" si="256"/>
        <v>5</v>
      </c>
      <c r="BD453">
        <f t="shared" si="256"/>
        <v>5</v>
      </c>
      <c r="BE453">
        <f t="shared" si="256"/>
        <v>5</v>
      </c>
      <c r="BF453">
        <f t="shared" si="256"/>
        <v>5</v>
      </c>
      <c r="BG453">
        <f t="shared" si="256"/>
        <v>5</v>
      </c>
      <c r="BH453">
        <f t="shared" si="256"/>
        <v>5</v>
      </c>
      <c r="BI453">
        <f t="shared" si="256"/>
        <v>5</v>
      </c>
      <c r="BJ453">
        <f t="shared" si="256"/>
        <v>5</v>
      </c>
      <c r="BK453">
        <f t="shared" si="256"/>
        <v>5</v>
      </c>
      <c r="BL453">
        <f t="shared" si="256"/>
        <v>5</v>
      </c>
      <c r="BM453">
        <f t="shared" si="256"/>
        <v>5</v>
      </c>
      <c r="BN453">
        <f t="shared" si="256"/>
        <v>5</v>
      </c>
      <c r="BO453">
        <f t="shared" si="256"/>
        <v>5</v>
      </c>
      <c r="BP453">
        <f t="shared" si="256"/>
        <v>5</v>
      </c>
      <c r="BQ453">
        <f t="shared" si="256"/>
        <v>5</v>
      </c>
      <c r="BR453">
        <f t="shared" si="256"/>
        <v>5</v>
      </c>
      <c r="BS453" s="18"/>
    </row>
    <row r="454" spans="1:71">
      <c r="A454" s="335"/>
      <c r="B454" s="286" t="s">
        <v>20</v>
      </c>
      <c r="C454" s="287"/>
      <c r="D454" s="94">
        <f>+入力シート①!V$2</f>
        <v>0</v>
      </c>
      <c r="E454" s="22"/>
      <c r="F454" s="36"/>
      <c r="G454" s="36"/>
      <c r="H454" s="36"/>
      <c r="I454" s="36"/>
      <c r="J454" s="36"/>
      <c r="K454" s="37"/>
      <c r="M454" s="18"/>
      <c r="N454" s="94">
        <v>0</v>
      </c>
      <c r="O454" s="94">
        <v>0</v>
      </c>
      <c r="P454" s="94">
        <v>0</v>
      </c>
      <c r="Q454" s="94">
        <v>0</v>
      </c>
      <c r="R454" s="94">
        <v>0</v>
      </c>
      <c r="S454" s="94">
        <v>0</v>
      </c>
      <c r="T454" s="94">
        <v>0</v>
      </c>
      <c r="U454" s="94">
        <v>0</v>
      </c>
      <c r="V454" s="19">
        <v>0</v>
      </c>
      <c r="W454" s="19">
        <v>0</v>
      </c>
      <c r="X454" s="19"/>
      <c r="AB454" s="19">
        <v>9</v>
      </c>
      <c r="AC454" s="19"/>
      <c r="AD454">
        <v>28</v>
      </c>
      <c r="AE454">
        <v>21</v>
      </c>
      <c r="AF454">
        <v>6</v>
      </c>
      <c r="AQ454">
        <v>10</v>
      </c>
      <c r="AT454">
        <v>30</v>
      </c>
      <c r="AV454">
        <v>2</v>
      </c>
      <c r="AX454">
        <v>9</v>
      </c>
      <c r="BF454">
        <v>8</v>
      </c>
      <c r="BI454">
        <v>4</v>
      </c>
      <c r="BP454">
        <v>5</v>
      </c>
      <c r="BS454" s="18"/>
    </row>
    <row r="455" spans="1:71">
      <c r="A455" s="335"/>
      <c r="B455" s="286" t="s">
        <v>67</v>
      </c>
      <c r="C455" s="287"/>
      <c r="D455">
        <f>+入力シート①!V$3</f>
        <v>42</v>
      </c>
      <c r="E455" s="22"/>
      <c r="F455" s="36"/>
      <c r="G455" s="36"/>
      <c r="H455" s="36"/>
      <c r="I455" s="36"/>
      <c r="J455" s="36"/>
      <c r="K455" s="37"/>
      <c r="M455" s="18"/>
      <c r="N455">
        <v>42</v>
      </c>
      <c r="O455">
        <v>42</v>
      </c>
      <c r="P455">
        <v>42</v>
      </c>
      <c r="Q455">
        <v>42</v>
      </c>
      <c r="R455">
        <v>42</v>
      </c>
      <c r="S455">
        <v>42</v>
      </c>
      <c r="T455">
        <v>42</v>
      </c>
      <c r="U455">
        <v>42</v>
      </c>
      <c r="V455" s="19">
        <v>42</v>
      </c>
      <c r="W455" s="19">
        <v>42</v>
      </c>
      <c r="X455" s="19">
        <f>+$A$452</f>
        <v>42</v>
      </c>
      <c r="Y455" s="19">
        <f>+$A$452</f>
        <v>42</v>
      </c>
      <c r="Z455" s="19">
        <f>+$A$452</f>
        <v>42</v>
      </c>
      <c r="AA455" s="19">
        <f t="shared" ref="AA455:BR455" si="257">+$A$452</f>
        <v>42</v>
      </c>
      <c r="AB455" s="19">
        <f t="shared" si="257"/>
        <v>42</v>
      </c>
      <c r="AC455" s="19">
        <f t="shared" si="257"/>
        <v>42</v>
      </c>
      <c r="AD455">
        <f t="shared" si="257"/>
        <v>42</v>
      </c>
      <c r="AE455">
        <f t="shared" si="257"/>
        <v>42</v>
      </c>
      <c r="AF455">
        <f t="shared" si="257"/>
        <v>42</v>
      </c>
      <c r="AG455">
        <f t="shared" si="257"/>
        <v>42</v>
      </c>
      <c r="AH455">
        <f t="shared" si="257"/>
        <v>42</v>
      </c>
      <c r="AI455">
        <f t="shared" si="257"/>
        <v>42</v>
      </c>
      <c r="AJ455">
        <f t="shared" si="257"/>
        <v>42</v>
      </c>
      <c r="AK455">
        <f t="shared" si="257"/>
        <v>42</v>
      </c>
      <c r="AL455">
        <f t="shared" si="257"/>
        <v>42</v>
      </c>
      <c r="AM455">
        <f t="shared" si="257"/>
        <v>42</v>
      </c>
      <c r="AN455">
        <f t="shared" si="257"/>
        <v>42</v>
      </c>
      <c r="AO455">
        <f t="shared" si="257"/>
        <v>42</v>
      </c>
      <c r="AP455">
        <f t="shared" si="257"/>
        <v>42</v>
      </c>
      <c r="AQ455">
        <f t="shared" si="257"/>
        <v>42</v>
      </c>
      <c r="AR455">
        <f t="shared" si="257"/>
        <v>42</v>
      </c>
      <c r="AS455">
        <f t="shared" si="257"/>
        <v>42</v>
      </c>
      <c r="AT455">
        <f t="shared" si="257"/>
        <v>42</v>
      </c>
      <c r="AU455">
        <f t="shared" si="257"/>
        <v>42</v>
      </c>
      <c r="AV455">
        <f t="shared" si="257"/>
        <v>42</v>
      </c>
      <c r="AW455">
        <f t="shared" si="257"/>
        <v>42</v>
      </c>
      <c r="AX455">
        <f t="shared" si="257"/>
        <v>42</v>
      </c>
      <c r="AY455">
        <f t="shared" si="257"/>
        <v>42</v>
      </c>
      <c r="AZ455">
        <f t="shared" si="257"/>
        <v>42</v>
      </c>
      <c r="BA455">
        <f t="shared" si="257"/>
        <v>42</v>
      </c>
      <c r="BB455">
        <f t="shared" si="257"/>
        <v>42</v>
      </c>
      <c r="BC455">
        <f t="shared" si="257"/>
        <v>42</v>
      </c>
      <c r="BD455">
        <f t="shared" si="257"/>
        <v>42</v>
      </c>
      <c r="BE455">
        <f t="shared" si="257"/>
        <v>42</v>
      </c>
      <c r="BF455">
        <f t="shared" si="257"/>
        <v>42</v>
      </c>
      <c r="BG455">
        <f t="shared" si="257"/>
        <v>42</v>
      </c>
      <c r="BH455">
        <f t="shared" si="257"/>
        <v>42</v>
      </c>
      <c r="BI455">
        <f t="shared" si="257"/>
        <v>42</v>
      </c>
      <c r="BJ455">
        <f t="shared" si="257"/>
        <v>42</v>
      </c>
      <c r="BK455">
        <f t="shared" si="257"/>
        <v>42</v>
      </c>
      <c r="BL455">
        <f t="shared" si="257"/>
        <v>42</v>
      </c>
      <c r="BM455">
        <f t="shared" si="257"/>
        <v>42</v>
      </c>
      <c r="BN455">
        <f t="shared" si="257"/>
        <v>42</v>
      </c>
      <c r="BO455">
        <f t="shared" si="257"/>
        <v>42</v>
      </c>
      <c r="BP455">
        <f t="shared" si="257"/>
        <v>42</v>
      </c>
      <c r="BQ455">
        <f t="shared" si="257"/>
        <v>42</v>
      </c>
      <c r="BR455">
        <f t="shared" si="257"/>
        <v>42</v>
      </c>
      <c r="BS455" s="18"/>
    </row>
    <row r="456" spans="1:71" ht="16.5" thickBot="1">
      <c r="A456" s="335"/>
      <c r="B456" s="286" t="s">
        <v>21</v>
      </c>
      <c r="C456" s="287"/>
      <c r="D456" s="99">
        <f>+入力シート①!V$4</f>
        <v>0</v>
      </c>
      <c r="E456" s="23"/>
      <c r="F456" s="38"/>
      <c r="G456" s="38"/>
      <c r="H456" s="38"/>
      <c r="I456" s="38"/>
      <c r="J456" s="38"/>
      <c r="K456" s="39"/>
      <c r="M456" s="18"/>
      <c r="N456" s="99">
        <v>0</v>
      </c>
      <c r="O456" s="99">
        <v>0</v>
      </c>
      <c r="P456" s="99">
        <v>0</v>
      </c>
      <c r="Q456" s="99">
        <v>0</v>
      </c>
      <c r="R456" s="99">
        <v>0</v>
      </c>
      <c r="S456" s="99">
        <v>0</v>
      </c>
      <c r="T456" s="99">
        <v>0</v>
      </c>
      <c r="U456" s="99">
        <v>0</v>
      </c>
      <c r="V456" s="19">
        <v>0</v>
      </c>
      <c r="W456" s="19">
        <v>0</v>
      </c>
      <c r="X456" s="19"/>
      <c r="AC456" s="19"/>
      <c r="BS456" s="18"/>
    </row>
    <row r="457" spans="1:71">
      <c r="A457" s="335"/>
      <c r="B457" s="283" t="s">
        <v>22</v>
      </c>
      <c r="C457" s="9">
        <v>0</v>
      </c>
      <c r="D457">
        <f>+入力シート①!V$5</f>
        <v>0</v>
      </c>
      <c r="E457">
        <f>+COUNT($O457:$BS457)</f>
        <v>20</v>
      </c>
      <c r="F457" s="6">
        <f>+AVERAGE($O457:$BS457)</f>
        <v>11.83</v>
      </c>
      <c r="G457" s="6">
        <f>+STDEV($O457:$BS457)</f>
        <v>11.083040624020295</v>
      </c>
      <c r="H457" s="6">
        <f>+MAX($N457:$BT457)</f>
        <v>24.3</v>
      </c>
      <c r="I457" s="6">
        <f>+MIN($N457:$BS457)</f>
        <v>0</v>
      </c>
      <c r="J457" s="6">
        <f>+D457-F457</f>
        <v>-11.83</v>
      </c>
      <c r="K457" s="6">
        <f>+J457/G457</f>
        <v>-1.0673966108507098</v>
      </c>
      <c r="M457" s="18"/>
      <c r="N457">
        <v>0</v>
      </c>
      <c r="O457">
        <v>0</v>
      </c>
      <c r="P457">
        <v>0</v>
      </c>
      <c r="Q457">
        <v>0</v>
      </c>
      <c r="R457">
        <v>0</v>
      </c>
      <c r="S457">
        <v>0</v>
      </c>
      <c r="T457">
        <v>0</v>
      </c>
      <c r="U457">
        <v>0</v>
      </c>
      <c r="V457" s="19">
        <v>0</v>
      </c>
      <c r="W457" s="19">
        <v>0</v>
      </c>
      <c r="X457" s="19"/>
      <c r="AB457" s="19">
        <v>19.8</v>
      </c>
      <c r="AC457" s="19"/>
      <c r="AD457">
        <v>23.8</v>
      </c>
      <c r="AE457">
        <v>24.3</v>
      </c>
      <c r="AF457">
        <v>22.9</v>
      </c>
      <c r="AQ457">
        <v>23.6</v>
      </c>
      <c r="AT457">
        <v>23.2</v>
      </c>
      <c r="AV457">
        <v>19.899999999999999</v>
      </c>
      <c r="AX457">
        <v>20.6</v>
      </c>
      <c r="BF457">
        <v>20.5</v>
      </c>
      <c r="BI457">
        <v>18.100000000000001</v>
      </c>
      <c r="BP457">
        <v>19.899999999999999</v>
      </c>
      <c r="BS457" s="18"/>
    </row>
    <row r="458" spans="1:71">
      <c r="A458" s="335"/>
      <c r="B458" s="283"/>
      <c r="C458" s="9">
        <v>10</v>
      </c>
      <c r="D458">
        <f>+入力シート①!V$6</f>
        <v>0</v>
      </c>
      <c r="E458">
        <f t="shared" ref="E458:E469" si="258">+COUNT($O458:$BS458)</f>
        <v>17</v>
      </c>
      <c r="F458" s="6">
        <f t="shared" ref="F458:F469" si="259">+AVERAGE($O458:$BS458)</f>
        <v>9.9099999999999984</v>
      </c>
      <c r="G458" s="6">
        <f t="shared" ref="G458:G469" si="260">+STDEV($O458:$BS458)</f>
        <v>10.926369479383354</v>
      </c>
      <c r="H458" s="6">
        <f t="shared" ref="H458:H469" si="261">+MAX($N458:$BT458)</f>
        <v>24.16</v>
      </c>
      <c r="I458" s="6">
        <f t="shared" ref="I458:I469" si="262">+MIN($N458:$BS458)</f>
        <v>0</v>
      </c>
      <c r="J458" s="6">
        <f t="shared" ref="J458:J469" si="263">+D458-F458</f>
        <v>-9.9099999999999984</v>
      </c>
      <c r="K458" s="6">
        <f t="shared" ref="K458:K469" si="264">+J458/G458</f>
        <v>-0.90698012900798264</v>
      </c>
      <c r="M458" s="18"/>
      <c r="N458">
        <v>0</v>
      </c>
      <c r="O458">
        <v>0</v>
      </c>
      <c r="P458">
        <v>0</v>
      </c>
      <c r="Q458">
        <v>0</v>
      </c>
      <c r="R458">
        <v>0</v>
      </c>
      <c r="S458">
        <v>0</v>
      </c>
      <c r="T458">
        <v>0</v>
      </c>
      <c r="U458">
        <v>0</v>
      </c>
      <c r="V458" s="19">
        <v>0</v>
      </c>
      <c r="W458" s="19">
        <v>0</v>
      </c>
      <c r="X458" s="19"/>
      <c r="AB458" s="19">
        <v>19.79</v>
      </c>
      <c r="AC458" s="19"/>
      <c r="AE458">
        <v>24.16</v>
      </c>
      <c r="AF458">
        <v>22.84</v>
      </c>
      <c r="AQ458">
        <v>22.99</v>
      </c>
      <c r="AT458">
        <v>21.27</v>
      </c>
      <c r="BF458">
        <v>20.03</v>
      </c>
      <c r="BI458">
        <v>17.82</v>
      </c>
      <c r="BP458">
        <v>19.57</v>
      </c>
      <c r="BS458" s="18"/>
    </row>
    <row r="459" spans="1:71">
      <c r="A459" s="335"/>
      <c r="B459" s="283"/>
      <c r="C459" s="9">
        <v>20</v>
      </c>
      <c r="D459">
        <f>+入力シート①!V$7</f>
        <v>0</v>
      </c>
      <c r="E459">
        <f t="shared" si="258"/>
        <v>18</v>
      </c>
      <c r="F459" s="6">
        <f t="shared" si="259"/>
        <v>10.41</v>
      </c>
      <c r="G459" s="6">
        <f t="shared" si="260"/>
        <v>10.806739182783392</v>
      </c>
      <c r="H459" s="6">
        <f t="shared" si="261"/>
        <v>24.11</v>
      </c>
      <c r="I459" s="6">
        <f t="shared" si="262"/>
        <v>0</v>
      </c>
      <c r="J459" s="6">
        <f t="shared" si="263"/>
        <v>-10.41</v>
      </c>
      <c r="K459" s="6">
        <f t="shared" si="264"/>
        <v>-0.96328779883802029</v>
      </c>
      <c r="M459" s="18"/>
      <c r="N459">
        <v>0</v>
      </c>
      <c r="O459">
        <v>0</v>
      </c>
      <c r="P459">
        <v>0</v>
      </c>
      <c r="Q459">
        <v>0</v>
      </c>
      <c r="R459">
        <v>0</v>
      </c>
      <c r="S459">
        <v>0</v>
      </c>
      <c r="T459">
        <v>0</v>
      </c>
      <c r="U459">
        <v>0</v>
      </c>
      <c r="V459" s="19">
        <v>0</v>
      </c>
      <c r="W459" s="19">
        <v>0</v>
      </c>
      <c r="X459" s="19"/>
      <c r="AB459" s="19">
        <v>19.399999999999999</v>
      </c>
      <c r="AC459" s="19"/>
      <c r="AE459">
        <v>24.11</v>
      </c>
      <c r="AF459">
        <v>22.8</v>
      </c>
      <c r="AQ459">
        <v>22.95</v>
      </c>
      <c r="AT459">
        <v>21.13</v>
      </c>
      <c r="AX459">
        <v>20.16</v>
      </c>
      <c r="BF459">
        <v>19.829999999999998</v>
      </c>
      <c r="BI459">
        <v>17.739999999999998</v>
      </c>
      <c r="BP459">
        <v>19.260000000000002</v>
      </c>
      <c r="BS459" s="18"/>
    </row>
    <row r="460" spans="1:71">
      <c r="A460" s="335"/>
      <c r="B460" s="283"/>
      <c r="C460" s="9">
        <v>30</v>
      </c>
      <c r="D460">
        <f>+入力シート①!V$8</f>
        <v>0</v>
      </c>
      <c r="E460">
        <f t="shared" si="258"/>
        <v>18</v>
      </c>
      <c r="F460" s="6">
        <f t="shared" si="259"/>
        <v>10.289444444444445</v>
      </c>
      <c r="G460" s="6">
        <f t="shared" si="260"/>
        <v>10.705630443958654</v>
      </c>
      <c r="H460" s="6">
        <f t="shared" si="261"/>
        <v>24.1</v>
      </c>
      <c r="I460" s="6">
        <f t="shared" si="262"/>
        <v>0</v>
      </c>
      <c r="J460" s="6">
        <f t="shared" si="263"/>
        <v>-10.289444444444445</v>
      </c>
      <c r="K460" s="6">
        <f t="shared" si="264"/>
        <v>-0.96112456882452268</v>
      </c>
      <c r="M460" s="18"/>
      <c r="N460">
        <v>0</v>
      </c>
      <c r="O460">
        <v>0</v>
      </c>
      <c r="P460">
        <v>0</v>
      </c>
      <c r="Q460">
        <v>0</v>
      </c>
      <c r="R460">
        <v>0</v>
      </c>
      <c r="S460">
        <v>0</v>
      </c>
      <c r="T460">
        <v>0</v>
      </c>
      <c r="U460">
        <v>0</v>
      </c>
      <c r="V460" s="19">
        <v>0</v>
      </c>
      <c r="W460" s="19">
        <v>0</v>
      </c>
      <c r="X460" s="19"/>
      <c r="AB460" s="19">
        <v>18.68</v>
      </c>
      <c r="AC460" s="19"/>
      <c r="AE460">
        <v>24.1</v>
      </c>
      <c r="AF460">
        <v>22.79</v>
      </c>
      <c r="AQ460">
        <v>22.95</v>
      </c>
      <c r="AT460">
        <v>21.07</v>
      </c>
      <c r="AX460">
        <v>20.149999999999999</v>
      </c>
      <c r="BF460">
        <v>19.739999999999998</v>
      </c>
      <c r="BI460">
        <v>17.48</v>
      </c>
      <c r="BP460">
        <v>18.25</v>
      </c>
      <c r="BS460" s="18"/>
    </row>
    <row r="461" spans="1:71">
      <c r="A461" s="335"/>
      <c r="B461" s="283"/>
      <c r="C461" s="9">
        <v>50</v>
      </c>
      <c r="D461">
        <f>+入力シート①!V$9</f>
        <v>0</v>
      </c>
      <c r="E461">
        <f t="shared" si="258"/>
        <v>18</v>
      </c>
      <c r="F461" s="6">
        <f t="shared" si="259"/>
        <v>9.7894444444444435</v>
      </c>
      <c r="G461" s="6">
        <f t="shared" si="260"/>
        <v>10.260543771980705</v>
      </c>
      <c r="H461" s="6">
        <f t="shared" si="261"/>
        <v>24.07</v>
      </c>
      <c r="I461" s="6">
        <f t="shared" si="262"/>
        <v>0</v>
      </c>
      <c r="J461" s="6">
        <f t="shared" si="263"/>
        <v>-9.7894444444444435</v>
      </c>
      <c r="K461" s="6">
        <f t="shared" si="264"/>
        <v>-0.95408631959421775</v>
      </c>
      <c r="M461" s="18"/>
      <c r="N461">
        <v>0</v>
      </c>
      <c r="O461">
        <v>0</v>
      </c>
      <c r="P461">
        <v>0</v>
      </c>
      <c r="Q461">
        <v>0</v>
      </c>
      <c r="R461">
        <v>0</v>
      </c>
      <c r="S461">
        <v>0</v>
      </c>
      <c r="T461">
        <v>0</v>
      </c>
      <c r="U461">
        <v>0</v>
      </c>
      <c r="V461" s="19">
        <v>0</v>
      </c>
      <c r="W461" s="19">
        <v>0</v>
      </c>
      <c r="X461" s="19"/>
      <c r="AB461" s="19">
        <v>16.34</v>
      </c>
      <c r="AC461" s="19"/>
      <c r="AE461">
        <v>24.07</v>
      </c>
      <c r="AF461">
        <v>22.19</v>
      </c>
      <c r="AQ461">
        <v>21.3</v>
      </c>
      <c r="AT461">
        <v>20.81</v>
      </c>
      <c r="AX461">
        <v>20.14</v>
      </c>
      <c r="BF461">
        <v>18.55</v>
      </c>
      <c r="BI461">
        <v>15.61</v>
      </c>
      <c r="BP461">
        <v>17.2</v>
      </c>
      <c r="BS461" s="18"/>
    </row>
    <row r="462" spans="1:71">
      <c r="A462" s="335"/>
      <c r="B462" s="283"/>
      <c r="C462" s="9">
        <v>75</v>
      </c>
      <c r="D462">
        <f>+入力シート①!V$10</f>
        <v>0</v>
      </c>
      <c r="E462">
        <f t="shared" si="258"/>
        <v>17</v>
      </c>
      <c r="F462" s="6">
        <f t="shared" si="259"/>
        <v>8.6647058823529424</v>
      </c>
      <c r="G462" s="6">
        <f t="shared" si="260"/>
        <v>9.6777561433727097</v>
      </c>
      <c r="H462" s="6">
        <f t="shared" si="261"/>
        <v>22.1</v>
      </c>
      <c r="I462" s="6">
        <f t="shared" si="262"/>
        <v>0</v>
      </c>
      <c r="J462" s="6">
        <f t="shared" si="263"/>
        <v>-8.6647058823529424</v>
      </c>
      <c r="K462" s="6">
        <f t="shared" si="264"/>
        <v>-0.89532178265170481</v>
      </c>
      <c r="M462" s="18"/>
      <c r="N462">
        <v>0</v>
      </c>
      <c r="O462">
        <v>0</v>
      </c>
      <c r="P462">
        <v>0</v>
      </c>
      <c r="Q462">
        <v>0</v>
      </c>
      <c r="R462">
        <v>0</v>
      </c>
      <c r="S462">
        <v>0</v>
      </c>
      <c r="T462">
        <v>0</v>
      </c>
      <c r="U462">
        <v>0</v>
      </c>
      <c r="V462" s="19">
        <v>0</v>
      </c>
      <c r="W462" s="19">
        <v>0</v>
      </c>
      <c r="X462" s="19"/>
      <c r="AB462" s="19">
        <v>15.49</v>
      </c>
      <c r="AC462" s="19"/>
      <c r="AE462">
        <v>22.1</v>
      </c>
      <c r="AF462">
        <v>21.53</v>
      </c>
      <c r="AQ462">
        <v>20.45</v>
      </c>
      <c r="AX462">
        <v>20.13</v>
      </c>
      <c r="BF462">
        <v>16.989999999999998</v>
      </c>
      <c r="BI462">
        <v>14.21</v>
      </c>
      <c r="BP462">
        <v>16.399999999999999</v>
      </c>
      <c r="BS462" s="18"/>
    </row>
    <row r="463" spans="1:71">
      <c r="A463" s="335"/>
      <c r="B463" s="283"/>
      <c r="C463" s="9">
        <v>100</v>
      </c>
      <c r="D463">
        <f>+入力シート①!V$11</f>
        <v>0</v>
      </c>
      <c r="E463">
        <f t="shared" si="258"/>
        <v>19</v>
      </c>
      <c r="F463" s="6">
        <f t="shared" si="259"/>
        <v>9.2910526315789479</v>
      </c>
      <c r="G463" s="6">
        <f t="shared" si="260"/>
        <v>9.2514604821418107</v>
      </c>
      <c r="H463" s="6">
        <f t="shared" si="261"/>
        <v>21.16</v>
      </c>
      <c r="I463" s="6">
        <f t="shared" si="262"/>
        <v>0</v>
      </c>
      <c r="J463" s="6">
        <f t="shared" si="263"/>
        <v>-9.2910526315789479</v>
      </c>
      <c r="K463" s="6">
        <f t="shared" si="264"/>
        <v>-1.0042795566725451</v>
      </c>
      <c r="M463" s="18"/>
      <c r="N463">
        <v>0</v>
      </c>
      <c r="O463">
        <v>0</v>
      </c>
      <c r="P463">
        <v>0</v>
      </c>
      <c r="Q463">
        <v>0</v>
      </c>
      <c r="R463">
        <v>0</v>
      </c>
      <c r="S463">
        <v>0</v>
      </c>
      <c r="T463">
        <v>0</v>
      </c>
      <c r="U463">
        <v>0</v>
      </c>
      <c r="V463" s="19">
        <v>0</v>
      </c>
      <c r="W463" s="19">
        <v>0</v>
      </c>
      <c r="X463" s="19"/>
      <c r="AB463" s="19">
        <v>14.87</v>
      </c>
      <c r="AC463" s="19"/>
      <c r="AE463">
        <v>21.16</v>
      </c>
      <c r="AF463">
        <v>20.38</v>
      </c>
      <c r="AQ463">
        <v>19.57</v>
      </c>
      <c r="AT463">
        <v>19.13</v>
      </c>
      <c r="AV463">
        <v>15.4</v>
      </c>
      <c r="AX463">
        <v>20.11</v>
      </c>
      <c r="BF463">
        <v>16.510000000000002</v>
      </c>
      <c r="BI463">
        <v>13.9</v>
      </c>
      <c r="BP463">
        <v>15.5</v>
      </c>
      <c r="BS463" s="18"/>
    </row>
    <row r="464" spans="1:71">
      <c r="A464" s="335"/>
      <c r="B464" s="283"/>
      <c r="C464" s="9">
        <v>150</v>
      </c>
      <c r="D464">
        <f>+入力シート①!V$12</f>
        <v>0</v>
      </c>
      <c r="E464">
        <f t="shared" si="258"/>
        <v>18</v>
      </c>
      <c r="F464" s="6">
        <f t="shared" si="259"/>
        <v>8.2705555555555552</v>
      </c>
      <c r="G464" s="6">
        <f t="shared" si="260"/>
        <v>8.7785275947636094</v>
      </c>
      <c r="H464" s="6">
        <f t="shared" si="261"/>
        <v>19.71</v>
      </c>
      <c r="I464" s="6">
        <f t="shared" si="262"/>
        <v>0</v>
      </c>
      <c r="J464" s="6">
        <f t="shared" si="263"/>
        <v>-8.2705555555555552</v>
      </c>
      <c r="K464" s="6">
        <f t="shared" si="264"/>
        <v>-0.9421347106647977</v>
      </c>
      <c r="M464" s="18"/>
      <c r="N464">
        <v>0</v>
      </c>
      <c r="O464">
        <v>0</v>
      </c>
      <c r="P464">
        <v>0</v>
      </c>
      <c r="Q464">
        <v>0</v>
      </c>
      <c r="R464">
        <v>0</v>
      </c>
      <c r="S464">
        <v>0</v>
      </c>
      <c r="T464">
        <v>0</v>
      </c>
      <c r="U464">
        <v>0</v>
      </c>
      <c r="V464" s="19">
        <v>0</v>
      </c>
      <c r="W464" s="19">
        <v>0</v>
      </c>
      <c r="X464" s="19"/>
      <c r="AB464" s="19">
        <v>12.91</v>
      </c>
      <c r="AC464" s="19"/>
      <c r="AE464">
        <v>19.53</v>
      </c>
      <c r="AF464">
        <v>19.71</v>
      </c>
      <c r="AQ464">
        <v>18.72</v>
      </c>
      <c r="AT464">
        <v>18.27</v>
      </c>
      <c r="AX464">
        <v>19.440000000000001</v>
      </c>
      <c r="BF464">
        <v>14.02</v>
      </c>
      <c r="BI464">
        <v>12.44</v>
      </c>
      <c r="BP464">
        <v>13.83</v>
      </c>
      <c r="BS464" s="18"/>
    </row>
    <row r="465" spans="1:71">
      <c r="A465" s="335"/>
      <c r="B465" s="283"/>
      <c r="C465" s="9">
        <v>200</v>
      </c>
      <c r="D465">
        <f>+入力シート①!V$13</f>
        <v>0</v>
      </c>
      <c r="E465">
        <f t="shared" si="258"/>
        <v>19</v>
      </c>
      <c r="F465" s="6">
        <f t="shared" si="259"/>
        <v>7.9294736842105262</v>
      </c>
      <c r="G465" s="6">
        <f t="shared" si="260"/>
        <v>8.1259683003758667</v>
      </c>
      <c r="H465" s="6">
        <f t="shared" si="261"/>
        <v>18.91</v>
      </c>
      <c r="I465" s="6">
        <f t="shared" si="262"/>
        <v>0</v>
      </c>
      <c r="J465" s="6">
        <f t="shared" si="263"/>
        <v>-7.9294736842105262</v>
      </c>
      <c r="K465" s="6">
        <f t="shared" si="264"/>
        <v>-0.97581892903074063</v>
      </c>
      <c r="M465" s="18"/>
      <c r="N465">
        <v>0</v>
      </c>
      <c r="O465">
        <v>0</v>
      </c>
      <c r="P465">
        <v>0</v>
      </c>
      <c r="Q465">
        <v>0</v>
      </c>
      <c r="R465">
        <v>0</v>
      </c>
      <c r="S465">
        <v>0</v>
      </c>
      <c r="T465">
        <v>0</v>
      </c>
      <c r="U465">
        <v>0</v>
      </c>
      <c r="V465" s="19">
        <v>0</v>
      </c>
      <c r="W465" s="19">
        <v>0</v>
      </c>
      <c r="X465" s="19"/>
      <c r="AB465" s="19">
        <v>11.32</v>
      </c>
      <c r="AC465" s="19"/>
      <c r="AE465">
        <v>18.41</v>
      </c>
      <c r="AF465">
        <v>18.91</v>
      </c>
      <c r="AQ465">
        <v>18.43</v>
      </c>
      <c r="AT465">
        <v>17.37</v>
      </c>
      <c r="AV465">
        <v>13.8</v>
      </c>
      <c r="AX465">
        <v>18.510000000000002</v>
      </c>
      <c r="BF465">
        <v>11.99</v>
      </c>
      <c r="BI465">
        <v>10.72</v>
      </c>
      <c r="BP465">
        <v>11.2</v>
      </c>
      <c r="BS465" s="18"/>
    </row>
    <row r="466" spans="1:71">
      <c r="A466" s="335"/>
      <c r="B466" s="283"/>
      <c r="C466" s="9">
        <v>300</v>
      </c>
      <c r="D466">
        <f>+入力シート①!V$14</f>
        <v>0</v>
      </c>
      <c r="E466">
        <f t="shared" si="258"/>
        <v>12</v>
      </c>
      <c r="F466" s="6">
        <f t="shared" si="259"/>
        <v>3.4500000000000006</v>
      </c>
      <c r="G466" s="6">
        <f t="shared" si="260"/>
        <v>6.6349446801831666</v>
      </c>
      <c r="H466" s="6">
        <f t="shared" si="261"/>
        <v>18.37</v>
      </c>
      <c r="I466" s="6">
        <f t="shared" si="262"/>
        <v>0</v>
      </c>
      <c r="J466" s="6">
        <f t="shared" si="263"/>
        <v>-3.4500000000000006</v>
      </c>
      <c r="K466" s="6">
        <f t="shared" si="264"/>
        <v>-0.51997419214424534</v>
      </c>
      <c r="M466" s="18"/>
      <c r="N466">
        <v>0</v>
      </c>
      <c r="O466">
        <v>0</v>
      </c>
      <c r="P466">
        <v>0</v>
      </c>
      <c r="Q466">
        <v>0</v>
      </c>
      <c r="R466">
        <v>0</v>
      </c>
      <c r="S466">
        <v>0</v>
      </c>
      <c r="T466">
        <v>0</v>
      </c>
      <c r="U466">
        <v>0</v>
      </c>
      <c r="V466" s="19">
        <v>0</v>
      </c>
      <c r="W466" s="19">
        <v>0</v>
      </c>
      <c r="X466" s="19"/>
      <c r="AB466" s="19">
        <v>8.02</v>
      </c>
      <c r="AC466" s="19"/>
      <c r="AE466">
        <v>15.01</v>
      </c>
      <c r="AF466">
        <v>18.37</v>
      </c>
      <c r="BS466" s="18"/>
    </row>
    <row r="467" spans="1:71">
      <c r="A467" s="335"/>
      <c r="B467" s="283"/>
      <c r="C467" s="9">
        <v>400</v>
      </c>
      <c r="D467">
        <f>+入力シート①!V$15</f>
        <v>0</v>
      </c>
      <c r="E467">
        <f t="shared" si="258"/>
        <v>12</v>
      </c>
      <c r="F467" s="6">
        <f t="shared" si="259"/>
        <v>2.8608333333333333</v>
      </c>
      <c r="G467" s="6">
        <f t="shared" si="260"/>
        <v>5.7085079380507029</v>
      </c>
      <c r="H467" s="6">
        <f t="shared" si="261"/>
        <v>17.34</v>
      </c>
      <c r="I467" s="6">
        <f t="shared" si="262"/>
        <v>0</v>
      </c>
      <c r="J467" s="6">
        <f t="shared" si="263"/>
        <v>-2.8608333333333333</v>
      </c>
      <c r="K467" s="6">
        <f t="shared" si="264"/>
        <v>-0.50115255411385629</v>
      </c>
      <c r="M467" s="18"/>
      <c r="N467">
        <v>0</v>
      </c>
      <c r="O467">
        <v>0</v>
      </c>
      <c r="P467">
        <v>0</v>
      </c>
      <c r="Q467">
        <v>0</v>
      </c>
      <c r="R467">
        <v>0</v>
      </c>
      <c r="S467">
        <v>0</v>
      </c>
      <c r="T467">
        <v>0</v>
      </c>
      <c r="U467">
        <v>0</v>
      </c>
      <c r="V467" s="19">
        <v>0</v>
      </c>
      <c r="W467" s="19">
        <v>0</v>
      </c>
      <c r="X467" s="19"/>
      <c r="AB467" s="19">
        <v>6.08</v>
      </c>
      <c r="AC467" s="19"/>
      <c r="AE467">
        <v>10.91</v>
      </c>
      <c r="AF467">
        <v>17.34</v>
      </c>
      <c r="BS467" s="18"/>
    </row>
    <row r="468" spans="1:71">
      <c r="A468" s="335"/>
      <c r="B468" s="283"/>
      <c r="C468" s="9">
        <v>500</v>
      </c>
      <c r="D468">
        <f>+入力シート①!V$16</f>
        <v>0</v>
      </c>
      <c r="E468">
        <f t="shared" si="258"/>
        <v>12</v>
      </c>
      <c r="F468" s="6">
        <f t="shared" si="259"/>
        <v>2.2616666666666667</v>
      </c>
      <c r="G468" s="6">
        <f t="shared" si="260"/>
        <v>4.6225176794653473</v>
      </c>
      <c r="H468" s="6">
        <f t="shared" si="261"/>
        <v>14.8</v>
      </c>
      <c r="I468" s="6">
        <f t="shared" si="262"/>
        <v>0</v>
      </c>
      <c r="J468" s="6">
        <f t="shared" si="263"/>
        <v>-2.2616666666666667</v>
      </c>
      <c r="K468" s="6">
        <f t="shared" si="264"/>
        <v>-0.48927160986613188</v>
      </c>
      <c r="M468" s="18"/>
      <c r="N468">
        <v>0</v>
      </c>
      <c r="O468">
        <v>0</v>
      </c>
      <c r="P468">
        <v>0</v>
      </c>
      <c r="Q468">
        <v>0</v>
      </c>
      <c r="R468">
        <v>0</v>
      </c>
      <c r="S468">
        <v>0</v>
      </c>
      <c r="T468">
        <v>0</v>
      </c>
      <c r="U468">
        <v>0</v>
      </c>
      <c r="V468" s="19">
        <v>0</v>
      </c>
      <c r="W468" s="19">
        <v>0</v>
      </c>
      <c r="X468" s="19"/>
      <c r="AB468" s="19">
        <v>5.38</v>
      </c>
      <c r="AC468" s="19"/>
      <c r="AE468">
        <v>6.96</v>
      </c>
      <c r="AF468">
        <v>14.8</v>
      </c>
      <c r="BS468" s="18"/>
    </row>
    <row r="469" spans="1:71">
      <c r="A469" s="335"/>
      <c r="B469" s="283"/>
      <c r="C469" s="9">
        <v>600</v>
      </c>
      <c r="D469">
        <f>+入力シート①!V$17</f>
        <v>0</v>
      </c>
      <c r="E469">
        <f t="shared" si="258"/>
        <v>9</v>
      </c>
      <c r="F469" s="6">
        <f t="shared" si="259"/>
        <v>0</v>
      </c>
      <c r="G469" s="6">
        <f t="shared" si="260"/>
        <v>0</v>
      </c>
      <c r="H469" s="6">
        <f t="shared" si="261"/>
        <v>0</v>
      </c>
      <c r="I469" s="6">
        <f t="shared" si="262"/>
        <v>0</v>
      </c>
      <c r="J469" s="6">
        <f t="shared" si="263"/>
        <v>0</v>
      </c>
      <c r="K469" s="6" t="e">
        <f t="shared" si="264"/>
        <v>#DIV/0!</v>
      </c>
      <c r="M469" s="18"/>
      <c r="N469">
        <v>0</v>
      </c>
      <c r="O469">
        <v>0</v>
      </c>
      <c r="P469">
        <v>0</v>
      </c>
      <c r="Q469">
        <v>0</v>
      </c>
      <c r="R469">
        <v>0</v>
      </c>
      <c r="S469">
        <v>0</v>
      </c>
      <c r="T469">
        <v>0</v>
      </c>
      <c r="U469">
        <v>0</v>
      </c>
      <c r="V469" s="19">
        <v>0</v>
      </c>
      <c r="W469" s="19">
        <v>0</v>
      </c>
      <c r="X469" s="19"/>
      <c r="AC469" s="19"/>
      <c r="BS469" s="18"/>
    </row>
    <row r="470" spans="1:71">
      <c r="A470" s="335"/>
      <c r="B470" s="15"/>
      <c r="C470" s="15"/>
      <c r="D470" s="20"/>
      <c r="E470" s="20"/>
      <c r="F470" s="40"/>
      <c r="G470" s="40"/>
      <c r="H470" s="40"/>
      <c r="I470" s="40"/>
      <c r="J470" s="40"/>
      <c r="K470" s="40"/>
      <c r="L470" s="20"/>
      <c r="M470" s="18"/>
      <c r="N470" s="20"/>
      <c r="O470" s="20"/>
      <c r="P470" s="20"/>
      <c r="Q470" s="20"/>
      <c r="R470" s="20"/>
      <c r="S470" s="20"/>
      <c r="T470" s="20"/>
      <c r="U470" s="20"/>
      <c r="W470" s="19"/>
      <c r="X470" s="19"/>
      <c r="AC470" s="19"/>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c r="BM470" s="20"/>
      <c r="BN470" s="20"/>
      <c r="BO470" s="20"/>
      <c r="BP470" s="20"/>
      <c r="BQ470" s="20"/>
      <c r="BR470" s="20"/>
      <c r="BS470" s="18"/>
    </row>
    <row r="471" spans="1:71">
      <c r="A471" s="335"/>
      <c r="B471" s="284" t="s">
        <v>25</v>
      </c>
      <c r="C471" s="13" t="s">
        <v>23</v>
      </c>
      <c r="D471">
        <f>+入力シート①!V$19</f>
        <v>0</v>
      </c>
      <c r="E471">
        <f>+COUNT($O471:$BS471)</f>
        <v>18</v>
      </c>
      <c r="F471" s="6">
        <f>+AVERAGE($O471:$BS471)</f>
        <v>62.333333333333336</v>
      </c>
      <c r="G471" s="6">
        <f>+STDEV($O471:$BS471)</f>
        <v>100.01823363179101</v>
      </c>
      <c r="H471" s="6">
        <f>+MAX($N471:$BS471)</f>
        <v>345</v>
      </c>
      <c r="I471" s="6">
        <f>+MIN($N471:$BS471)</f>
        <v>0</v>
      </c>
      <c r="J471" s="6">
        <f>+D471-F471</f>
        <v>-62.333333333333336</v>
      </c>
      <c r="K471" s="6">
        <f>+J471/G471</f>
        <v>-0.62321969774839692</v>
      </c>
      <c r="M471" s="18"/>
      <c r="N471">
        <v>0</v>
      </c>
      <c r="O471">
        <v>0</v>
      </c>
      <c r="P471">
        <v>0</v>
      </c>
      <c r="Q471">
        <v>0</v>
      </c>
      <c r="R471">
        <v>0</v>
      </c>
      <c r="S471">
        <v>0</v>
      </c>
      <c r="T471">
        <v>0</v>
      </c>
      <c r="U471">
        <v>0</v>
      </c>
      <c r="V471" s="19">
        <v>0</v>
      </c>
      <c r="W471" s="19">
        <v>0</v>
      </c>
      <c r="X471" s="19"/>
      <c r="AB471" s="19">
        <v>345</v>
      </c>
      <c r="AC471" s="19"/>
      <c r="AD471">
        <v>8</v>
      </c>
      <c r="AE471">
        <v>65</v>
      </c>
      <c r="AF471">
        <v>68</v>
      </c>
      <c r="AT471">
        <v>48</v>
      </c>
      <c r="AV471">
        <v>27</v>
      </c>
      <c r="AX471">
        <v>151</v>
      </c>
      <c r="BF471">
        <v>172</v>
      </c>
      <c r="BI471">
        <v>238</v>
      </c>
      <c r="BS471" s="18"/>
    </row>
    <row r="472" spans="1:71">
      <c r="A472" s="335"/>
      <c r="B472" s="285"/>
      <c r="C472" s="10" t="s">
        <v>24</v>
      </c>
      <c r="D472">
        <f>+入力シート①!V$20</f>
        <v>0</v>
      </c>
      <c r="E472">
        <f t="shared" ref="E472" si="265">+COUNT($O472:$BS472)</f>
        <v>18</v>
      </c>
      <c r="F472" s="6">
        <f t="shared" ref="F472" si="266">+AVERAGE($O472:$BS472)</f>
        <v>0.77111111111111108</v>
      </c>
      <c r="G472" s="6">
        <f t="shared" ref="G472" si="267">+STDEV($O472:$BS472)</f>
        <v>1.0164348819678739</v>
      </c>
      <c r="H472" s="6">
        <f t="shared" ref="H472" si="268">+MAX($N472:$BS472)</f>
        <v>2.9</v>
      </c>
      <c r="I472" s="6">
        <f t="shared" ref="I472" si="269">+MIN($N472:$BS472)</f>
        <v>0</v>
      </c>
      <c r="J472" s="6">
        <f t="shared" ref="J472" si="270">+D472-F472</f>
        <v>-0.77111111111111108</v>
      </c>
      <c r="K472" s="6">
        <f t="shared" ref="K472" si="271">+J472/G472</f>
        <v>-0.75864290451956695</v>
      </c>
      <c r="M472" s="18"/>
      <c r="N472">
        <v>0</v>
      </c>
      <c r="O472">
        <v>0</v>
      </c>
      <c r="P472">
        <v>0</v>
      </c>
      <c r="Q472">
        <v>0</v>
      </c>
      <c r="R472">
        <v>0</v>
      </c>
      <c r="S472">
        <v>0</v>
      </c>
      <c r="T472">
        <v>0</v>
      </c>
      <c r="U472">
        <v>0</v>
      </c>
      <c r="V472" s="19">
        <v>0</v>
      </c>
      <c r="W472" s="19">
        <v>0</v>
      </c>
      <c r="X472" s="19"/>
      <c r="AB472" s="19">
        <v>1.4</v>
      </c>
      <c r="AC472" s="19"/>
      <c r="AD472">
        <v>2.8</v>
      </c>
      <c r="AE472">
        <v>2.9</v>
      </c>
      <c r="AF472">
        <v>2.1</v>
      </c>
      <c r="AT472">
        <v>1.5</v>
      </c>
      <c r="AV472">
        <v>1.58</v>
      </c>
      <c r="AX472">
        <v>0.4</v>
      </c>
      <c r="BF472">
        <v>0.7</v>
      </c>
      <c r="BI472">
        <v>0.5</v>
      </c>
      <c r="BS472" s="18"/>
    </row>
    <row r="473" spans="1:71" ht="0.95" customHeight="1">
      <c r="M473" s="18"/>
      <c r="N473"/>
      <c r="O473"/>
      <c r="P473"/>
      <c r="Q473"/>
      <c r="R473"/>
      <c r="S473"/>
      <c r="T473"/>
      <c r="U473"/>
      <c r="W473" s="19"/>
      <c r="X473" s="19"/>
      <c r="AC473" s="19"/>
      <c r="BS473" s="18"/>
    </row>
    <row r="474" spans="1:71" ht="0.95" customHeight="1">
      <c r="M474" s="18"/>
      <c r="N474"/>
      <c r="O474"/>
      <c r="P474"/>
      <c r="Q474"/>
      <c r="R474"/>
      <c r="S474"/>
      <c r="T474"/>
      <c r="U474"/>
      <c r="W474" s="19"/>
      <c r="X474" s="19"/>
      <c r="AC474" s="19"/>
      <c r="BS474" s="18"/>
    </row>
    <row r="475" spans="1:71" ht="0.95" customHeight="1">
      <c r="M475" s="18"/>
      <c r="N475"/>
      <c r="O475"/>
      <c r="P475"/>
      <c r="Q475"/>
      <c r="R475"/>
      <c r="S475"/>
      <c r="T475"/>
      <c r="U475"/>
      <c r="W475" s="19"/>
      <c r="X475" s="19"/>
      <c r="AC475" s="19"/>
      <c r="BS475" s="18"/>
    </row>
    <row r="476" spans="1:71" ht="0.95" customHeight="1">
      <c r="M476" s="18"/>
      <c r="N476"/>
      <c r="O476"/>
      <c r="P476"/>
      <c r="Q476"/>
      <c r="R476"/>
      <c r="S476"/>
      <c r="T476"/>
      <c r="U476"/>
      <c r="W476" s="19"/>
      <c r="X476" s="19"/>
      <c r="AC476" s="19"/>
      <c r="BS476" s="18"/>
    </row>
    <row r="477" spans="1:71" ht="0.95" customHeight="1">
      <c r="M477" s="18"/>
      <c r="N477"/>
      <c r="O477"/>
      <c r="P477"/>
      <c r="Q477"/>
      <c r="R477"/>
      <c r="S477"/>
      <c r="T477"/>
      <c r="U477"/>
      <c r="W477" s="19"/>
      <c r="X477" s="19"/>
      <c r="AC477" s="19"/>
      <c r="BS477" s="18"/>
    </row>
    <row r="478" spans="1:71" ht="0.95" customHeight="1">
      <c r="M478" s="18"/>
      <c r="N478"/>
      <c r="O478"/>
      <c r="P478"/>
      <c r="Q478"/>
      <c r="R478"/>
      <c r="S478"/>
      <c r="T478"/>
      <c r="U478"/>
      <c r="W478" s="19"/>
      <c r="X478" s="19"/>
      <c r="AC478" s="19"/>
      <c r="BS478" s="18"/>
    </row>
    <row r="479" spans="1:71" ht="0.95" customHeight="1">
      <c r="M479" s="18"/>
      <c r="N479"/>
      <c r="O479"/>
      <c r="P479"/>
      <c r="Q479"/>
      <c r="R479"/>
      <c r="S479"/>
      <c r="T479"/>
      <c r="U479"/>
      <c r="W479" s="19"/>
      <c r="X479" s="19"/>
      <c r="AC479" s="19"/>
      <c r="BS479" s="18"/>
    </row>
    <row r="480" spans="1:71" ht="0.95" customHeight="1">
      <c r="M480" s="18"/>
      <c r="N480"/>
      <c r="O480"/>
      <c r="P480"/>
      <c r="Q480"/>
      <c r="R480"/>
      <c r="S480"/>
      <c r="T480"/>
      <c r="U480"/>
      <c r="W480" s="19"/>
      <c r="X480" s="19"/>
      <c r="AC480" s="19"/>
      <c r="BS480" s="18"/>
    </row>
    <row r="481" spans="1:71" ht="16.5" thickBot="1">
      <c r="D481" s="1" t="s">
        <v>26</v>
      </c>
      <c r="E481" s="1" t="s">
        <v>3</v>
      </c>
      <c r="F481" s="5" t="s">
        <v>4</v>
      </c>
      <c r="G481" s="5" t="s">
        <v>8</v>
      </c>
      <c r="H481" s="5" t="s">
        <v>5</v>
      </c>
      <c r="I481" s="5" t="s">
        <v>6</v>
      </c>
      <c r="J481" s="5" t="s">
        <v>7</v>
      </c>
      <c r="K481" s="6" t="s">
        <v>66</v>
      </c>
      <c r="M481" s="18"/>
      <c r="N481" s="1" t="s">
        <v>26</v>
      </c>
      <c r="O481" s="1"/>
      <c r="P481" s="1"/>
      <c r="Q481" s="1"/>
      <c r="R481" s="1"/>
      <c r="S481" s="1"/>
      <c r="T481" s="1"/>
      <c r="U481" s="1"/>
      <c r="W481" s="19"/>
      <c r="X481" s="191"/>
      <c r="Y481" s="191"/>
      <c r="Z481" s="191"/>
      <c r="AA481" s="191"/>
      <c r="AB481" s="191"/>
      <c r="AC481" s="191"/>
      <c r="AD481" s="1"/>
      <c r="AE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8"/>
    </row>
    <row r="482" spans="1:71">
      <c r="A482" s="335">
        <v>44</v>
      </c>
      <c r="B482" s="286" t="s">
        <v>18</v>
      </c>
      <c r="C482" s="287"/>
      <c r="D482" s="92">
        <f>+入力シート①!W$2</f>
        <v>0</v>
      </c>
      <c r="E482" s="21"/>
      <c r="F482" s="34"/>
      <c r="G482" s="34"/>
      <c r="H482" s="34"/>
      <c r="I482" s="34"/>
      <c r="J482" s="34"/>
      <c r="K482" s="35"/>
      <c r="M482" s="18"/>
      <c r="N482" s="92">
        <v>0</v>
      </c>
      <c r="O482" s="92">
        <v>0</v>
      </c>
      <c r="P482" s="92">
        <v>0</v>
      </c>
      <c r="Q482" s="92">
        <v>0</v>
      </c>
      <c r="R482" s="92">
        <v>0</v>
      </c>
      <c r="S482" s="92">
        <v>0</v>
      </c>
      <c r="T482" s="92">
        <v>0</v>
      </c>
      <c r="U482" s="92">
        <v>0</v>
      </c>
      <c r="V482" s="19">
        <v>0</v>
      </c>
      <c r="W482" s="19">
        <v>0</v>
      </c>
      <c r="X482" s="19">
        <f t="shared" ref="X482:BR482" si="272">+X$1</f>
        <v>2009</v>
      </c>
      <c r="Y482" s="19">
        <f t="shared" si="272"/>
        <v>2008</v>
      </c>
      <c r="Z482" s="19">
        <f t="shared" si="272"/>
        <v>2007</v>
      </c>
      <c r="AA482" s="19">
        <f t="shared" si="272"/>
        <v>2006</v>
      </c>
      <c r="AB482" s="19">
        <f t="shared" si="272"/>
        <v>2005</v>
      </c>
      <c r="AC482" s="19">
        <f t="shared" si="272"/>
        <v>2004</v>
      </c>
      <c r="AD482">
        <f t="shared" si="272"/>
        <v>2003</v>
      </c>
      <c r="AE482">
        <f t="shared" si="272"/>
        <v>2003</v>
      </c>
      <c r="AF482">
        <f t="shared" si="272"/>
        <v>2003</v>
      </c>
      <c r="AG482">
        <f t="shared" si="272"/>
        <v>2002</v>
      </c>
      <c r="AH482">
        <f t="shared" si="272"/>
        <v>2002</v>
      </c>
      <c r="AI482">
        <f t="shared" si="272"/>
        <v>2001</v>
      </c>
      <c r="AJ482">
        <f t="shared" si="272"/>
        <v>2001</v>
      </c>
      <c r="AK482">
        <f t="shared" si="272"/>
        <v>2000</v>
      </c>
      <c r="AL482">
        <f t="shared" si="272"/>
        <v>1999</v>
      </c>
      <c r="AM482">
        <f t="shared" si="272"/>
        <v>1998</v>
      </c>
      <c r="AN482">
        <f t="shared" si="272"/>
        <v>1997</v>
      </c>
      <c r="AO482">
        <f t="shared" si="272"/>
        <v>1996</v>
      </c>
      <c r="AP482">
        <f t="shared" si="272"/>
        <v>1995</v>
      </c>
      <c r="AQ482">
        <f t="shared" si="272"/>
        <v>1994</v>
      </c>
      <c r="AR482">
        <f t="shared" si="272"/>
        <v>1992</v>
      </c>
      <c r="AS482">
        <f t="shared" si="272"/>
        <v>1991</v>
      </c>
      <c r="AT482">
        <f t="shared" si="272"/>
        <v>1990</v>
      </c>
      <c r="AU482">
        <f t="shared" si="272"/>
        <v>1990</v>
      </c>
      <c r="AV482">
        <f t="shared" si="272"/>
        <v>1990</v>
      </c>
      <c r="AW482">
        <f t="shared" si="272"/>
        <v>1989</v>
      </c>
      <c r="AX482">
        <f t="shared" si="272"/>
        <v>1989</v>
      </c>
      <c r="AY482">
        <f t="shared" si="272"/>
        <v>1988</v>
      </c>
      <c r="AZ482">
        <f t="shared" si="272"/>
        <v>1988</v>
      </c>
      <c r="BA482">
        <f t="shared" si="272"/>
        <v>1988</v>
      </c>
      <c r="BB482">
        <f t="shared" si="272"/>
        <v>1987</v>
      </c>
      <c r="BC482">
        <f t="shared" si="272"/>
        <v>1986</v>
      </c>
      <c r="BD482">
        <f t="shared" si="272"/>
        <v>1985</v>
      </c>
      <c r="BE482">
        <f t="shared" si="272"/>
        <v>1985</v>
      </c>
      <c r="BF482">
        <f t="shared" si="272"/>
        <v>1985</v>
      </c>
      <c r="BG482">
        <f t="shared" si="272"/>
        <v>1984</v>
      </c>
      <c r="BH482">
        <f t="shared" si="272"/>
        <v>1984</v>
      </c>
      <c r="BI482">
        <f t="shared" si="272"/>
        <v>1984</v>
      </c>
      <c r="BJ482">
        <f t="shared" si="272"/>
        <v>1983</v>
      </c>
      <c r="BK482">
        <f t="shared" si="272"/>
        <v>1983</v>
      </c>
      <c r="BL482">
        <f t="shared" si="272"/>
        <v>1982</v>
      </c>
      <c r="BM482">
        <f t="shared" si="272"/>
        <v>1981</v>
      </c>
      <c r="BN482">
        <f t="shared" si="272"/>
        <v>1981</v>
      </c>
      <c r="BO482">
        <f t="shared" si="272"/>
        <v>1980</v>
      </c>
      <c r="BP482">
        <f t="shared" si="272"/>
        <v>1980</v>
      </c>
      <c r="BQ482">
        <f t="shared" si="272"/>
        <v>1980</v>
      </c>
      <c r="BR482">
        <f t="shared" si="272"/>
        <v>1980</v>
      </c>
      <c r="BS482" s="18"/>
    </row>
    <row r="483" spans="1:71">
      <c r="A483" s="335"/>
      <c r="B483" s="286" t="s">
        <v>19</v>
      </c>
      <c r="C483" s="287"/>
      <c r="D483" s="93">
        <f>+入力シート①!W$2</f>
        <v>0</v>
      </c>
      <c r="E483" s="22"/>
      <c r="F483" s="36"/>
      <c r="G483" s="36"/>
      <c r="H483" s="36"/>
      <c r="I483" s="36"/>
      <c r="J483" s="36"/>
      <c r="K483" s="37"/>
      <c r="M483" s="18"/>
      <c r="N483" s="93">
        <v>0</v>
      </c>
      <c r="O483" s="93">
        <v>0</v>
      </c>
      <c r="P483" s="93">
        <v>0</v>
      </c>
      <c r="Q483" s="93">
        <v>0</v>
      </c>
      <c r="R483" s="93">
        <v>0</v>
      </c>
      <c r="S483" s="93">
        <v>0</v>
      </c>
      <c r="T483" s="93">
        <v>0</v>
      </c>
      <c r="U483" s="93">
        <v>0</v>
      </c>
      <c r="V483" s="19">
        <v>0</v>
      </c>
      <c r="W483" s="19">
        <v>0</v>
      </c>
      <c r="X483" s="19">
        <f t="shared" ref="X483:BR483" si="273">+X$3</f>
        <v>5</v>
      </c>
      <c r="Y483" s="19">
        <f t="shared" si="273"/>
        <v>5</v>
      </c>
      <c r="Z483" s="19">
        <f t="shared" si="273"/>
        <v>5</v>
      </c>
      <c r="AA483" s="19">
        <f t="shared" si="273"/>
        <v>5</v>
      </c>
      <c r="AB483" s="19">
        <f t="shared" si="273"/>
        <v>5</v>
      </c>
      <c r="AC483" s="19">
        <f t="shared" si="273"/>
        <v>5</v>
      </c>
      <c r="AD483">
        <f t="shared" si="273"/>
        <v>5</v>
      </c>
      <c r="AE483">
        <f t="shared" si="273"/>
        <v>5</v>
      </c>
      <c r="AF483">
        <f t="shared" si="273"/>
        <v>5</v>
      </c>
      <c r="AG483">
        <f t="shared" si="273"/>
        <v>5</v>
      </c>
      <c r="AH483">
        <f t="shared" si="273"/>
        <v>5</v>
      </c>
      <c r="AI483">
        <f t="shared" si="273"/>
        <v>5</v>
      </c>
      <c r="AJ483">
        <f t="shared" si="273"/>
        <v>5</v>
      </c>
      <c r="AK483">
        <f t="shared" si="273"/>
        <v>5</v>
      </c>
      <c r="AL483">
        <f t="shared" si="273"/>
        <v>5</v>
      </c>
      <c r="AM483">
        <f t="shared" si="273"/>
        <v>5</v>
      </c>
      <c r="AN483">
        <f t="shared" si="273"/>
        <v>5</v>
      </c>
      <c r="AO483">
        <f t="shared" si="273"/>
        <v>5</v>
      </c>
      <c r="AP483">
        <f t="shared" si="273"/>
        <v>5</v>
      </c>
      <c r="AQ483">
        <f t="shared" si="273"/>
        <v>5</v>
      </c>
      <c r="AR483">
        <f t="shared" si="273"/>
        <v>5</v>
      </c>
      <c r="AS483">
        <f t="shared" si="273"/>
        <v>5</v>
      </c>
      <c r="AT483">
        <f t="shared" si="273"/>
        <v>5</v>
      </c>
      <c r="AU483">
        <f t="shared" si="273"/>
        <v>5</v>
      </c>
      <c r="AV483">
        <f t="shared" si="273"/>
        <v>5</v>
      </c>
      <c r="AW483">
        <f t="shared" si="273"/>
        <v>5</v>
      </c>
      <c r="AX483">
        <f t="shared" si="273"/>
        <v>5</v>
      </c>
      <c r="AY483">
        <f t="shared" si="273"/>
        <v>5</v>
      </c>
      <c r="AZ483">
        <f t="shared" si="273"/>
        <v>5</v>
      </c>
      <c r="BA483">
        <f t="shared" si="273"/>
        <v>5</v>
      </c>
      <c r="BB483">
        <f t="shared" si="273"/>
        <v>5</v>
      </c>
      <c r="BC483">
        <f t="shared" si="273"/>
        <v>5</v>
      </c>
      <c r="BD483">
        <f t="shared" si="273"/>
        <v>5</v>
      </c>
      <c r="BE483">
        <f t="shared" si="273"/>
        <v>5</v>
      </c>
      <c r="BF483">
        <f t="shared" si="273"/>
        <v>5</v>
      </c>
      <c r="BG483">
        <f t="shared" si="273"/>
        <v>5</v>
      </c>
      <c r="BH483">
        <f t="shared" si="273"/>
        <v>5</v>
      </c>
      <c r="BI483">
        <f t="shared" si="273"/>
        <v>5</v>
      </c>
      <c r="BJ483">
        <f t="shared" si="273"/>
        <v>5</v>
      </c>
      <c r="BK483">
        <f t="shared" si="273"/>
        <v>5</v>
      </c>
      <c r="BL483">
        <f t="shared" si="273"/>
        <v>5</v>
      </c>
      <c r="BM483">
        <f t="shared" si="273"/>
        <v>5</v>
      </c>
      <c r="BN483">
        <f t="shared" si="273"/>
        <v>5</v>
      </c>
      <c r="BO483">
        <f t="shared" si="273"/>
        <v>5</v>
      </c>
      <c r="BP483">
        <f t="shared" si="273"/>
        <v>5</v>
      </c>
      <c r="BQ483">
        <f t="shared" si="273"/>
        <v>5</v>
      </c>
      <c r="BR483">
        <f t="shared" si="273"/>
        <v>5</v>
      </c>
      <c r="BS483" s="18"/>
    </row>
    <row r="484" spans="1:71">
      <c r="A484" s="335"/>
      <c r="B484" s="286" t="s">
        <v>20</v>
      </c>
      <c r="C484" s="287"/>
      <c r="D484" s="94">
        <f>+入力シート①!W$2</f>
        <v>0</v>
      </c>
      <c r="E484" s="22"/>
      <c r="F484" s="36"/>
      <c r="G484" s="36"/>
      <c r="H484" s="36"/>
      <c r="I484" s="36"/>
      <c r="J484" s="36"/>
      <c r="K484" s="37"/>
      <c r="M484" s="18"/>
      <c r="N484" s="94">
        <v>0</v>
      </c>
      <c r="O484" s="94">
        <v>0</v>
      </c>
      <c r="P484" s="94">
        <v>0</v>
      </c>
      <c r="Q484" s="94">
        <v>0</v>
      </c>
      <c r="R484" s="94">
        <v>0</v>
      </c>
      <c r="S484" s="94">
        <v>0</v>
      </c>
      <c r="T484" s="94">
        <v>0</v>
      </c>
      <c r="U484" s="94">
        <v>0</v>
      </c>
      <c r="V484" s="19">
        <v>0</v>
      </c>
      <c r="W484" s="19">
        <v>0</v>
      </c>
      <c r="X484" s="19"/>
      <c r="AB484" s="19">
        <v>9</v>
      </c>
      <c r="AC484" s="19"/>
      <c r="AD484">
        <v>28</v>
      </c>
      <c r="AE484">
        <v>21</v>
      </c>
      <c r="AF484">
        <v>6</v>
      </c>
      <c r="AQ484">
        <v>10</v>
      </c>
      <c r="AT484">
        <v>30</v>
      </c>
      <c r="AV484">
        <v>2</v>
      </c>
      <c r="BF484">
        <v>8</v>
      </c>
      <c r="BI484">
        <v>4</v>
      </c>
      <c r="BJ484">
        <v>10</v>
      </c>
      <c r="BL484">
        <v>28</v>
      </c>
      <c r="BP484">
        <v>5</v>
      </c>
      <c r="BS484" s="18"/>
    </row>
    <row r="485" spans="1:71">
      <c r="A485" s="335"/>
      <c r="B485" s="286" t="s">
        <v>67</v>
      </c>
      <c r="C485" s="287"/>
      <c r="D485">
        <f>+入力シート①!W$3</f>
        <v>44</v>
      </c>
      <c r="E485" s="22"/>
      <c r="F485" s="36"/>
      <c r="G485" s="36"/>
      <c r="H485" s="36"/>
      <c r="I485" s="36"/>
      <c r="J485" s="36"/>
      <c r="K485" s="37"/>
      <c r="M485" s="18"/>
      <c r="N485">
        <v>44</v>
      </c>
      <c r="O485">
        <v>44</v>
      </c>
      <c r="P485">
        <v>44</v>
      </c>
      <c r="Q485">
        <v>44</v>
      </c>
      <c r="R485">
        <v>44</v>
      </c>
      <c r="S485">
        <v>44</v>
      </c>
      <c r="T485">
        <v>44</v>
      </c>
      <c r="U485">
        <v>44</v>
      </c>
      <c r="V485" s="19">
        <v>44</v>
      </c>
      <c r="W485" s="19">
        <v>44</v>
      </c>
      <c r="X485" s="19">
        <f>+$A$482</f>
        <v>44</v>
      </c>
      <c r="Y485" s="19">
        <f>+$A$482</f>
        <v>44</v>
      </c>
      <c r="Z485" s="19">
        <f>+$A$482</f>
        <v>44</v>
      </c>
      <c r="AA485" s="19">
        <f t="shared" ref="AA485:BR485" si="274">+$A$482</f>
        <v>44</v>
      </c>
      <c r="AB485" s="19">
        <f t="shared" si="274"/>
        <v>44</v>
      </c>
      <c r="AC485" s="19">
        <f t="shared" si="274"/>
        <v>44</v>
      </c>
      <c r="AD485">
        <f t="shared" si="274"/>
        <v>44</v>
      </c>
      <c r="AE485">
        <f t="shared" si="274"/>
        <v>44</v>
      </c>
      <c r="AF485">
        <f t="shared" si="274"/>
        <v>44</v>
      </c>
      <c r="AG485">
        <f t="shared" si="274"/>
        <v>44</v>
      </c>
      <c r="AH485">
        <f t="shared" si="274"/>
        <v>44</v>
      </c>
      <c r="AI485">
        <f t="shared" si="274"/>
        <v>44</v>
      </c>
      <c r="AJ485">
        <f t="shared" si="274"/>
        <v>44</v>
      </c>
      <c r="AK485">
        <f t="shared" si="274"/>
        <v>44</v>
      </c>
      <c r="AL485">
        <f t="shared" si="274"/>
        <v>44</v>
      </c>
      <c r="AM485">
        <f t="shared" si="274"/>
        <v>44</v>
      </c>
      <c r="AN485">
        <f t="shared" si="274"/>
        <v>44</v>
      </c>
      <c r="AO485">
        <f t="shared" si="274"/>
        <v>44</v>
      </c>
      <c r="AP485">
        <f t="shared" si="274"/>
        <v>44</v>
      </c>
      <c r="AQ485">
        <f t="shared" si="274"/>
        <v>44</v>
      </c>
      <c r="AR485">
        <f t="shared" si="274"/>
        <v>44</v>
      </c>
      <c r="AS485">
        <f t="shared" si="274"/>
        <v>44</v>
      </c>
      <c r="AT485">
        <f t="shared" si="274"/>
        <v>44</v>
      </c>
      <c r="AU485">
        <f t="shared" si="274"/>
        <v>44</v>
      </c>
      <c r="AV485">
        <f t="shared" si="274"/>
        <v>44</v>
      </c>
      <c r="AW485">
        <f t="shared" si="274"/>
        <v>44</v>
      </c>
      <c r="AX485">
        <f t="shared" si="274"/>
        <v>44</v>
      </c>
      <c r="AY485">
        <f t="shared" si="274"/>
        <v>44</v>
      </c>
      <c r="AZ485">
        <f t="shared" si="274"/>
        <v>44</v>
      </c>
      <c r="BA485">
        <f t="shared" si="274"/>
        <v>44</v>
      </c>
      <c r="BB485">
        <f t="shared" si="274"/>
        <v>44</v>
      </c>
      <c r="BC485">
        <f t="shared" si="274"/>
        <v>44</v>
      </c>
      <c r="BD485">
        <f t="shared" si="274"/>
        <v>44</v>
      </c>
      <c r="BE485">
        <f t="shared" si="274"/>
        <v>44</v>
      </c>
      <c r="BF485">
        <f t="shared" si="274"/>
        <v>44</v>
      </c>
      <c r="BG485">
        <f t="shared" si="274"/>
        <v>44</v>
      </c>
      <c r="BH485">
        <f t="shared" si="274"/>
        <v>44</v>
      </c>
      <c r="BI485">
        <f t="shared" si="274"/>
        <v>44</v>
      </c>
      <c r="BJ485">
        <f t="shared" si="274"/>
        <v>44</v>
      </c>
      <c r="BK485">
        <f t="shared" si="274"/>
        <v>44</v>
      </c>
      <c r="BL485">
        <f t="shared" si="274"/>
        <v>44</v>
      </c>
      <c r="BM485">
        <f t="shared" si="274"/>
        <v>44</v>
      </c>
      <c r="BN485">
        <f t="shared" si="274"/>
        <v>44</v>
      </c>
      <c r="BO485">
        <f t="shared" si="274"/>
        <v>44</v>
      </c>
      <c r="BP485">
        <f t="shared" si="274"/>
        <v>44</v>
      </c>
      <c r="BQ485">
        <f t="shared" si="274"/>
        <v>44</v>
      </c>
      <c r="BR485">
        <f t="shared" si="274"/>
        <v>44</v>
      </c>
      <c r="BS485" s="18"/>
    </row>
    <row r="486" spans="1:71" ht="16.5" thickBot="1">
      <c r="A486" s="335"/>
      <c r="B486" s="286" t="s">
        <v>21</v>
      </c>
      <c r="C486" s="287"/>
      <c r="D486" s="99">
        <f>+入力シート①!W$4</f>
        <v>0</v>
      </c>
      <c r="E486" s="23"/>
      <c r="F486" s="38"/>
      <c r="G486" s="38"/>
      <c r="H486" s="38"/>
      <c r="I486" s="38"/>
      <c r="J486" s="38"/>
      <c r="K486" s="39"/>
      <c r="M486" s="18"/>
      <c r="N486" s="99">
        <v>0</v>
      </c>
      <c r="O486" s="99">
        <v>0</v>
      </c>
      <c r="P486" s="99">
        <v>0</v>
      </c>
      <c r="Q486" s="99">
        <v>0</v>
      </c>
      <c r="R486" s="99">
        <v>0</v>
      </c>
      <c r="S486" s="99">
        <v>0</v>
      </c>
      <c r="T486" s="99">
        <v>0</v>
      </c>
      <c r="U486" s="99">
        <v>0</v>
      </c>
      <c r="V486" s="19">
        <v>0</v>
      </c>
      <c r="W486" s="19">
        <v>0</v>
      </c>
      <c r="X486" s="19"/>
      <c r="AC486" s="19"/>
      <c r="BS486" s="18"/>
    </row>
    <row r="487" spans="1:71">
      <c r="A487" s="335"/>
      <c r="B487" s="283" t="s">
        <v>22</v>
      </c>
      <c r="C487" s="9">
        <v>0</v>
      </c>
      <c r="D487">
        <f>+入力シート①!W$5</f>
        <v>0</v>
      </c>
      <c r="E487">
        <f>+COUNT($O487:$BS487)</f>
        <v>21</v>
      </c>
      <c r="F487" s="6">
        <f>+AVERAGE($O487:$BS487)</f>
        <v>12.357142857142858</v>
      </c>
      <c r="G487" s="6">
        <f>+STDEV($O487:$BS487)</f>
        <v>11.069985159365457</v>
      </c>
      <c r="H487" s="6">
        <f>+MAX($N487:$BT487)</f>
        <v>24.3</v>
      </c>
      <c r="I487" s="6">
        <f>+MIN($N487:$BS487)</f>
        <v>0</v>
      </c>
      <c r="J487" s="6">
        <f>+D487-F487</f>
        <v>-12.357142857142858</v>
      </c>
      <c r="K487" s="6">
        <f>+J487/G487</f>
        <v>-1.1162745639896758</v>
      </c>
      <c r="M487" s="18"/>
      <c r="N487">
        <v>0</v>
      </c>
      <c r="O487">
        <v>0</v>
      </c>
      <c r="P487">
        <v>0</v>
      </c>
      <c r="Q487">
        <v>0</v>
      </c>
      <c r="R487">
        <v>0</v>
      </c>
      <c r="S487">
        <v>0</v>
      </c>
      <c r="T487">
        <v>0</v>
      </c>
      <c r="U487">
        <v>0</v>
      </c>
      <c r="V487" s="19">
        <v>0</v>
      </c>
      <c r="W487" s="19">
        <v>0</v>
      </c>
      <c r="X487" s="19"/>
      <c r="AB487" s="19">
        <v>20.7</v>
      </c>
      <c r="AC487" s="19"/>
      <c r="AD487">
        <v>22.6</v>
      </c>
      <c r="AE487">
        <v>23.5</v>
      </c>
      <c r="AF487">
        <v>22.6</v>
      </c>
      <c r="AQ487">
        <v>24.3</v>
      </c>
      <c r="AT487">
        <v>23.3</v>
      </c>
      <c r="AV487">
        <v>21.4</v>
      </c>
      <c r="BF487">
        <v>21</v>
      </c>
      <c r="BI487">
        <v>16.600000000000001</v>
      </c>
      <c r="BJ487">
        <v>22.6</v>
      </c>
      <c r="BL487">
        <v>20.8</v>
      </c>
      <c r="BP487">
        <v>20.100000000000001</v>
      </c>
      <c r="BS487" s="18"/>
    </row>
    <row r="488" spans="1:71">
      <c r="A488" s="335"/>
      <c r="B488" s="283"/>
      <c r="C488" s="9">
        <v>10</v>
      </c>
      <c r="D488">
        <f>+入力シート①!W$6</f>
        <v>0</v>
      </c>
      <c r="E488">
        <f t="shared" ref="E488:E499" si="275">+COUNT($O488:$BS488)</f>
        <v>19</v>
      </c>
      <c r="F488" s="6">
        <f t="shared" ref="F488:F499" si="276">+AVERAGE($O488:$BS488)</f>
        <v>10.955263157894738</v>
      </c>
      <c r="G488" s="6">
        <f t="shared" ref="G488:G499" si="277">+STDEV($O488:$BS488)</f>
        <v>10.800456455591254</v>
      </c>
      <c r="H488" s="6">
        <f t="shared" ref="H488:H499" si="278">+MAX($N488:$BT488)</f>
        <v>23.45</v>
      </c>
      <c r="I488" s="6">
        <f t="shared" ref="I488:I499" si="279">+MIN($N488:$BS488)</f>
        <v>0</v>
      </c>
      <c r="J488" s="6">
        <f t="shared" ref="J488:J499" si="280">+D488-F488</f>
        <v>-10.955263157894738</v>
      </c>
      <c r="K488" s="6">
        <f t="shared" ref="K488:K499" si="281">+J488/G488</f>
        <v>-1.0143333481265362</v>
      </c>
      <c r="M488" s="18"/>
      <c r="N488">
        <v>0</v>
      </c>
      <c r="O488">
        <v>0</v>
      </c>
      <c r="P488">
        <v>0</v>
      </c>
      <c r="Q488">
        <v>0</v>
      </c>
      <c r="R488">
        <v>0</v>
      </c>
      <c r="S488">
        <v>0</v>
      </c>
      <c r="T488">
        <v>0</v>
      </c>
      <c r="U488">
        <v>0</v>
      </c>
      <c r="V488" s="19">
        <v>0</v>
      </c>
      <c r="W488" s="19">
        <v>0</v>
      </c>
      <c r="X488" s="19"/>
      <c r="AB488" s="19">
        <v>20.66</v>
      </c>
      <c r="AC488" s="19"/>
      <c r="AD488">
        <v>22.51</v>
      </c>
      <c r="AE488">
        <v>23.45</v>
      </c>
      <c r="AQ488">
        <v>23.19</v>
      </c>
      <c r="AV488">
        <v>17.829999999999998</v>
      </c>
      <c r="BF488">
        <v>20.22</v>
      </c>
      <c r="BI488">
        <v>16.579999999999998</v>
      </c>
      <c r="BJ488">
        <v>22.75</v>
      </c>
      <c r="BL488">
        <v>21.09</v>
      </c>
      <c r="BP488">
        <v>19.87</v>
      </c>
      <c r="BS488" s="18"/>
    </row>
    <row r="489" spans="1:71">
      <c r="A489" s="335"/>
      <c r="B489" s="283"/>
      <c r="C489" s="9">
        <v>20</v>
      </c>
      <c r="D489">
        <f>+入力シート①!W$7</f>
        <v>0</v>
      </c>
      <c r="E489">
        <f t="shared" si="275"/>
        <v>19</v>
      </c>
      <c r="F489" s="6">
        <f t="shared" si="276"/>
        <v>10.762105263157896</v>
      </c>
      <c r="G489" s="6">
        <f t="shared" si="277"/>
        <v>10.623585175838901</v>
      </c>
      <c r="H489" s="6">
        <f t="shared" si="278"/>
        <v>23.15</v>
      </c>
      <c r="I489" s="6">
        <f t="shared" si="279"/>
        <v>0</v>
      </c>
      <c r="J489" s="6">
        <f t="shared" si="280"/>
        <v>-10.762105263157896</v>
      </c>
      <c r="K489" s="6">
        <f t="shared" si="281"/>
        <v>-1.0130389209505308</v>
      </c>
      <c r="M489" s="18"/>
      <c r="N489">
        <v>0</v>
      </c>
      <c r="O489">
        <v>0</v>
      </c>
      <c r="P489">
        <v>0</v>
      </c>
      <c r="Q489">
        <v>0</v>
      </c>
      <c r="R489">
        <v>0</v>
      </c>
      <c r="S489">
        <v>0</v>
      </c>
      <c r="T489">
        <v>0</v>
      </c>
      <c r="U489">
        <v>0</v>
      </c>
      <c r="V489" s="19">
        <v>0</v>
      </c>
      <c r="W489" s="19">
        <v>0</v>
      </c>
      <c r="X489" s="19"/>
      <c r="AB489" s="19">
        <v>19.77</v>
      </c>
      <c r="AC489" s="19"/>
      <c r="AD489">
        <v>22.41</v>
      </c>
      <c r="AE489">
        <v>23.12</v>
      </c>
      <c r="AQ489">
        <v>23.15</v>
      </c>
      <c r="AV489">
        <v>17.36</v>
      </c>
      <c r="BF489">
        <v>19.87</v>
      </c>
      <c r="BI489">
        <v>16.38</v>
      </c>
      <c r="BJ489">
        <v>22.59</v>
      </c>
      <c r="BL489">
        <v>20.46</v>
      </c>
      <c r="BP489">
        <v>19.37</v>
      </c>
      <c r="BS489" s="18"/>
    </row>
    <row r="490" spans="1:71">
      <c r="A490" s="335"/>
      <c r="B490" s="283"/>
      <c r="C490" s="9">
        <v>30</v>
      </c>
      <c r="D490">
        <f>+入力シート①!W$8</f>
        <v>0</v>
      </c>
      <c r="E490">
        <f t="shared" si="275"/>
        <v>19</v>
      </c>
      <c r="F490" s="6">
        <f t="shared" si="276"/>
        <v>10.553157894736842</v>
      </c>
      <c r="G490" s="6">
        <f t="shared" si="277"/>
        <v>10.451664967113867</v>
      </c>
      <c r="H490" s="6">
        <f t="shared" si="278"/>
        <v>23.15</v>
      </c>
      <c r="I490" s="6">
        <f t="shared" si="279"/>
        <v>0</v>
      </c>
      <c r="J490" s="6">
        <f t="shared" si="280"/>
        <v>-10.553157894736842</v>
      </c>
      <c r="K490" s="6">
        <f t="shared" si="281"/>
        <v>-1.0097106947019754</v>
      </c>
      <c r="M490" s="18"/>
      <c r="N490">
        <v>0</v>
      </c>
      <c r="O490">
        <v>0</v>
      </c>
      <c r="P490">
        <v>0</v>
      </c>
      <c r="Q490">
        <v>0</v>
      </c>
      <c r="R490">
        <v>0</v>
      </c>
      <c r="S490">
        <v>0</v>
      </c>
      <c r="T490">
        <v>0</v>
      </c>
      <c r="U490">
        <v>0</v>
      </c>
      <c r="V490" s="19">
        <v>0</v>
      </c>
      <c r="W490" s="19">
        <v>0</v>
      </c>
      <c r="X490" s="19"/>
      <c r="AB490" s="19">
        <v>18.38</v>
      </c>
      <c r="AC490" s="19"/>
      <c r="AD490">
        <v>22.38</v>
      </c>
      <c r="AE490">
        <v>22.88</v>
      </c>
      <c r="AQ490">
        <v>23.15</v>
      </c>
      <c r="AV490">
        <v>17.21</v>
      </c>
      <c r="BF490">
        <v>18.87</v>
      </c>
      <c r="BI490">
        <v>15.62</v>
      </c>
      <c r="BJ490">
        <v>22.5</v>
      </c>
      <c r="BL490">
        <v>20.38</v>
      </c>
      <c r="BP490">
        <v>19.14</v>
      </c>
      <c r="BS490" s="18"/>
    </row>
    <row r="491" spans="1:71">
      <c r="A491" s="335"/>
      <c r="B491" s="283"/>
      <c r="C491" s="9">
        <v>50</v>
      </c>
      <c r="D491">
        <f>+入力シート①!W$9</f>
        <v>0</v>
      </c>
      <c r="E491">
        <f t="shared" si="275"/>
        <v>19</v>
      </c>
      <c r="F491" s="6">
        <f t="shared" si="276"/>
        <v>10.146842105263156</v>
      </c>
      <c r="G491" s="6">
        <f t="shared" si="277"/>
        <v>10.106446266633537</v>
      </c>
      <c r="H491" s="6">
        <f t="shared" si="278"/>
        <v>22.9</v>
      </c>
      <c r="I491" s="6">
        <f t="shared" si="279"/>
        <v>0</v>
      </c>
      <c r="J491" s="6">
        <f t="shared" si="280"/>
        <v>-10.146842105263156</v>
      </c>
      <c r="K491" s="6">
        <f t="shared" si="281"/>
        <v>-1.0039970368974291</v>
      </c>
      <c r="M491" s="18"/>
      <c r="N491">
        <v>0</v>
      </c>
      <c r="O491">
        <v>0</v>
      </c>
      <c r="P491">
        <v>0</v>
      </c>
      <c r="Q491">
        <v>0</v>
      </c>
      <c r="R491">
        <v>0</v>
      </c>
      <c r="S491">
        <v>0</v>
      </c>
      <c r="T491">
        <v>0</v>
      </c>
      <c r="U491">
        <v>0</v>
      </c>
      <c r="V491" s="19">
        <v>0</v>
      </c>
      <c r="W491" s="19">
        <v>0</v>
      </c>
      <c r="X491" s="19"/>
      <c r="AB491" s="19">
        <v>17.399999999999999</v>
      </c>
      <c r="AC491" s="19"/>
      <c r="AD491">
        <v>21.76</v>
      </c>
      <c r="AE491">
        <v>22.9</v>
      </c>
      <c r="AQ491">
        <v>22.57</v>
      </c>
      <c r="AV491">
        <v>16.38</v>
      </c>
      <c r="BF491">
        <v>16.77</v>
      </c>
      <c r="BI491">
        <v>14.91</v>
      </c>
      <c r="BJ491">
        <v>22.44</v>
      </c>
      <c r="BL491">
        <v>19.079999999999998</v>
      </c>
      <c r="BP491">
        <v>18.579999999999998</v>
      </c>
      <c r="BS491" s="18"/>
    </row>
    <row r="492" spans="1:71">
      <c r="A492" s="335"/>
      <c r="B492" s="283"/>
      <c r="C492" s="9">
        <v>75</v>
      </c>
      <c r="D492">
        <f>+入力シート①!W$10</f>
        <v>0</v>
      </c>
      <c r="E492">
        <f t="shared" si="275"/>
        <v>19</v>
      </c>
      <c r="F492" s="6">
        <f t="shared" si="276"/>
        <v>9.547894736842105</v>
      </c>
      <c r="G492" s="6">
        <f t="shared" si="277"/>
        <v>9.5130159833469836</v>
      </c>
      <c r="H492" s="6">
        <f t="shared" si="278"/>
        <v>21.58</v>
      </c>
      <c r="I492" s="6">
        <f t="shared" si="279"/>
        <v>0</v>
      </c>
      <c r="J492" s="6">
        <f t="shared" si="280"/>
        <v>-9.547894736842105</v>
      </c>
      <c r="K492" s="6">
        <f t="shared" si="281"/>
        <v>-1.0036664243554492</v>
      </c>
      <c r="M492" s="18"/>
      <c r="N492">
        <v>0</v>
      </c>
      <c r="O492">
        <v>0</v>
      </c>
      <c r="P492">
        <v>0</v>
      </c>
      <c r="Q492">
        <v>0</v>
      </c>
      <c r="R492">
        <v>0</v>
      </c>
      <c r="S492">
        <v>0</v>
      </c>
      <c r="T492">
        <v>0</v>
      </c>
      <c r="U492">
        <v>0</v>
      </c>
      <c r="V492" s="19">
        <v>0</v>
      </c>
      <c r="W492" s="19">
        <v>0</v>
      </c>
      <c r="X492" s="19"/>
      <c r="AB492" s="19">
        <v>16.600000000000001</v>
      </c>
      <c r="AC492" s="19"/>
      <c r="AD492">
        <v>20.25</v>
      </c>
      <c r="AE492">
        <v>21.36</v>
      </c>
      <c r="AQ492">
        <v>20.88</v>
      </c>
      <c r="AV492">
        <v>15.9</v>
      </c>
      <c r="BF492">
        <v>15.33</v>
      </c>
      <c r="BI492">
        <v>13.61</v>
      </c>
      <c r="BJ492">
        <v>21.58</v>
      </c>
      <c r="BL492">
        <v>18.09</v>
      </c>
      <c r="BP492">
        <v>17.809999999999999</v>
      </c>
      <c r="BS492" s="18"/>
    </row>
    <row r="493" spans="1:71">
      <c r="A493" s="335"/>
      <c r="B493" s="283"/>
      <c r="C493" s="9">
        <v>100</v>
      </c>
      <c r="D493">
        <f>+入力シート①!W$11</f>
        <v>0</v>
      </c>
      <c r="E493">
        <f t="shared" si="275"/>
        <v>19</v>
      </c>
      <c r="F493" s="6">
        <f t="shared" si="276"/>
        <v>9.1431578947368415</v>
      </c>
      <c r="G493" s="6">
        <f t="shared" si="277"/>
        <v>9.136048898385134</v>
      </c>
      <c r="H493" s="6">
        <f t="shared" si="278"/>
        <v>20.6</v>
      </c>
      <c r="I493" s="6">
        <f t="shared" si="279"/>
        <v>0</v>
      </c>
      <c r="J493" s="6">
        <f t="shared" si="280"/>
        <v>-9.1431578947368415</v>
      </c>
      <c r="K493" s="6">
        <f t="shared" si="281"/>
        <v>-1.0007781259087791</v>
      </c>
      <c r="M493" s="18"/>
      <c r="N493">
        <v>0</v>
      </c>
      <c r="O493">
        <v>0</v>
      </c>
      <c r="P493">
        <v>0</v>
      </c>
      <c r="Q493">
        <v>0</v>
      </c>
      <c r="R493">
        <v>0</v>
      </c>
      <c r="S493">
        <v>0</v>
      </c>
      <c r="T493">
        <v>0</v>
      </c>
      <c r="U493">
        <v>0</v>
      </c>
      <c r="V493" s="19">
        <v>0</v>
      </c>
      <c r="W493" s="19">
        <v>0</v>
      </c>
      <c r="X493" s="19"/>
      <c r="AB493" s="19">
        <v>15.83</v>
      </c>
      <c r="AC493" s="19"/>
      <c r="AD493">
        <v>19.850000000000001</v>
      </c>
      <c r="AE493">
        <v>20.47</v>
      </c>
      <c r="AQ493">
        <v>20.440000000000001</v>
      </c>
      <c r="AV493">
        <v>15.39</v>
      </c>
      <c r="BF493">
        <v>14.7</v>
      </c>
      <c r="BI493">
        <v>12.52</v>
      </c>
      <c r="BJ493">
        <v>20.6</v>
      </c>
      <c r="BL493">
        <v>16.98</v>
      </c>
      <c r="BP493">
        <v>16.940000000000001</v>
      </c>
      <c r="BS493" s="18"/>
    </row>
    <row r="494" spans="1:71">
      <c r="A494" s="335"/>
      <c r="B494" s="283"/>
      <c r="C494" s="9">
        <v>150</v>
      </c>
      <c r="D494">
        <f>+入力シート①!W$12</f>
        <v>0</v>
      </c>
      <c r="E494">
        <f t="shared" si="275"/>
        <v>19</v>
      </c>
      <c r="F494" s="6">
        <f t="shared" si="276"/>
        <v>8.4321052631578937</v>
      </c>
      <c r="G494" s="6">
        <f t="shared" si="277"/>
        <v>8.5068407629437779</v>
      </c>
      <c r="H494" s="6">
        <f t="shared" si="278"/>
        <v>19.899999999999999</v>
      </c>
      <c r="I494" s="6">
        <f t="shared" si="279"/>
        <v>0</v>
      </c>
      <c r="J494" s="6">
        <f t="shared" si="280"/>
        <v>-8.4321052631578937</v>
      </c>
      <c r="K494" s="6">
        <f t="shared" si="281"/>
        <v>-0.99121465866489056</v>
      </c>
      <c r="M494" s="18"/>
      <c r="N494">
        <v>0</v>
      </c>
      <c r="O494">
        <v>0</v>
      </c>
      <c r="P494">
        <v>0</v>
      </c>
      <c r="Q494">
        <v>0</v>
      </c>
      <c r="R494">
        <v>0</v>
      </c>
      <c r="S494">
        <v>0</v>
      </c>
      <c r="T494">
        <v>0</v>
      </c>
      <c r="U494">
        <v>0</v>
      </c>
      <c r="V494" s="19">
        <v>0</v>
      </c>
      <c r="W494" s="19">
        <v>0</v>
      </c>
      <c r="X494" s="19"/>
      <c r="AB494" s="19">
        <v>15</v>
      </c>
      <c r="AC494" s="19"/>
      <c r="AD494">
        <v>19.079999999999998</v>
      </c>
      <c r="AE494">
        <v>19.41</v>
      </c>
      <c r="AQ494">
        <v>19.899999999999999</v>
      </c>
      <c r="AV494">
        <v>14.83</v>
      </c>
      <c r="BF494">
        <v>12.15</v>
      </c>
      <c r="BI494">
        <v>11.87</v>
      </c>
      <c r="BJ494">
        <v>19.05</v>
      </c>
      <c r="BL494">
        <v>15.5</v>
      </c>
      <c r="BP494">
        <v>13.42</v>
      </c>
      <c r="BS494" s="18"/>
    </row>
    <row r="495" spans="1:71">
      <c r="A495" s="335"/>
      <c r="B495" s="283"/>
      <c r="C495" s="9">
        <v>200</v>
      </c>
      <c r="D495">
        <f>+入力シート①!W$13</f>
        <v>0</v>
      </c>
      <c r="E495">
        <f t="shared" si="275"/>
        <v>19</v>
      </c>
      <c r="F495" s="6">
        <f t="shared" si="276"/>
        <v>7.6657894736842094</v>
      </c>
      <c r="G495" s="6">
        <f t="shared" si="277"/>
        <v>7.8640011838683668</v>
      </c>
      <c r="H495" s="6">
        <f t="shared" si="278"/>
        <v>19.14</v>
      </c>
      <c r="I495" s="6">
        <f t="shared" si="279"/>
        <v>0</v>
      </c>
      <c r="J495" s="6">
        <f t="shared" si="280"/>
        <v>-7.6657894736842094</v>
      </c>
      <c r="K495" s="6">
        <f t="shared" si="281"/>
        <v>-0.97479505590732185</v>
      </c>
      <c r="M495" s="18"/>
      <c r="N495">
        <v>0</v>
      </c>
      <c r="O495">
        <v>0</v>
      </c>
      <c r="P495">
        <v>0</v>
      </c>
      <c r="Q495">
        <v>0</v>
      </c>
      <c r="R495">
        <v>0</v>
      </c>
      <c r="S495">
        <v>0</v>
      </c>
      <c r="T495">
        <v>0</v>
      </c>
      <c r="U495">
        <v>0</v>
      </c>
      <c r="V495" s="19">
        <v>0</v>
      </c>
      <c r="W495" s="19">
        <v>0</v>
      </c>
      <c r="X495" s="19"/>
      <c r="AB495" s="19">
        <v>12.73</v>
      </c>
      <c r="AC495" s="19"/>
      <c r="AD495">
        <v>18.43</v>
      </c>
      <c r="AE495">
        <v>18.11</v>
      </c>
      <c r="AQ495">
        <v>19.14</v>
      </c>
      <c r="AV495">
        <v>13.8</v>
      </c>
      <c r="BF495">
        <v>10.050000000000001</v>
      </c>
      <c r="BI495">
        <v>9.8699999999999992</v>
      </c>
      <c r="BJ495">
        <v>17.190000000000001</v>
      </c>
      <c r="BL495">
        <v>14.32</v>
      </c>
      <c r="BP495">
        <v>12.01</v>
      </c>
      <c r="BS495" s="18"/>
    </row>
    <row r="496" spans="1:71">
      <c r="A496" s="335"/>
      <c r="B496" s="283"/>
      <c r="C496" s="9">
        <v>300</v>
      </c>
      <c r="D496">
        <f>+入力シート①!W$14</f>
        <v>0</v>
      </c>
      <c r="E496">
        <f t="shared" si="275"/>
        <v>12</v>
      </c>
      <c r="F496" s="6">
        <f t="shared" si="276"/>
        <v>3.4216666666666669</v>
      </c>
      <c r="G496" s="6">
        <f t="shared" si="277"/>
        <v>6.3773032678160266</v>
      </c>
      <c r="H496" s="6">
        <f t="shared" si="278"/>
        <v>15.98</v>
      </c>
      <c r="I496" s="6">
        <f t="shared" si="279"/>
        <v>0</v>
      </c>
      <c r="J496" s="6">
        <f t="shared" si="280"/>
        <v>-3.4216666666666669</v>
      </c>
      <c r="K496" s="6">
        <f t="shared" si="281"/>
        <v>-0.5365381765572601</v>
      </c>
      <c r="M496" s="18"/>
      <c r="N496">
        <v>0</v>
      </c>
      <c r="O496">
        <v>0</v>
      </c>
      <c r="P496">
        <v>0</v>
      </c>
      <c r="Q496">
        <v>0</v>
      </c>
      <c r="R496">
        <v>0</v>
      </c>
      <c r="S496">
        <v>0</v>
      </c>
      <c r="T496">
        <v>0</v>
      </c>
      <c r="U496">
        <v>0</v>
      </c>
      <c r="V496" s="19">
        <v>0</v>
      </c>
      <c r="W496" s="19">
        <v>0</v>
      </c>
      <c r="X496" s="19"/>
      <c r="AB496" s="19">
        <v>9.5399999999999991</v>
      </c>
      <c r="AC496" s="19"/>
      <c r="AD496">
        <v>15.98</v>
      </c>
      <c r="AE496">
        <v>15.54</v>
      </c>
      <c r="BS496" s="18"/>
    </row>
    <row r="497" spans="1:71">
      <c r="A497" s="335"/>
      <c r="B497" s="283"/>
      <c r="C497" s="9">
        <v>400</v>
      </c>
      <c r="D497">
        <f>+入力シート①!W$15</f>
        <v>0</v>
      </c>
      <c r="E497">
        <f t="shared" si="275"/>
        <v>12</v>
      </c>
      <c r="F497" s="6">
        <f t="shared" si="276"/>
        <v>2.8483333333333332</v>
      </c>
      <c r="G497" s="6">
        <f t="shared" si="277"/>
        <v>5.2988795270721383</v>
      </c>
      <c r="H497" s="6">
        <f t="shared" si="278"/>
        <v>13.39</v>
      </c>
      <c r="I497" s="6">
        <f t="shared" si="279"/>
        <v>0</v>
      </c>
      <c r="J497" s="6">
        <f t="shared" si="280"/>
        <v>-2.8483333333333332</v>
      </c>
      <c r="K497" s="6">
        <f t="shared" si="281"/>
        <v>-0.53753502391988928</v>
      </c>
      <c r="M497" s="18"/>
      <c r="N497">
        <v>0</v>
      </c>
      <c r="O497">
        <v>0</v>
      </c>
      <c r="P497">
        <v>0</v>
      </c>
      <c r="Q497">
        <v>0</v>
      </c>
      <c r="R497">
        <v>0</v>
      </c>
      <c r="S497">
        <v>0</v>
      </c>
      <c r="T497">
        <v>0</v>
      </c>
      <c r="U497">
        <v>0</v>
      </c>
      <c r="V497" s="19">
        <v>0</v>
      </c>
      <c r="W497" s="19">
        <v>0</v>
      </c>
      <c r="X497" s="19"/>
      <c r="AB497" s="19">
        <v>8.07</v>
      </c>
      <c r="AC497" s="19"/>
      <c r="AD497">
        <v>12.72</v>
      </c>
      <c r="AE497">
        <v>13.39</v>
      </c>
      <c r="BS497" s="18"/>
    </row>
    <row r="498" spans="1:71">
      <c r="A498" s="335"/>
      <c r="B498" s="283"/>
      <c r="C498" s="9">
        <v>500</v>
      </c>
      <c r="D498">
        <f>+入力シート①!W$16</f>
        <v>0</v>
      </c>
      <c r="E498">
        <f t="shared" si="275"/>
        <v>12</v>
      </c>
      <c r="F498" s="6">
        <f t="shared" si="276"/>
        <v>2.2124999999999999</v>
      </c>
      <c r="G498" s="6">
        <f t="shared" si="277"/>
        <v>4.0571645383086317</v>
      </c>
      <c r="H498" s="6">
        <f t="shared" si="278"/>
        <v>9.9499999999999993</v>
      </c>
      <c r="I498" s="6">
        <f t="shared" si="279"/>
        <v>0</v>
      </c>
      <c r="J498" s="6">
        <f t="shared" si="280"/>
        <v>-2.2124999999999999</v>
      </c>
      <c r="K498" s="6">
        <f t="shared" si="281"/>
        <v>-0.54533159281786403</v>
      </c>
      <c r="M498" s="18"/>
      <c r="N498">
        <v>0</v>
      </c>
      <c r="O498">
        <v>0</v>
      </c>
      <c r="P498">
        <v>0</v>
      </c>
      <c r="Q498">
        <v>0</v>
      </c>
      <c r="R498">
        <v>0</v>
      </c>
      <c r="S498">
        <v>0</v>
      </c>
      <c r="T498">
        <v>0</v>
      </c>
      <c r="U498">
        <v>0</v>
      </c>
      <c r="V498" s="19">
        <v>0</v>
      </c>
      <c r="W498" s="19">
        <v>0</v>
      </c>
      <c r="X498" s="19"/>
      <c r="AB498" s="19">
        <v>7.07</v>
      </c>
      <c r="AC498" s="19"/>
      <c r="AD498">
        <v>9.9499999999999993</v>
      </c>
      <c r="AE498">
        <v>9.5299999999999994</v>
      </c>
      <c r="BS498" s="18"/>
    </row>
    <row r="499" spans="1:71">
      <c r="A499" s="335"/>
      <c r="B499" s="283"/>
      <c r="C499" s="9">
        <v>600</v>
      </c>
      <c r="D499">
        <f>+入力シート①!W$17</f>
        <v>0</v>
      </c>
      <c r="E499">
        <f t="shared" si="275"/>
        <v>9</v>
      </c>
      <c r="F499" s="6">
        <f t="shared" si="276"/>
        <v>0</v>
      </c>
      <c r="G499" s="6">
        <f t="shared" si="277"/>
        <v>0</v>
      </c>
      <c r="H499" s="6">
        <f t="shared" si="278"/>
        <v>0</v>
      </c>
      <c r="I499" s="6">
        <f t="shared" si="279"/>
        <v>0</v>
      </c>
      <c r="J499" s="6">
        <f t="shared" si="280"/>
        <v>0</v>
      </c>
      <c r="K499" s="6" t="e">
        <f t="shared" si="281"/>
        <v>#DIV/0!</v>
      </c>
      <c r="M499" s="18"/>
      <c r="N499">
        <v>0</v>
      </c>
      <c r="O499">
        <v>0</v>
      </c>
      <c r="P499">
        <v>0</v>
      </c>
      <c r="Q499">
        <v>0</v>
      </c>
      <c r="R499">
        <v>0</v>
      </c>
      <c r="S499">
        <v>0</v>
      </c>
      <c r="T499">
        <v>0</v>
      </c>
      <c r="U499">
        <v>0</v>
      </c>
      <c r="V499" s="19">
        <v>0</v>
      </c>
      <c r="W499" s="19">
        <v>0</v>
      </c>
      <c r="X499" s="19"/>
      <c r="AC499" s="19"/>
      <c r="BS499" s="18"/>
    </row>
    <row r="500" spans="1:71">
      <c r="A500" s="335"/>
      <c r="B500" s="15"/>
      <c r="C500" s="15"/>
      <c r="D500" s="20"/>
      <c r="E500" s="20"/>
      <c r="F500" s="40"/>
      <c r="G500" s="40"/>
      <c r="H500" s="40"/>
      <c r="I500" s="40"/>
      <c r="J500" s="40"/>
      <c r="K500" s="40"/>
      <c r="L500" s="20"/>
      <c r="M500" s="18"/>
      <c r="N500" s="20"/>
      <c r="O500" s="20"/>
      <c r="P500" s="20"/>
      <c r="Q500" s="20"/>
      <c r="R500" s="20"/>
      <c r="S500" s="20"/>
      <c r="T500" s="20"/>
      <c r="U500" s="20"/>
      <c r="W500" s="19"/>
      <c r="X500" s="19"/>
      <c r="AB500" s="19">
        <v>352</v>
      </c>
      <c r="AC500" s="19"/>
      <c r="AD500" s="20">
        <v>13</v>
      </c>
      <c r="AE500" s="20">
        <v>100</v>
      </c>
      <c r="AF500" s="20">
        <v>141</v>
      </c>
      <c r="AG500" s="20"/>
      <c r="AH500" s="20"/>
      <c r="AI500" s="20"/>
      <c r="AJ500" s="20"/>
      <c r="AK500" s="20"/>
      <c r="AL500" s="20"/>
      <c r="AM500" s="20"/>
      <c r="AN500" s="20"/>
      <c r="AO500" s="20"/>
      <c r="AP500" s="20"/>
      <c r="AQ500" s="20"/>
      <c r="AR500" s="20"/>
      <c r="AS500" s="20"/>
      <c r="AT500" s="20"/>
      <c r="AU500" s="20"/>
      <c r="AV500" s="20"/>
      <c r="AW500" s="20"/>
      <c r="AX500" s="20"/>
      <c r="AY500" s="20"/>
      <c r="AZ500" s="20"/>
      <c r="BA500" s="20"/>
      <c r="BB500" s="20"/>
      <c r="BC500" s="20"/>
      <c r="BD500" s="20"/>
      <c r="BE500" s="20"/>
      <c r="BF500" s="20">
        <v>127</v>
      </c>
      <c r="BG500" s="20"/>
      <c r="BH500" s="20"/>
      <c r="BI500" s="20">
        <v>116</v>
      </c>
      <c r="BJ500" s="20"/>
      <c r="BK500" s="20"/>
      <c r="BL500" s="20"/>
      <c r="BM500" s="20"/>
      <c r="BN500" s="20"/>
      <c r="BO500" s="20"/>
      <c r="BP500" s="20"/>
      <c r="BQ500" s="20"/>
      <c r="BR500" s="20"/>
      <c r="BS500" s="18"/>
    </row>
    <row r="501" spans="1:71">
      <c r="A501" s="335"/>
      <c r="B501" s="284" t="s">
        <v>25</v>
      </c>
      <c r="C501" s="13" t="s">
        <v>23</v>
      </c>
      <c r="D501">
        <f>+入力シート①!W$19</f>
        <v>0</v>
      </c>
      <c r="E501">
        <f>+COUNT($O501:$BS501)</f>
        <v>15</v>
      </c>
      <c r="F501" s="6">
        <f>+AVERAGE($O501:$BS501)</f>
        <v>0.61333333333333329</v>
      </c>
      <c r="G501" s="6">
        <f>+STDEV($O501:$BS501)</f>
        <v>0.91328814625792554</v>
      </c>
      <c r="H501" s="6">
        <f>+MAX($N501:$BS501)</f>
        <v>2.8</v>
      </c>
      <c r="I501" s="6">
        <f>+MIN($N501:$BS501)</f>
        <v>0</v>
      </c>
      <c r="J501" s="6">
        <f>+D501-F501</f>
        <v>-0.61333333333333329</v>
      </c>
      <c r="K501" s="6">
        <f>+J501/G501</f>
        <v>-0.6715660723796576</v>
      </c>
      <c r="M501" s="18"/>
      <c r="N501">
        <v>0</v>
      </c>
      <c r="O501">
        <v>0</v>
      </c>
      <c r="P501">
        <v>0</v>
      </c>
      <c r="Q501">
        <v>0</v>
      </c>
      <c r="R501">
        <v>0</v>
      </c>
      <c r="S501">
        <v>0</v>
      </c>
      <c r="T501">
        <v>0</v>
      </c>
      <c r="U501">
        <v>0</v>
      </c>
      <c r="V501" s="19">
        <v>0</v>
      </c>
      <c r="W501" s="19">
        <v>0</v>
      </c>
      <c r="X501" s="19"/>
      <c r="AB501" s="19">
        <v>1.3</v>
      </c>
      <c r="AC501" s="19"/>
      <c r="AD501">
        <v>1.5</v>
      </c>
      <c r="AE501">
        <v>2.8</v>
      </c>
      <c r="AF501">
        <v>2.1</v>
      </c>
      <c r="BF501">
        <v>0.8</v>
      </c>
      <c r="BI501">
        <v>0.7</v>
      </c>
      <c r="BS501" s="18"/>
    </row>
    <row r="502" spans="1:71">
      <c r="A502" s="335"/>
      <c r="B502" s="285"/>
      <c r="C502" s="10" t="s">
        <v>24</v>
      </c>
      <c r="D502">
        <f>+入力シート①!W$20</f>
        <v>0</v>
      </c>
      <c r="E502">
        <f t="shared" ref="E502" si="282">+COUNT($O502:$BS502)</f>
        <v>10</v>
      </c>
      <c r="F502" s="6">
        <f t="shared" ref="F502" si="283">+AVERAGE($O502:$BS502)</f>
        <v>0.08</v>
      </c>
      <c r="G502" s="6">
        <f t="shared" ref="G502" si="284">+STDEV($O502:$BS502)</f>
        <v>0.25298221281347033</v>
      </c>
      <c r="H502" s="6">
        <f t="shared" ref="H502" si="285">+MAX($N502:$BS502)</f>
        <v>0.8</v>
      </c>
      <c r="I502" s="6">
        <f t="shared" ref="I502" si="286">+MIN($N502:$BS502)</f>
        <v>0</v>
      </c>
      <c r="J502" s="6">
        <f t="shared" ref="J502" si="287">+D502-F502</f>
        <v>-0.08</v>
      </c>
      <c r="K502" s="6">
        <f t="shared" ref="K502" si="288">+J502/G502</f>
        <v>-0.31622776601683794</v>
      </c>
      <c r="M502" s="18"/>
      <c r="N502">
        <v>0</v>
      </c>
      <c r="O502">
        <v>0</v>
      </c>
      <c r="P502">
        <v>0</v>
      </c>
      <c r="Q502">
        <v>0</v>
      </c>
      <c r="R502">
        <v>0</v>
      </c>
      <c r="S502">
        <v>0</v>
      </c>
      <c r="T502">
        <v>0</v>
      </c>
      <c r="U502">
        <v>0</v>
      </c>
      <c r="V502" s="19">
        <v>0</v>
      </c>
      <c r="W502" s="19">
        <v>0</v>
      </c>
      <c r="X502" s="19"/>
      <c r="AC502" s="19"/>
      <c r="BK502">
        <v>0.8</v>
      </c>
      <c r="BS502" s="18"/>
    </row>
    <row r="503" spans="1:71" ht="0.95" customHeight="1">
      <c r="M503" s="18"/>
      <c r="N503"/>
      <c r="O503"/>
      <c r="P503"/>
      <c r="Q503"/>
      <c r="R503"/>
      <c r="S503"/>
      <c r="T503"/>
      <c r="U503"/>
      <c r="W503" s="19"/>
      <c r="X503" s="19"/>
      <c r="AC503" s="19"/>
      <c r="BS503" s="18"/>
    </row>
    <row r="504" spans="1:71" ht="0.95" customHeight="1">
      <c r="M504" s="18"/>
      <c r="N504"/>
      <c r="O504"/>
      <c r="P504"/>
      <c r="Q504"/>
      <c r="R504"/>
      <c r="S504"/>
      <c r="T504"/>
      <c r="U504"/>
      <c r="W504" s="19"/>
      <c r="X504" s="19"/>
      <c r="AC504" s="19"/>
      <c r="BS504" s="18"/>
    </row>
    <row r="505" spans="1:71" ht="0.95" customHeight="1">
      <c r="M505" s="18"/>
      <c r="N505"/>
      <c r="O505"/>
      <c r="P505"/>
      <c r="Q505"/>
      <c r="R505"/>
      <c r="S505"/>
      <c r="T505"/>
      <c r="U505"/>
      <c r="W505" s="19"/>
      <c r="X505" s="19"/>
      <c r="AC505" s="19"/>
      <c r="BS505" s="18"/>
    </row>
    <row r="506" spans="1:71" ht="0.95" customHeight="1">
      <c r="M506" s="18"/>
      <c r="N506"/>
      <c r="O506"/>
      <c r="P506"/>
      <c r="Q506"/>
      <c r="R506"/>
      <c r="S506"/>
      <c r="T506"/>
      <c r="U506"/>
      <c r="W506" s="19"/>
      <c r="X506" s="19"/>
      <c r="AC506" s="19"/>
      <c r="BS506" s="18"/>
    </row>
    <row r="507" spans="1:71" ht="0.95" customHeight="1">
      <c r="M507" s="18"/>
      <c r="N507"/>
      <c r="O507"/>
      <c r="P507"/>
      <c r="Q507"/>
      <c r="R507"/>
      <c r="S507"/>
      <c r="T507"/>
      <c r="U507"/>
      <c r="W507" s="19"/>
      <c r="X507" s="19"/>
      <c r="AC507" s="19"/>
      <c r="BS507" s="18"/>
    </row>
    <row r="508" spans="1:71" ht="0.95" customHeight="1">
      <c r="M508" s="18"/>
      <c r="N508"/>
      <c r="O508"/>
      <c r="P508"/>
      <c r="Q508"/>
      <c r="R508"/>
      <c r="S508"/>
      <c r="T508"/>
      <c r="U508"/>
      <c r="W508" s="19"/>
      <c r="X508" s="19"/>
      <c r="AC508" s="19"/>
      <c r="BS508" s="18"/>
    </row>
    <row r="509" spans="1:71" ht="0.95" customHeight="1">
      <c r="M509" s="18"/>
      <c r="N509"/>
      <c r="O509"/>
      <c r="P509"/>
      <c r="Q509"/>
      <c r="R509"/>
      <c r="S509"/>
      <c r="T509"/>
      <c r="U509"/>
      <c r="W509" s="19"/>
      <c r="X509" s="19"/>
      <c r="AC509" s="19"/>
      <c r="BS509" s="18"/>
    </row>
    <row r="510" spans="1:71" ht="0.95" customHeight="1">
      <c r="M510" s="18"/>
      <c r="N510"/>
      <c r="O510"/>
      <c r="P510"/>
      <c r="Q510"/>
      <c r="R510"/>
      <c r="S510"/>
      <c r="T510"/>
      <c r="U510"/>
      <c r="W510" s="19"/>
      <c r="X510" s="19"/>
      <c r="AC510" s="19"/>
      <c r="BS510" s="18"/>
    </row>
    <row r="511" spans="1:71" ht="16.5" thickBot="1">
      <c r="D511" s="1" t="s">
        <v>26</v>
      </c>
      <c r="E511" s="1" t="s">
        <v>3</v>
      </c>
      <c r="F511" s="5" t="s">
        <v>4</v>
      </c>
      <c r="G511" s="5" t="s">
        <v>8</v>
      </c>
      <c r="H511" s="5" t="s">
        <v>5</v>
      </c>
      <c r="I511" s="5" t="s">
        <v>6</v>
      </c>
      <c r="J511" s="5" t="s">
        <v>7</v>
      </c>
      <c r="K511" s="6" t="s">
        <v>66</v>
      </c>
      <c r="M511" s="18"/>
      <c r="N511" s="1" t="s">
        <v>26</v>
      </c>
      <c r="O511" s="1"/>
      <c r="P511" s="1"/>
      <c r="Q511" s="1"/>
      <c r="R511" s="1"/>
      <c r="S511" s="1"/>
      <c r="T511" s="1"/>
      <c r="U511" s="1"/>
      <c r="W511" s="19"/>
      <c r="X511" s="191"/>
      <c r="Y511" s="191"/>
      <c r="Z511" s="191"/>
      <c r="AA511" s="191"/>
      <c r="AB511" s="191"/>
      <c r="AC511" s="191"/>
      <c r="AD511" s="1"/>
      <c r="AE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8"/>
    </row>
    <row r="512" spans="1:71">
      <c r="A512" s="335">
        <v>45</v>
      </c>
      <c r="B512" s="286" t="s">
        <v>18</v>
      </c>
      <c r="C512" s="287"/>
      <c r="D512" s="92">
        <f>+入力シート①!X$2</f>
        <v>0</v>
      </c>
      <c r="E512" s="21"/>
      <c r="F512" s="34"/>
      <c r="G512" s="34"/>
      <c r="H512" s="34"/>
      <c r="I512" s="34"/>
      <c r="J512" s="34"/>
      <c r="K512" s="35"/>
      <c r="M512" s="18"/>
      <c r="N512" s="92">
        <v>0</v>
      </c>
      <c r="O512" s="92">
        <v>0</v>
      </c>
      <c r="P512" s="92">
        <v>0</v>
      </c>
      <c r="Q512" s="92">
        <v>0</v>
      </c>
      <c r="R512" s="92">
        <v>0</v>
      </c>
      <c r="S512" s="92">
        <v>0</v>
      </c>
      <c r="T512" s="92">
        <v>0</v>
      </c>
      <c r="U512" s="92">
        <v>0</v>
      </c>
      <c r="V512" s="19">
        <v>0</v>
      </c>
      <c r="W512" s="19">
        <v>0</v>
      </c>
      <c r="X512" s="19">
        <f t="shared" ref="X512:BR512" si="289">+X$1</f>
        <v>2009</v>
      </c>
      <c r="Y512" s="19">
        <f t="shared" si="289"/>
        <v>2008</v>
      </c>
      <c r="Z512" s="19">
        <f t="shared" si="289"/>
        <v>2007</v>
      </c>
      <c r="AA512" s="19">
        <f t="shared" si="289"/>
        <v>2006</v>
      </c>
      <c r="AB512" s="19">
        <f t="shared" si="289"/>
        <v>2005</v>
      </c>
      <c r="AC512" s="19">
        <f t="shared" si="289"/>
        <v>2004</v>
      </c>
      <c r="AD512">
        <f t="shared" si="289"/>
        <v>2003</v>
      </c>
      <c r="AE512">
        <f t="shared" si="289"/>
        <v>2003</v>
      </c>
      <c r="AF512">
        <f t="shared" si="289"/>
        <v>2003</v>
      </c>
      <c r="AG512">
        <f t="shared" si="289"/>
        <v>2002</v>
      </c>
      <c r="AH512">
        <f t="shared" si="289"/>
        <v>2002</v>
      </c>
      <c r="AI512">
        <f t="shared" si="289"/>
        <v>2001</v>
      </c>
      <c r="AJ512">
        <f t="shared" si="289"/>
        <v>2001</v>
      </c>
      <c r="AK512">
        <f t="shared" si="289"/>
        <v>2000</v>
      </c>
      <c r="AL512">
        <f t="shared" si="289"/>
        <v>1999</v>
      </c>
      <c r="AM512">
        <f t="shared" si="289"/>
        <v>1998</v>
      </c>
      <c r="AN512">
        <f t="shared" si="289"/>
        <v>1997</v>
      </c>
      <c r="AO512">
        <f t="shared" si="289"/>
        <v>1996</v>
      </c>
      <c r="AP512">
        <f t="shared" si="289"/>
        <v>1995</v>
      </c>
      <c r="AQ512">
        <f t="shared" si="289"/>
        <v>1994</v>
      </c>
      <c r="AR512">
        <f t="shared" si="289"/>
        <v>1992</v>
      </c>
      <c r="AS512">
        <f t="shared" si="289"/>
        <v>1991</v>
      </c>
      <c r="AT512">
        <f t="shared" si="289"/>
        <v>1990</v>
      </c>
      <c r="AU512">
        <f t="shared" si="289"/>
        <v>1990</v>
      </c>
      <c r="AV512">
        <f t="shared" si="289"/>
        <v>1990</v>
      </c>
      <c r="AW512">
        <f t="shared" si="289"/>
        <v>1989</v>
      </c>
      <c r="AX512">
        <f t="shared" si="289"/>
        <v>1989</v>
      </c>
      <c r="AY512">
        <f t="shared" si="289"/>
        <v>1988</v>
      </c>
      <c r="AZ512">
        <f t="shared" si="289"/>
        <v>1988</v>
      </c>
      <c r="BA512">
        <f t="shared" si="289"/>
        <v>1988</v>
      </c>
      <c r="BB512">
        <f t="shared" si="289"/>
        <v>1987</v>
      </c>
      <c r="BC512">
        <f t="shared" si="289"/>
        <v>1986</v>
      </c>
      <c r="BD512">
        <f t="shared" si="289"/>
        <v>1985</v>
      </c>
      <c r="BE512">
        <f t="shared" si="289"/>
        <v>1985</v>
      </c>
      <c r="BF512">
        <f t="shared" si="289"/>
        <v>1985</v>
      </c>
      <c r="BG512">
        <f t="shared" si="289"/>
        <v>1984</v>
      </c>
      <c r="BH512">
        <f t="shared" si="289"/>
        <v>1984</v>
      </c>
      <c r="BI512">
        <f t="shared" si="289"/>
        <v>1984</v>
      </c>
      <c r="BJ512">
        <f t="shared" si="289"/>
        <v>1983</v>
      </c>
      <c r="BK512">
        <f t="shared" si="289"/>
        <v>1983</v>
      </c>
      <c r="BL512">
        <f t="shared" si="289"/>
        <v>1982</v>
      </c>
      <c r="BM512">
        <f t="shared" si="289"/>
        <v>1981</v>
      </c>
      <c r="BN512">
        <f t="shared" si="289"/>
        <v>1981</v>
      </c>
      <c r="BO512">
        <f t="shared" si="289"/>
        <v>1980</v>
      </c>
      <c r="BP512">
        <f t="shared" si="289"/>
        <v>1980</v>
      </c>
      <c r="BQ512">
        <f t="shared" si="289"/>
        <v>1980</v>
      </c>
      <c r="BR512">
        <f t="shared" si="289"/>
        <v>1980</v>
      </c>
      <c r="BS512" s="18"/>
    </row>
    <row r="513" spans="1:71">
      <c r="A513" s="335"/>
      <c r="B513" s="286" t="s">
        <v>19</v>
      </c>
      <c r="C513" s="287"/>
      <c r="D513" s="93">
        <f>+入力シート①!X$2</f>
        <v>0</v>
      </c>
      <c r="E513" s="22"/>
      <c r="F513" s="36"/>
      <c r="G513" s="36"/>
      <c r="H513" s="36"/>
      <c r="I513" s="36"/>
      <c r="J513" s="36"/>
      <c r="K513" s="37"/>
      <c r="M513" s="18"/>
      <c r="N513" s="93">
        <v>0</v>
      </c>
      <c r="O513" s="93">
        <v>0</v>
      </c>
      <c r="P513" s="93">
        <v>0</v>
      </c>
      <c r="Q513" s="93">
        <v>0</v>
      </c>
      <c r="R513" s="93">
        <v>0</v>
      </c>
      <c r="S513" s="93">
        <v>0</v>
      </c>
      <c r="T513" s="93">
        <v>0</v>
      </c>
      <c r="U513" s="93">
        <v>0</v>
      </c>
      <c r="V513" s="19">
        <v>0</v>
      </c>
      <c r="W513" s="19">
        <v>0</v>
      </c>
      <c r="X513" s="19">
        <f t="shared" ref="X513:BR513" si="290">+X$3</f>
        <v>5</v>
      </c>
      <c r="Y513" s="19">
        <f t="shared" si="290"/>
        <v>5</v>
      </c>
      <c r="Z513" s="19">
        <f t="shared" si="290"/>
        <v>5</v>
      </c>
      <c r="AA513" s="19">
        <f t="shared" si="290"/>
        <v>5</v>
      </c>
      <c r="AB513" s="19">
        <f t="shared" si="290"/>
        <v>5</v>
      </c>
      <c r="AC513" s="19">
        <f t="shared" si="290"/>
        <v>5</v>
      </c>
      <c r="AD513">
        <f t="shared" si="290"/>
        <v>5</v>
      </c>
      <c r="AE513">
        <f t="shared" si="290"/>
        <v>5</v>
      </c>
      <c r="AF513">
        <f t="shared" si="290"/>
        <v>5</v>
      </c>
      <c r="AG513">
        <f t="shared" si="290"/>
        <v>5</v>
      </c>
      <c r="AH513">
        <f t="shared" si="290"/>
        <v>5</v>
      </c>
      <c r="AI513">
        <f t="shared" si="290"/>
        <v>5</v>
      </c>
      <c r="AJ513">
        <f t="shared" si="290"/>
        <v>5</v>
      </c>
      <c r="AK513">
        <f t="shared" si="290"/>
        <v>5</v>
      </c>
      <c r="AL513">
        <f t="shared" si="290"/>
        <v>5</v>
      </c>
      <c r="AM513">
        <f t="shared" si="290"/>
        <v>5</v>
      </c>
      <c r="AN513">
        <f t="shared" si="290"/>
        <v>5</v>
      </c>
      <c r="AO513">
        <f t="shared" si="290"/>
        <v>5</v>
      </c>
      <c r="AP513">
        <f t="shared" si="290"/>
        <v>5</v>
      </c>
      <c r="AQ513">
        <f t="shared" si="290"/>
        <v>5</v>
      </c>
      <c r="AR513">
        <f t="shared" si="290"/>
        <v>5</v>
      </c>
      <c r="AS513">
        <f t="shared" si="290"/>
        <v>5</v>
      </c>
      <c r="AT513">
        <f t="shared" si="290"/>
        <v>5</v>
      </c>
      <c r="AU513">
        <f t="shared" si="290"/>
        <v>5</v>
      </c>
      <c r="AV513">
        <f t="shared" si="290"/>
        <v>5</v>
      </c>
      <c r="AW513">
        <f t="shared" si="290"/>
        <v>5</v>
      </c>
      <c r="AX513">
        <f t="shared" si="290"/>
        <v>5</v>
      </c>
      <c r="AY513">
        <f t="shared" si="290"/>
        <v>5</v>
      </c>
      <c r="AZ513">
        <f t="shared" si="290"/>
        <v>5</v>
      </c>
      <c r="BA513">
        <f t="shared" si="290"/>
        <v>5</v>
      </c>
      <c r="BB513">
        <f t="shared" si="290"/>
        <v>5</v>
      </c>
      <c r="BC513">
        <f t="shared" si="290"/>
        <v>5</v>
      </c>
      <c r="BD513">
        <f t="shared" si="290"/>
        <v>5</v>
      </c>
      <c r="BE513">
        <f t="shared" si="290"/>
        <v>5</v>
      </c>
      <c r="BF513">
        <f t="shared" si="290"/>
        <v>5</v>
      </c>
      <c r="BG513">
        <f t="shared" si="290"/>
        <v>5</v>
      </c>
      <c r="BH513">
        <f t="shared" si="290"/>
        <v>5</v>
      </c>
      <c r="BI513">
        <f t="shared" si="290"/>
        <v>5</v>
      </c>
      <c r="BJ513">
        <f t="shared" si="290"/>
        <v>5</v>
      </c>
      <c r="BK513">
        <f t="shared" si="290"/>
        <v>5</v>
      </c>
      <c r="BL513">
        <f t="shared" si="290"/>
        <v>5</v>
      </c>
      <c r="BM513">
        <f t="shared" si="290"/>
        <v>5</v>
      </c>
      <c r="BN513">
        <f t="shared" si="290"/>
        <v>5</v>
      </c>
      <c r="BO513">
        <f t="shared" si="290"/>
        <v>5</v>
      </c>
      <c r="BP513">
        <f t="shared" si="290"/>
        <v>5</v>
      </c>
      <c r="BQ513">
        <f t="shared" si="290"/>
        <v>5</v>
      </c>
      <c r="BR513">
        <f t="shared" si="290"/>
        <v>5</v>
      </c>
      <c r="BS513" s="18"/>
    </row>
    <row r="514" spans="1:71">
      <c r="A514" s="335"/>
      <c r="B514" s="286" t="s">
        <v>20</v>
      </c>
      <c r="C514" s="287"/>
      <c r="D514" s="94">
        <f>+入力シート①!X$2</f>
        <v>0</v>
      </c>
      <c r="E514" s="22"/>
      <c r="F514" s="36"/>
      <c r="G514" s="36"/>
      <c r="H514" s="36"/>
      <c r="I514" s="36"/>
      <c r="J514" s="36"/>
      <c r="K514" s="37"/>
      <c r="M514" s="18"/>
      <c r="N514" s="94">
        <v>0</v>
      </c>
      <c r="O514" s="94">
        <v>0</v>
      </c>
      <c r="P514" s="94">
        <v>0</v>
      </c>
      <c r="Q514" s="94">
        <v>0</v>
      </c>
      <c r="R514" s="94">
        <v>0</v>
      </c>
      <c r="S514" s="94">
        <v>0</v>
      </c>
      <c r="T514" s="94">
        <v>0</v>
      </c>
      <c r="U514" s="94">
        <v>0</v>
      </c>
      <c r="V514" s="19">
        <v>0</v>
      </c>
      <c r="W514" s="19">
        <v>0</v>
      </c>
      <c r="X514" s="19"/>
      <c r="AB514" s="19">
        <v>12</v>
      </c>
      <c r="AC514" s="19"/>
      <c r="BD514">
        <v>13</v>
      </c>
      <c r="BM514">
        <v>14</v>
      </c>
      <c r="BP514">
        <v>5</v>
      </c>
      <c r="BR514">
        <v>2</v>
      </c>
      <c r="BS514" s="18"/>
    </row>
    <row r="515" spans="1:71">
      <c r="A515" s="335"/>
      <c r="B515" s="286" t="s">
        <v>67</v>
      </c>
      <c r="C515" s="287"/>
      <c r="D515">
        <f>+入力シート①!X$3</f>
        <v>45</v>
      </c>
      <c r="E515" s="22"/>
      <c r="F515" s="36"/>
      <c r="G515" s="36"/>
      <c r="H515" s="36"/>
      <c r="I515" s="36"/>
      <c r="J515" s="36"/>
      <c r="K515" s="37"/>
      <c r="M515" s="18"/>
      <c r="N515">
        <v>45</v>
      </c>
      <c r="O515">
        <v>45</v>
      </c>
      <c r="P515">
        <v>45</v>
      </c>
      <c r="Q515">
        <v>45</v>
      </c>
      <c r="R515">
        <v>45</v>
      </c>
      <c r="S515">
        <v>45</v>
      </c>
      <c r="T515">
        <v>45</v>
      </c>
      <c r="U515">
        <v>45</v>
      </c>
      <c r="V515" s="19">
        <v>45</v>
      </c>
      <c r="W515" s="19">
        <v>45</v>
      </c>
      <c r="X515" s="19">
        <f>+$A$512</f>
        <v>45</v>
      </c>
      <c r="Y515" s="19">
        <f>+$A$512</f>
        <v>45</v>
      </c>
      <c r="Z515" s="19">
        <f>+$A$512</f>
        <v>45</v>
      </c>
      <c r="AA515" s="19">
        <f t="shared" ref="AA515:BR515" si="291">+$A$512</f>
        <v>45</v>
      </c>
      <c r="AB515" s="19">
        <f t="shared" si="291"/>
        <v>45</v>
      </c>
      <c r="AC515" s="19">
        <f t="shared" si="291"/>
        <v>45</v>
      </c>
      <c r="AD515">
        <f t="shared" si="291"/>
        <v>45</v>
      </c>
      <c r="AE515">
        <f t="shared" si="291"/>
        <v>45</v>
      </c>
      <c r="AF515">
        <f t="shared" si="291"/>
        <v>45</v>
      </c>
      <c r="AG515">
        <f t="shared" si="291"/>
        <v>45</v>
      </c>
      <c r="AH515">
        <f t="shared" si="291"/>
        <v>45</v>
      </c>
      <c r="AI515">
        <f t="shared" si="291"/>
        <v>45</v>
      </c>
      <c r="AJ515">
        <f t="shared" si="291"/>
        <v>45</v>
      </c>
      <c r="AK515">
        <f t="shared" si="291"/>
        <v>45</v>
      </c>
      <c r="AL515">
        <f t="shared" si="291"/>
        <v>45</v>
      </c>
      <c r="AM515">
        <f t="shared" si="291"/>
        <v>45</v>
      </c>
      <c r="AN515">
        <f t="shared" si="291"/>
        <v>45</v>
      </c>
      <c r="AO515">
        <f t="shared" si="291"/>
        <v>45</v>
      </c>
      <c r="AP515">
        <f t="shared" si="291"/>
        <v>45</v>
      </c>
      <c r="AQ515">
        <f t="shared" si="291"/>
        <v>45</v>
      </c>
      <c r="AR515">
        <f t="shared" si="291"/>
        <v>45</v>
      </c>
      <c r="AS515">
        <f t="shared" si="291"/>
        <v>45</v>
      </c>
      <c r="AT515">
        <f t="shared" si="291"/>
        <v>45</v>
      </c>
      <c r="AU515">
        <f t="shared" si="291"/>
        <v>45</v>
      </c>
      <c r="AV515">
        <f t="shared" si="291"/>
        <v>45</v>
      </c>
      <c r="AW515">
        <f t="shared" si="291"/>
        <v>45</v>
      </c>
      <c r="AX515">
        <f t="shared" si="291"/>
        <v>45</v>
      </c>
      <c r="AY515">
        <f t="shared" si="291"/>
        <v>45</v>
      </c>
      <c r="AZ515">
        <f t="shared" si="291"/>
        <v>45</v>
      </c>
      <c r="BA515">
        <f t="shared" si="291"/>
        <v>45</v>
      </c>
      <c r="BB515">
        <f t="shared" si="291"/>
        <v>45</v>
      </c>
      <c r="BC515">
        <f t="shared" si="291"/>
        <v>45</v>
      </c>
      <c r="BD515">
        <f t="shared" si="291"/>
        <v>45</v>
      </c>
      <c r="BE515">
        <f t="shared" si="291"/>
        <v>45</v>
      </c>
      <c r="BF515">
        <f t="shared" si="291"/>
        <v>45</v>
      </c>
      <c r="BG515">
        <f t="shared" si="291"/>
        <v>45</v>
      </c>
      <c r="BH515">
        <f t="shared" si="291"/>
        <v>45</v>
      </c>
      <c r="BI515">
        <f t="shared" si="291"/>
        <v>45</v>
      </c>
      <c r="BJ515">
        <f t="shared" si="291"/>
        <v>45</v>
      </c>
      <c r="BK515">
        <f t="shared" si="291"/>
        <v>45</v>
      </c>
      <c r="BL515">
        <f t="shared" si="291"/>
        <v>45</v>
      </c>
      <c r="BM515">
        <f t="shared" si="291"/>
        <v>45</v>
      </c>
      <c r="BN515">
        <f t="shared" si="291"/>
        <v>45</v>
      </c>
      <c r="BO515">
        <f t="shared" si="291"/>
        <v>45</v>
      </c>
      <c r="BP515">
        <f t="shared" si="291"/>
        <v>45</v>
      </c>
      <c r="BQ515">
        <f t="shared" si="291"/>
        <v>45</v>
      </c>
      <c r="BR515">
        <f t="shared" si="291"/>
        <v>45</v>
      </c>
      <c r="BS515" s="18"/>
    </row>
    <row r="516" spans="1:71" ht="16.5" thickBot="1">
      <c r="A516" s="335"/>
      <c r="B516" s="286" t="s">
        <v>21</v>
      </c>
      <c r="C516" s="287"/>
      <c r="D516" s="99">
        <f>+入力シート①!X$4</f>
        <v>0</v>
      </c>
      <c r="E516" s="23"/>
      <c r="F516" s="38"/>
      <c r="G516" s="38"/>
      <c r="H516" s="38"/>
      <c r="I516" s="38"/>
      <c r="J516" s="38"/>
      <c r="K516" s="39"/>
      <c r="M516" s="18"/>
      <c r="N516" s="99">
        <v>0</v>
      </c>
      <c r="O516" s="99">
        <v>0</v>
      </c>
      <c r="P516" s="99">
        <v>0</v>
      </c>
      <c r="Q516" s="99">
        <v>0</v>
      </c>
      <c r="R516" s="99">
        <v>0</v>
      </c>
      <c r="S516" s="99">
        <v>0</v>
      </c>
      <c r="T516" s="99">
        <v>0</v>
      </c>
      <c r="U516" s="99">
        <v>0</v>
      </c>
      <c r="V516" s="19">
        <v>0</v>
      </c>
      <c r="W516" s="19">
        <v>0</v>
      </c>
      <c r="X516" s="19"/>
      <c r="AC516" s="19"/>
      <c r="BS516" s="18"/>
    </row>
    <row r="517" spans="1:71">
      <c r="A517" s="335"/>
      <c r="B517" s="283" t="s">
        <v>22</v>
      </c>
      <c r="C517" s="9">
        <v>0</v>
      </c>
      <c r="D517">
        <f>+入力シート①!X$5</f>
        <v>0</v>
      </c>
      <c r="E517">
        <f>+COUNT($O517:$BS517)</f>
        <v>14</v>
      </c>
      <c r="F517" s="6">
        <f>+AVERAGE($O517:$BS517)</f>
        <v>7.8999999999999995</v>
      </c>
      <c r="G517" s="6">
        <f>+STDEV($O517:$BS517)</f>
        <v>11.022494482438386</v>
      </c>
      <c r="H517" s="6">
        <f>+MAX($N517:$BT517)</f>
        <v>23</v>
      </c>
      <c r="I517" s="6">
        <f>+MIN($N517:$BS517)</f>
        <v>0</v>
      </c>
      <c r="J517" s="6">
        <f>+D517-F517</f>
        <v>-7.8999999999999995</v>
      </c>
      <c r="K517" s="6">
        <f>+J517/G517</f>
        <v>-0.71671616734185639</v>
      </c>
      <c r="M517" s="18"/>
      <c r="N517">
        <v>0</v>
      </c>
      <c r="O517">
        <v>0</v>
      </c>
      <c r="P517">
        <v>0</v>
      </c>
      <c r="Q517">
        <v>0</v>
      </c>
      <c r="R517">
        <v>0</v>
      </c>
      <c r="S517">
        <v>0</v>
      </c>
      <c r="T517">
        <v>0</v>
      </c>
      <c r="U517">
        <v>0</v>
      </c>
      <c r="V517" s="19">
        <v>0</v>
      </c>
      <c r="W517" s="19">
        <v>0</v>
      </c>
      <c r="X517" s="19"/>
      <c r="AB517" s="19">
        <v>22.6</v>
      </c>
      <c r="AC517" s="19"/>
      <c r="BD517">
        <v>23</v>
      </c>
      <c r="BM517">
        <v>23</v>
      </c>
      <c r="BP517">
        <v>19.899999999999999</v>
      </c>
      <c r="BR517">
        <v>22.1</v>
      </c>
      <c r="BS517" s="18"/>
    </row>
    <row r="518" spans="1:71">
      <c r="A518" s="335"/>
      <c r="B518" s="283"/>
      <c r="C518" s="9">
        <v>10</v>
      </c>
      <c r="D518">
        <f>+入力シート①!X$6</f>
        <v>0</v>
      </c>
      <c r="E518">
        <f t="shared" ref="E518:E529" si="292">+COUNT($O518:$BS518)</f>
        <v>14</v>
      </c>
      <c r="F518" s="6">
        <f t="shared" ref="F518:F529" si="293">+AVERAGE($O518:$BS518)</f>
        <v>7.722142857142857</v>
      </c>
      <c r="G518" s="6">
        <f t="shared" ref="G518:G529" si="294">+STDEV($O518:$BS518)</f>
        <v>10.78067086436249</v>
      </c>
      <c r="H518" s="6">
        <f t="shared" ref="H518:H529" si="295">+MAX($N518:$BT518)</f>
        <v>23.28</v>
      </c>
      <c r="I518" s="6">
        <f t="shared" ref="I518:I529" si="296">+MIN($N518:$BS518)</f>
        <v>0</v>
      </c>
      <c r="J518" s="6">
        <f t="shared" ref="J518:J529" si="297">+D518-F518</f>
        <v>-7.722142857142857</v>
      </c>
      <c r="K518" s="6">
        <f t="shared" ref="K518:K529" si="298">+J518/G518</f>
        <v>-0.71629520595697205</v>
      </c>
      <c r="M518" s="18"/>
      <c r="N518">
        <v>0</v>
      </c>
      <c r="O518">
        <v>0</v>
      </c>
      <c r="P518">
        <v>0</v>
      </c>
      <c r="Q518">
        <v>0</v>
      </c>
      <c r="R518">
        <v>0</v>
      </c>
      <c r="S518">
        <v>0</v>
      </c>
      <c r="T518">
        <v>0</v>
      </c>
      <c r="U518">
        <v>0</v>
      </c>
      <c r="V518" s="19">
        <v>0</v>
      </c>
      <c r="W518" s="19">
        <v>0</v>
      </c>
      <c r="X518" s="19"/>
      <c r="AB518" s="19">
        <v>22.49</v>
      </c>
      <c r="AC518" s="19"/>
      <c r="BD518">
        <v>21.2</v>
      </c>
      <c r="BM518">
        <v>23.28</v>
      </c>
      <c r="BP518">
        <v>19.5</v>
      </c>
      <c r="BR518">
        <v>21.64</v>
      </c>
      <c r="BS518" s="18"/>
    </row>
    <row r="519" spans="1:71">
      <c r="A519" s="335"/>
      <c r="B519" s="283"/>
      <c r="C519" s="9">
        <v>20</v>
      </c>
      <c r="D519">
        <f>+入力シート①!X$7</f>
        <v>0</v>
      </c>
      <c r="E519">
        <f t="shared" si="292"/>
        <v>14</v>
      </c>
      <c r="F519" s="6">
        <f t="shared" si="293"/>
        <v>7.5778571428571428</v>
      </c>
      <c r="G519" s="6">
        <f t="shared" si="294"/>
        <v>10.594523388249979</v>
      </c>
      <c r="H519" s="6">
        <f t="shared" si="295"/>
        <v>23.27</v>
      </c>
      <c r="I519" s="6">
        <f t="shared" si="296"/>
        <v>0</v>
      </c>
      <c r="J519" s="6">
        <f t="shared" si="297"/>
        <v>-7.5778571428571428</v>
      </c>
      <c r="K519" s="6">
        <f t="shared" si="298"/>
        <v>-0.71526173147736727</v>
      </c>
      <c r="M519" s="18"/>
      <c r="N519">
        <v>0</v>
      </c>
      <c r="O519">
        <v>0</v>
      </c>
      <c r="P519">
        <v>0</v>
      </c>
      <c r="Q519">
        <v>0</v>
      </c>
      <c r="R519">
        <v>0</v>
      </c>
      <c r="S519">
        <v>0</v>
      </c>
      <c r="T519">
        <v>0</v>
      </c>
      <c r="U519">
        <v>0</v>
      </c>
      <c r="V519" s="19">
        <v>0</v>
      </c>
      <c r="W519" s="19">
        <v>0</v>
      </c>
      <c r="X519" s="19"/>
      <c r="AB519" s="19">
        <v>22.36</v>
      </c>
      <c r="AC519" s="19"/>
      <c r="BD519">
        <v>19.73</v>
      </c>
      <c r="BM519">
        <v>23.27</v>
      </c>
      <c r="BP519">
        <v>19.16</v>
      </c>
      <c r="BR519">
        <v>21.57</v>
      </c>
      <c r="BS519" s="18"/>
    </row>
    <row r="520" spans="1:71">
      <c r="A520" s="335"/>
      <c r="B520" s="283"/>
      <c r="C520" s="9">
        <v>30</v>
      </c>
      <c r="D520">
        <f>+入力シート①!X$8</f>
        <v>0</v>
      </c>
      <c r="E520">
        <f t="shared" si="292"/>
        <v>14</v>
      </c>
      <c r="F520" s="6">
        <f t="shared" si="293"/>
        <v>7.4421428571428558</v>
      </c>
      <c r="G520" s="6">
        <f t="shared" si="294"/>
        <v>10.433087291859513</v>
      </c>
      <c r="H520" s="6">
        <f t="shared" si="295"/>
        <v>23.23</v>
      </c>
      <c r="I520" s="6">
        <f t="shared" si="296"/>
        <v>0</v>
      </c>
      <c r="J520" s="6">
        <f t="shared" si="297"/>
        <v>-7.4421428571428558</v>
      </c>
      <c r="K520" s="6">
        <f t="shared" si="298"/>
        <v>-0.71332124892213244</v>
      </c>
      <c r="M520" s="18"/>
      <c r="N520">
        <v>0</v>
      </c>
      <c r="O520">
        <v>0</v>
      </c>
      <c r="P520">
        <v>0</v>
      </c>
      <c r="Q520">
        <v>0</v>
      </c>
      <c r="R520">
        <v>0</v>
      </c>
      <c r="S520">
        <v>0</v>
      </c>
      <c r="T520">
        <v>0</v>
      </c>
      <c r="U520">
        <v>0</v>
      </c>
      <c r="V520" s="19">
        <v>0</v>
      </c>
      <c r="W520" s="19">
        <v>0</v>
      </c>
      <c r="X520" s="19"/>
      <c r="AB520" s="19">
        <v>22.39</v>
      </c>
      <c r="AC520" s="19"/>
      <c r="BD520">
        <v>18.399999999999999</v>
      </c>
      <c r="BM520">
        <v>23.23</v>
      </c>
      <c r="BP520">
        <v>18.649999999999999</v>
      </c>
      <c r="BR520">
        <v>21.52</v>
      </c>
      <c r="BS520" s="18"/>
    </row>
    <row r="521" spans="1:71">
      <c r="A521" s="335"/>
      <c r="B521" s="283"/>
      <c r="C521" s="9">
        <v>50</v>
      </c>
      <c r="D521">
        <f>+入力シート①!X$9</f>
        <v>0</v>
      </c>
      <c r="E521">
        <f t="shared" si="292"/>
        <v>14</v>
      </c>
      <c r="F521" s="6">
        <f t="shared" si="293"/>
        <v>7.0535714285714288</v>
      </c>
      <c r="G521" s="6">
        <f t="shared" si="294"/>
        <v>10.024625530809969</v>
      </c>
      <c r="H521" s="6">
        <f t="shared" si="295"/>
        <v>23.14</v>
      </c>
      <c r="I521" s="6">
        <f t="shared" si="296"/>
        <v>0</v>
      </c>
      <c r="J521" s="6">
        <f t="shared" si="297"/>
        <v>-7.0535714285714288</v>
      </c>
      <c r="K521" s="6">
        <f t="shared" si="298"/>
        <v>-0.70362443034832389</v>
      </c>
      <c r="M521" s="18"/>
      <c r="N521">
        <v>0</v>
      </c>
      <c r="O521">
        <v>0</v>
      </c>
      <c r="P521">
        <v>0</v>
      </c>
      <c r="Q521">
        <v>0</v>
      </c>
      <c r="R521">
        <v>0</v>
      </c>
      <c r="S521">
        <v>0</v>
      </c>
      <c r="T521">
        <v>0</v>
      </c>
      <c r="U521">
        <v>0</v>
      </c>
      <c r="V521" s="19">
        <v>0</v>
      </c>
      <c r="W521" s="19">
        <v>0</v>
      </c>
      <c r="X521" s="19"/>
      <c r="AB521" s="19">
        <v>22.3</v>
      </c>
      <c r="AC521" s="19"/>
      <c r="BD521">
        <v>17.23</v>
      </c>
      <c r="BM521">
        <v>23.14</v>
      </c>
      <c r="BP521">
        <v>14.69</v>
      </c>
      <c r="BR521">
        <v>21.39</v>
      </c>
      <c r="BS521" s="18"/>
    </row>
    <row r="522" spans="1:71">
      <c r="A522" s="335"/>
      <c r="B522" s="283"/>
      <c r="C522" s="9">
        <v>75</v>
      </c>
      <c r="D522">
        <f>+入力シート①!X$10</f>
        <v>0</v>
      </c>
      <c r="E522">
        <f t="shared" si="292"/>
        <v>14</v>
      </c>
      <c r="F522" s="6">
        <f t="shared" si="293"/>
        <v>6.8257142857142856</v>
      </c>
      <c r="G522" s="6">
        <f t="shared" si="294"/>
        <v>9.7622165785989665</v>
      </c>
      <c r="H522" s="6">
        <f t="shared" si="295"/>
        <v>22.95</v>
      </c>
      <c r="I522" s="6">
        <f t="shared" si="296"/>
        <v>0</v>
      </c>
      <c r="J522" s="6">
        <f t="shared" si="297"/>
        <v>-6.8257142857142856</v>
      </c>
      <c r="K522" s="6">
        <f t="shared" si="298"/>
        <v>-0.69919717830045158</v>
      </c>
      <c r="M522" s="18"/>
      <c r="N522">
        <v>0</v>
      </c>
      <c r="O522">
        <v>0</v>
      </c>
      <c r="P522">
        <v>0</v>
      </c>
      <c r="Q522">
        <v>0</v>
      </c>
      <c r="R522">
        <v>0</v>
      </c>
      <c r="S522">
        <v>0</v>
      </c>
      <c r="T522">
        <v>0</v>
      </c>
      <c r="U522">
        <v>0</v>
      </c>
      <c r="V522" s="19">
        <v>0</v>
      </c>
      <c r="W522" s="19">
        <v>0</v>
      </c>
      <c r="X522" s="19"/>
      <c r="AB522" s="19">
        <v>22.19</v>
      </c>
      <c r="AC522" s="19"/>
      <c r="BD522">
        <v>15.7</v>
      </c>
      <c r="BM522">
        <v>22.95</v>
      </c>
      <c r="BP522">
        <v>13.98</v>
      </c>
      <c r="BR522">
        <v>20.74</v>
      </c>
      <c r="BS522" s="18"/>
    </row>
    <row r="523" spans="1:71">
      <c r="A523" s="335"/>
      <c r="B523" s="283"/>
      <c r="C523" s="9">
        <v>100</v>
      </c>
      <c r="D523">
        <f>+入力シート①!X$11</f>
        <v>0</v>
      </c>
      <c r="E523">
        <f t="shared" si="292"/>
        <v>14</v>
      </c>
      <c r="F523" s="6">
        <f t="shared" si="293"/>
        <v>6.5614285714285714</v>
      </c>
      <c r="G523" s="6">
        <f t="shared" si="294"/>
        <v>9.3862984079027569</v>
      </c>
      <c r="H523" s="6">
        <f t="shared" si="295"/>
        <v>22.8</v>
      </c>
      <c r="I523" s="6">
        <f t="shared" si="296"/>
        <v>0</v>
      </c>
      <c r="J523" s="6">
        <f t="shared" si="297"/>
        <v>-6.5614285714285714</v>
      </c>
      <c r="K523" s="6">
        <f t="shared" si="298"/>
        <v>-0.69904325286570923</v>
      </c>
      <c r="M523" s="18"/>
      <c r="N523">
        <v>0</v>
      </c>
      <c r="O523">
        <v>0</v>
      </c>
      <c r="P523">
        <v>0</v>
      </c>
      <c r="Q523">
        <v>0</v>
      </c>
      <c r="R523">
        <v>0</v>
      </c>
      <c r="S523">
        <v>0</v>
      </c>
      <c r="T523">
        <v>0</v>
      </c>
      <c r="U523">
        <v>0</v>
      </c>
      <c r="V523" s="19">
        <v>0</v>
      </c>
      <c r="W523" s="19">
        <v>0</v>
      </c>
      <c r="X523" s="19"/>
      <c r="AB523" s="19">
        <v>21.3</v>
      </c>
      <c r="AC523" s="19"/>
      <c r="BD523">
        <v>15.13</v>
      </c>
      <c r="BM523">
        <v>22.8</v>
      </c>
      <c r="BP523">
        <v>13.74</v>
      </c>
      <c r="BR523">
        <v>18.89</v>
      </c>
      <c r="BS523" s="18"/>
    </row>
    <row r="524" spans="1:71">
      <c r="A524" s="335"/>
      <c r="B524" s="283"/>
      <c r="C524" s="9">
        <v>150</v>
      </c>
      <c r="D524">
        <f>+入力シート①!X$12</f>
        <v>0</v>
      </c>
      <c r="E524">
        <f t="shared" si="292"/>
        <v>14</v>
      </c>
      <c r="F524" s="6">
        <f t="shared" si="293"/>
        <v>5.8992857142857149</v>
      </c>
      <c r="G524" s="6">
        <f t="shared" si="294"/>
        <v>8.4050218178325853</v>
      </c>
      <c r="H524" s="6">
        <f t="shared" si="295"/>
        <v>20.91</v>
      </c>
      <c r="I524" s="6">
        <f t="shared" si="296"/>
        <v>0</v>
      </c>
      <c r="J524" s="6">
        <f t="shared" si="297"/>
        <v>-5.8992857142857149</v>
      </c>
      <c r="K524" s="6">
        <f t="shared" si="298"/>
        <v>-0.70187631182223054</v>
      </c>
      <c r="M524" s="18"/>
      <c r="N524">
        <v>0</v>
      </c>
      <c r="O524">
        <v>0</v>
      </c>
      <c r="P524">
        <v>0</v>
      </c>
      <c r="Q524">
        <v>0</v>
      </c>
      <c r="R524">
        <v>0</v>
      </c>
      <c r="S524">
        <v>0</v>
      </c>
      <c r="T524">
        <v>0</v>
      </c>
      <c r="U524">
        <v>0</v>
      </c>
      <c r="V524" s="19">
        <v>0</v>
      </c>
      <c r="W524" s="19">
        <v>0</v>
      </c>
      <c r="X524" s="19"/>
      <c r="AB524" s="19">
        <v>18.559999999999999</v>
      </c>
      <c r="AC524" s="19"/>
      <c r="BD524">
        <v>14.35</v>
      </c>
      <c r="BM524">
        <v>20.91</v>
      </c>
      <c r="BP524">
        <v>12.95</v>
      </c>
      <c r="BR524">
        <v>15.82</v>
      </c>
      <c r="BS524" s="18"/>
    </row>
    <row r="525" spans="1:71">
      <c r="A525" s="335"/>
      <c r="B525" s="283"/>
      <c r="C525" s="9">
        <v>200</v>
      </c>
      <c r="D525">
        <f>+入力シート①!X$13</f>
        <v>0</v>
      </c>
      <c r="E525">
        <f t="shared" si="292"/>
        <v>14</v>
      </c>
      <c r="F525" s="6">
        <f t="shared" si="293"/>
        <v>5.027857142857143</v>
      </c>
      <c r="G525" s="6">
        <f t="shared" si="294"/>
        <v>7.4795517950573114</v>
      </c>
      <c r="H525" s="6">
        <f t="shared" si="295"/>
        <v>20.309999999999999</v>
      </c>
      <c r="I525" s="6">
        <f t="shared" si="296"/>
        <v>0</v>
      </c>
      <c r="J525" s="6">
        <f t="shared" si="297"/>
        <v>-5.027857142857143</v>
      </c>
      <c r="K525" s="6">
        <f t="shared" si="298"/>
        <v>-0.67221369416542931</v>
      </c>
      <c r="M525" s="18"/>
      <c r="N525">
        <v>0</v>
      </c>
      <c r="O525">
        <v>0</v>
      </c>
      <c r="P525">
        <v>0</v>
      </c>
      <c r="Q525">
        <v>0</v>
      </c>
      <c r="R525">
        <v>0</v>
      </c>
      <c r="S525">
        <v>0</v>
      </c>
      <c r="T525">
        <v>0</v>
      </c>
      <c r="U525">
        <v>0</v>
      </c>
      <c r="V525" s="19">
        <v>0</v>
      </c>
      <c r="W525" s="19">
        <v>0</v>
      </c>
      <c r="X525" s="19"/>
      <c r="AB525" s="19">
        <v>17.97</v>
      </c>
      <c r="AC525" s="19"/>
      <c r="BD525">
        <v>11.21</v>
      </c>
      <c r="BM525">
        <v>20.309999999999999</v>
      </c>
      <c r="BP525">
        <v>9.5299999999999994</v>
      </c>
      <c r="BR525">
        <v>11.37</v>
      </c>
      <c r="BS525" s="18"/>
    </row>
    <row r="526" spans="1:71">
      <c r="A526" s="335"/>
      <c r="B526" s="283"/>
      <c r="C526" s="9">
        <v>300</v>
      </c>
      <c r="D526">
        <f>+入力シート①!X$14</f>
        <v>0</v>
      </c>
      <c r="E526">
        <f t="shared" si="292"/>
        <v>10</v>
      </c>
      <c r="F526" s="6">
        <f t="shared" si="293"/>
        <v>1.661</v>
      </c>
      <c r="G526" s="6">
        <f t="shared" si="294"/>
        <v>5.2525431935396778</v>
      </c>
      <c r="H526" s="6">
        <f t="shared" si="295"/>
        <v>16.61</v>
      </c>
      <c r="I526" s="6">
        <f t="shared" si="296"/>
        <v>0</v>
      </c>
      <c r="J526" s="6">
        <f t="shared" si="297"/>
        <v>-1.661</v>
      </c>
      <c r="K526" s="6">
        <f t="shared" si="298"/>
        <v>-0.31622776601683794</v>
      </c>
      <c r="M526" s="18"/>
      <c r="N526">
        <v>0</v>
      </c>
      <c r="O526">
        <v>0</v>
      </c>
      <c r="P526">
        <v>0</v>
      </c>
      <c r="Q526">
        <v>0</v>
      </c>
      <c r="R526">
        <v>0</v>
      </c>
      <c r="S526">
        <v>0</v>
      </c>
      <c r="T526">
        <v>0</v>
      </c>
      <c r="U526">
        <v>0</v>
      </c>
      <c r="V526" s="19">
        <v>0</v>
      </c>
      <c r="W526" s="19">
        <v>0</v>
      </c>
      <c r="X526" s="19"/>
      <c r="AB526" s="19">
        <v>16.61</v>
      </c>
      <c r="AC526" s="19"/>
      <c r="BS526" s="18"/>
    </row>
    <row r="527" spans="1:71">
      <c r="A527" s="335"/>
      <c r="B527" s="283"/>
      <c r="C527" s="9">
        <v>400</v>
      </c>
      <c r="D527">
        <f>+入力シート①!X$15</f>
        <v>0</v>
      </c>
      <c r="E527">
        <f t="shared" si="292"/>
        <v>9</v>
      </c>
      <c r="F527" s="6">
        <f t="shared" si="293"/>
        <v>0</v>
      </c>
      <c r="G527" s="6">
        <f t="shared" si="294"/>
        <v>0</v>
      </c>
      <c r="H527" s="6">
        <f t="shared" si="295"/>
        <v>0</v>
      </c>
      <c r="I527" s="6">
        <f t="shared" si="296"/>
        <v>0</v>
      </c>
      <c r="J527" s="6">
        <f t="shared" si="297"/>
        <v>0</v>
      </c>
      <c r="K527" s="6" t="e">
        <f t="shared" si="298"/>
        <v>#DIV/0!</v>
      </c>
      <c r="M527" s="18"/>
      <c r="N527">
        <v>0</v>
      </c>
      <c r="O527">
        <v>0</v>
      </c>
      <c r="P527">
        <v>0</v>
      </c>
      <c r="Q527">
        <v>0</v>
      </c>
      <c r="R527">
        <v>0</v>
      </c>
      <c r="S527">
        <v>0</v>
      </c>
      <c r="T527">
        <v>0</v>
      </c>
      <c r="U527">
        <v>0</v>
      </c>
      <c r="V527" s="19">
        <v>0</v>
      </c>
      <c r="W527" s="19">
        <v>0</v>
      </c>
      <c r="X527" s="19"/>
      <c r="AC527" s="19"/>
      <c r="BS527" s="18"/>
    </row>
    <row r="528" spans="1:71">
      <c r="A528" s="335"/>
      <c r="B528" s="283"/>
      <c r="C528" s="9">
        <v>500</v>
      </c>
      <c r="D528">
        <f>+入力シート①!X$16</f>
        <v>0</v>
      </c>
      <c r="E528">
        <f t="shared" si="292"/>
        <v>9</v>
      </c>
      <c r="F528" s="6">
        <f t="shared" si="293"/>
        <v>0</v>
      </c>
      <c r="G528" s="6">
        <f t="shared" si="294"/>
        <v>0</v>
      </c>
      <c r="H528" s="6">
        <f t="shared" si="295"/>
        <v>0</v>
      </c>
      <c r="I528" s="6">
        <f t="shared" si="296"/>
        <v>0</v>
      </c>
      <c r="J528" s="6">
        <f t="shared" si="297"/>
        <v>0</v>
      </c>
      <c r="K528" s="6" t="e">
        <f t="shared" si="298"/>
        <v>#DIV/0!</v>
      </c>
      <c r="M528" s="18"/>
      <c r="N528">
        <v>0</v>
      </c>
      <c r="O528">
        <v>0</v>
      </c>
      <c r="P528">
        <v>0</v>
      </c>
      <c r="Q528">
        <v>0</v>
      </c>
      <c r="R528">
        <v>0</v>
      </c>
      <c r="S528">
        <v>0</v>
      </c>
      <c r="T528">
        <v>0</v>
      </c>
      <c r="U528">
        <v>0</v>
      </c>
      <c r="V528" s="19">
        <v>0</v>
      </c>
      <c r="W528" s="19">
        <v>0</v>
      </c>
      <c r="X528" s="19"/>
      <c r="AC528" s="19"/>
      <c r="BS528" s="18"/>
    </row>
    <row r="529" spans="1:71">
      <c r="A529" s="335"/>
      <c r="B529" s="283"/>
      <c r="C529" s="9">
        <v>600</v>
      </c>
      <c r="D529">
        <f>+入力シート①!X$17</f>
        <v>0</v>
      </c>
      <c r="E529">
        <f t="shared" si="292"/>
        <v>9</v>
      </c>
      <c r="F529" s="6">
        <f t="shared" si="293"/>
        <v>0</v>
      </c>
      <c r="G529" s="6">
        <f t="shared" si="294"/>
        <v>0</v>
      </c>
      <c r="H529" s="6">
        <f t="shared" si="295"/>
        <v>0</v>
      </c>
      <c r="I529" s="6">
        <f t="shared" si="296"/>
        <v>0</v>
      </c>
      <c r="J529" s="6">
        <f t="shared" si="297"/>
        <v>0</v>
      </c>
      <c r="K529" s="6" t="e">
        <f t="shared" si="298"/>
        <v>#DIV/0!</v>
      </c>
      <c r="M529" s="18"/>
      <c r="N529">
        <v>0</v>
      </c>
      <c r="O529">
        <v>0</v>
      </c>
      <c r="P529">
        <v>0</v>
      </c>
      <c r="Q529">
        <v>0</v>
      </c>
      <c r="R529">
        <v>0</v>
      </c>
      <c r="S529">
        <v>0</v>
      </c>
      <c r="T529">
        <v>0</v>
      </c>
      <c r="U529">
        <v>0</v>
      </c>
      <c r="V529" s="19">
        <v>0</v>
      </c>
      <c r="W529" s="19">
        <v>0</v>
      </c>
      <c r="X529" s="19"/>
      <c r="AC529" s="19"/>
      <c r="BS529" s="18"/>
    </row>
    <row r="530" spans="1:71">
      <c r="A530" s="335"/>
      <c r="B530" s="15"/>
      <c r="C530" s="15"/>
      <c r="D530" s="20"/>
      <c r="E530" s="20"/>
      <c r="F530" s="40"/>
      <c r="G530" s="40"/>
      <c r="H530" s="40"/>
      <c r="I530" s="40"/>
      <c r="J530" s="40"/>
      <c r="K530" s="40"/>
      <c r="L530" s="20"/>
      <c r="M530" s="18"/>
      <c r="N530" s="20"/>
      <c r="O530" s="20"/>
      <c r="P530" s="20"/>
      <c r="Q530" s="20"/>
      <c r="R530" s="20"/>
      <c r="S530" s="20"/>
      <c r="T530" s="20"/>
      <c r="U530" s="20"/>
      <c r="W530" s="19"/>
      <c r="X530" s="19"/>
      <c r="AC530" s="19"/>
      <c r="AD530" s="20"/>
      <c r="AE530" s="20"/>
      <c r="AF530" s="20"/>
      <c r="AG530" s="20"/>
      <c r="AH530" s="20"/>
      <c r="AI530" s="20"/>
      <c r="AJ530" s="20"/>
      <c r="AK530" s="20"/>
      <c r="AL530" s="20"/>
      <c r="AM530" s="20"/>
      <c r="AN530" s="20"/>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c r="BM530" s="20"/>
      <c r="BN530" s="20"/>
      <c r="BO530" s="20"/>
      <c r="BP530" s="20"/>
      <c r="BQ530" s="20"/>
      <c r="BR530" s="20"/>
      <c r="BS530" s="18"/>
    </row>
    <row r="531" spans="1:71">
      <c r="A531" s="335"/>
      <c r="B531" s="284" t="s">
        <v>25</v>
      </c>
      <c r="C531" s="13" t="s">
        <v>23</v>
      </c>
      <c r="D531">
        <f>+入力シート①!X$19</f>
        <v>0</v>
      </c>
      <c r="E531">
        <f>+COUNT($O531:$BS531)</f>
        <v>12</v>
      </c>
      <c r="F531" s="6">
        <f>+AVERAGE($O531:$BS531)</f>
        <v>51.583333333333336</v>
      </c>
      <c r="G531" s="6">
        <f>+STDEV($O531:$BS531)</f>
        <v>108.54530544124574</v>
      </c>
      <c r="H531" s="6">
        <f>+MAX($N531:$BS531)</f>
        <v>354</v>
      </c>
      <c r="I531" s="6">
        <f>+MIN($N531:$BS531)</f>
        <v>0</v>
      </c>
      <c r="J531" s="6">
        <f>+D531-F531</f>
        <v>-51.583333333333336</v>
      </c>
      <c r="K531" s="6">
        <f>+J531/G531</f>
        <v>-0.47522399171150492</v>
      </c>
      <c r="M531" s="18"/>
      <c r="N531">
        <v>0</v>
      </c>
      <c r="O531">
        <v>0</v>
      </c>
      <c r="P531">
        <v>0</v>
      </c>
      <c r="Q531">
        <v>0</v>
      </c>
      <c r="R531">
        <v>0</v>
      </c>
      <c r="S531">
        <v>0</v>
      </c>
      <c r="T531">
        <v>0</v>
      </c>
      <c r="U531">
        <v>0</v>
      </c>
      <c r="V531" s="19">
        <v>0</v>
      </c>
      <c r="W531" s="19">
        <v>0</v>
      </c>
      <c r="X531" s="19"/>
      <c r="AB531" s="19">
        <v>354</v>
      </c>
      <c r="AC531" s="19"/>
      <c r="BD531">
        <v>109</v>
      </c>
      <c r="BM531">
        <v>156</v>
      </c>
      <c r="BS531" s="18"/>
    </row>
    <row r="532" spans="1:71">
      <c r="A532" s="335"/>
      <c r="B532" s="285"/>
      <c r="C532" s="10" t="s">
        <v>24</v>
      </c>
      <c r="D532">
        <f>+入力シート①!X$20</f>
        <v>0</v>
      </c>
      <c r="E532">
        <f t="shared" ref="E532" si="299">+COUNT($O532:$BS532)</f>
        <v>12</v>
      </c>
      <c r="F532" s="6">
        <f t="shared" ref="F532" si="300">+AVERAGE($O532:$BS532)</f>
        <v>0.39999999999999997</v>
      </c>
      <c r="G532" s="6">
        <f t="shared" ref="G532" si="301">+STDEV($O532:$BS532)</f>
        <v>0.8034018580103891</v>
      </c>
      <c r="H532" s="6">
        <f t="shared" ref="H532" si="302">+MAX($N532:$BS532)</f>
        <v>2.5</v>
      </c>
      <c r="I532" s="6">
        <f t="shared" ref="I532" si="303">+MIN($N532:$BS532)</f>
        <v>0</v>
      </c>
      <c r="J532" s="6">
        <f t="shared" ref="J532" si="304">+D532-F532</f>
        <v>-0.39999999999999997</v>
      </c>
      <c r="K532" s="6">
        <f t="shared" ref="K532" si="305">+J532/G532</f>
        <v>-0.49788284158390311</v>
      </c>
      <c r="M532" s="18"/>
      <c r="N532">
        <v>0</v>
      </c>
      <c r="O532">
        <v>0</v>
      </c>
      <c r="P532">
        <v>0</v>
      </c>
      <c r="Q532">
        <v>0</v>
      </c>
      <c r="R532">
        <v>0</v>
      </c>
      <c r="S532">
        <v>0</v>
      </c>
      <c r="T532">
        <v>0</v>
      </c>
      <c r="U532">
        <v>0</v>
      </c>
      <c r="V532" s="19">
        <v>0</v>
      </c>
      <c r="W532" s="19">
        <v>0</v>
      </c>
      <c r="X532" s="19"/>
      <c r="AB532" s="19">
        <v>1.4</v>
      </c>
      <c r="AC532" s="19"/>
      <c r="BD532">
        <v>2.5</v>
      </c>
      <c r="BM532">
        <v>0.9</v>
      </c>
      <c r="BS532" s="18"/>
    </row>
    <row r="533" spans="1:71" ht="0.95" customHeight="1">
      <c r="M533" s="18"/>
      <c r="N533"/>
      <c r="O533"/>
      <c r="P533"/>
      <c r="Q533"/>
      <c r="R533"/>
      <c r="S533"/>
      <c r="T533"/>
      <c r="U533"/>
      <c r="W533" s="19"/>
      <c r="X533" s="19"/>
      <c r="AC533" s="19"/>
      <c r="BS533" s="18"/>
    </row>
    <row r="534" spans="1:71" ht="0.95" customHeight="1">
      <c r="M534" s="18"/>
      <c r="N534"/>
      <c r="O534"/>
      <c r="P534"/>
      <c r="Q534"/>
      <c r="R534"/>
      <c r="S534"/>
      <c r="T534"/>
      <c r="U534"/>
      <c r="W534" s="19"/>
      <c r="X534" s="19"/>
      <c r="AC534" s="19"/>
      <c r="BS534" s="18"/>
    </row>
    <row r="535" spans="1:71" ht="0.95" customHeight="1">
      <c r="M535" s="18"/>
      <c r="N535"/>
      <c r="O535"/>
      <c r="P535"/>
      <c r="Q535"/>
      <c r="R535"/>
      <c r="S535"/>
      <c r="T535"/>
      <c r="U535"/>
      <c r="W535" s="19"/>
      <c r="X535" s="19"/>
      <c r="AC535" s="19"/>
      <c r="BS535" s="18"/>
    </row>
    <row r="536" spans="1:71" ht="0.95" customHeight="1">
      <c r="M536" s="18"/>
      <c r="N536"/>
      <c r="O536"/>
      <c r="P536"/>
      <c r="Q536"/>
      <c r="R536"/>
      <c r="S536"/>
      <c r="T536"/>
      <c r="U536"/>
      <c r="W536" s="19"/>
      <c r="X536" s="19"/>
      <c r="AC536" s="19"/>
      <c r="BS536" s="18"/>
    </row>
    <row r="537" spans="1:71" ht="0.95" customHeight="1">
      <c r="M537" s="18"/>
      <c r="N537"/>
      <c r="O537"/>
      <c r="P537"/>
      <c r="Q537"/>
      <c r="R537"/>
      <c r="S537"/>
      <c r="T537"/>
      <c r="U537"/>
      <c r="W537" s="19"/>
      <c r="X537" s="19"/>
      <c r="AC537" s="19"/>
      <c r="BS537" s="18"/>
    </row>
    <row r="538" spans="1:71" ht="0.95" customHeight="1">
      <c r="M538" s="18"/>
      <c r="N538"/>
      <c r="O538"/>
      <c r="P538"/>
      <c r="Q538"/>
      <c r="R538"/>
      <c r="S538"/>
      <c r="T538"/>
      <c r="U538"/>
      <c r="W538" s="19"/>
      <c r="X538" s="19"/>
      <c r="AC538" s="19"/>
      <c r="BS538" s="18"/>
    </row>
    <row r="539" spans="1:71" ht="0.95" customHeight="1">
      <c r="M539" s="18"/>
      <c r="N539"/>
      <c r="O539"/>
      <c r="P539"/>
      <c r="Q539"/>
      <c r="R539"/>
      <c r="S539"/>
      <c r="T539"/>
      <c r="U539"/>
      <c r="W539" s="19"/>
      <c r="X539" s="19"/>
      <c r="AC539" s="19"/>
      <c r="BS539" s="18"/>
    </row>
    <row r="540" spans="1:71" ht="0.95" customHeight="1">
      <c r="M540" s="18"/>
      <c r="N540"/>
      <c r="O540"/>
      <c r="P540"/>
      <c r="Q540"/>
      <c r="R540"/>
      <c r="S540"/>
      <c r="T540"/>
      <c r="U540"/>
      <c r="W540" s="19"/>
      <c r="X540" s="19"/>
      <c r="AC540" s="19"/>
      <c r="BS540" s="18"/>
    </row>
    <row r="541" spans="1:71" ht="16.5" thickBot="1">
      <c r="D541" s="1" t="s">
        <v>26</v>
      </c>
      <c r="E541" s="1" t="s">
        <v>3</v>
      </c>
      <c r="F541" s="5" t="s">
        <v>4</v>
      </c>
      <c r="G541" s="5" t="s">
        <v>8</v>
      </c>
      <c r="H541" s="5" t="s">
        <v>5</v>
      </c>
      <c r="I541" s="5" t="s">
        <v>6</v>
      </c>
      <c r="J541" s="5" t="s">
        <v>7</v>
      </c>
      <c r="K541" s="6" t="s">
        <v>66</v>
      </c>
      <c r="M541" s="18"/>
      <c r="N541" s="1" t="s">
        <v>26</v>
      </c>
      <c r="O541" s="1"/>
      <c r="P541" s="1"/>
      <c r="Q541" s="1"/>
      <c r="R541" s="1"/>
      <c r="S541" s="1"/>
      <c r="T541" s="1"/>
      <c r="U541" s="1"/>
      <c r="W541" s="19"/>
      <c r="X541" s="191"/>
      <c r="Y541" s="191"/>
      <c r="Z541" s="191"/>
      <c r="AA541" s="191"/>
      <c r="AB541" s="191"/>
      <c r="AC541" s="191"/>
      <c r="AD541" s="1"/>
      <c r="AE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8"/>
    </row>
    <row r="542" spans="1:71">
      <c r="A542" s="335">
        <v>47</v>
      </c>
      <c r="B542" s="286" t="s">
        <v>18</v>
      </c>
      <c r="C542" s="287"/>
      <c r="D542" s="92">
        <f>+入力シート①!Y$2</f>
        <v>0</v>
      </c>
      <c r="E542" s="21"/>
      <c r="F542" s="34"/>
      <c r="G542" s="34"/>
      <c r="H542" s="34"/>
      <c r="I542" s="34"/>
      <c r="J542" s="34"/>
      <c r="K542" s="35"/>
      <c r="M542" s="18"/>
      <c r="N542" s="92">
        <v>0</v>
      </c>
      <c r="O542" s="92">
        <v>0</v>
      </c>
      <c r="P542" s="92">
        <v>0</v>
      </c>
      <c r="Q542" s="92">
        <v>0</v>
      </c>
      <c r="R542" s="92">
        <v>0</v>
      </c>
      <c r="S542" s="92">
        <v>0</v>
      </c>
      <c r="T542" s="92">
        <v>0</v>
      </c>
      <c r="U542" s="92">
        <v>0</v>
      </c>
      <c r="V542" s="19">
        <v>0</v>
      </c>
      <c r="W542" s="19">
        <v>0</v>
      </c>
      <c r="X542" s="19">
        <f t="shared" ref="X542:BR542" si="306">+X$1</f>
        <v>2009</v>
      </c>
      <c r="Y542" s="19">
        <f t="shared" si="306"/>
        <v>2008</v>
      </c>
      <c r="Z542" s="19">
        <f t="shared" si="306"/>
        <v>2007</v>
      </c>
      <c r="AA542" s="19">
        <f t="shared" si="306"/>
        <v>2006</v>
      </c>
      <c r="AB542" s="19">
        <f t="shared" si="306"/>
        <v>2005</v>
      </c>
      <c r="AC542" s="19">
        <f t="shared" si="306"/>
        <v>2004</v>
      </c>
      <c r="AD542">
        <f t="shared" si="306"/>
        <v>2003</v>
      </c>
      <c r="AE542">
        <f t="shared" si="306"/>
        <v>2003</v>
      </c>
      <c r="AF542">
        <f t="shared" si="306"/>
        <v>2003</v>
      </c>
      <c r="AG542">
        <f t="shared" si="306"/>
        <v>2002</v>
      </c>
      <c r="AH542">
        <f t="shared" si="306"/>
        <v>2002</v>
      </c>
      <c r="AI542">
        <f t="shared" si="306"/>
        <v>2001</v>
      </c>
      <c r="AJ542">
        <f t="shared" si="306"/>
        <v>2001</v>
      </c>
      <c r="AK542">
        <f t="shared" si="306"/>
        <v>2000</v>
      </c>
      <c r="AL542">
        <f t="shared" si="306"/>
        <v>1999</v>
      </c>
      <c r="AM542">
        <f t="shared" si="306"/>
        <v>1998</v>
      </c>
      <c r="AN542">
        <f t="shared" si="306"/>
        <v>1997</v>
      </c>
      <c r="AO542">
        <f t="shared" si="306"/>
        <v>1996</v>
      </c>
      <c r="AP542">
        <f t="shared" si="306"/>
        <v>1995</v>
      </c>
      <c r="AQ542">
        <f t="shared" si="306"/>
        <v>1994</v>
      </c>
      <c r="AR542">
        <f t="shared" si="306"/>
        <v>1992</v>
      </c>
      <c r="AS542">
        <f t="shared" si="306"/>
        <v>1991</v>
      </c>
      <c r="AT542">
        <f t="shared" si="306"/>
        <v>1990</v>
      </c>
      <c r="AU542">
        <f t="shared" si="306"/>
        <v>1990</v>
      </c>
      <c r="AV542">
        <f t="shared" si="306"/>
        <v>1990</v>
      </c>
      <c r="AW542">
        <f t="shared" si="306"/>
        <v>1989</v>
      </c>
      <c r="AX542">
        <f t="shared" si="306"/>
        <v>1989</v>
      </c>
      <c r="AY542">
        <f t="shared" si="306"/>
        <v>1988</v>
      </c>
      <c r="AZ542">
        <f t="shared" si="306"/>
        <v>1988</v>
      </c>
      <c r="BA542">
        <f t="shared" si="306"/>
        <v>1988</v>
      </c>
      <c r="BB542">
        <f t="shared" si="306"/>
        <v>1987</v>
      </c>
      <c r="BC542">
        <f t="shared" si="306"/>
        <v>1986</v>
      </c>
      <c r="BD542">
        <f t="shared" si="306"/>
        <v>1985</v>
      </c>
      <c r="BE542">
        <f t="shared" si="306"/>
        <v>1985</v>
      </c>
      <c r="BF542">
        <f t="shared" si="306"/>
        <v>1985</v>
      </c>
      <c r="BG542">
        <f t="shared" si="306"/>
        <v>1984</v>
      </c>
      <c r="BH542">
        <f t="shared" si="306"/>
        <v>1984</v>
      </c>
      <c r="BI542">
        <f t="shared" si="306"/>
        <v>1984</v>
      </c>
      <c r="BJ542">
        <f t="shared" si="306"/>
        <v>1983</v>
      </c>
      <c r="BK542">
        <f t="shared" si="306"/>
        <v>1983</v>
      </c>
      <c r="BL542">
        <f t="shared" si="306"/>
        <v>1982</v>
      </c>
      <c r="BM542">
        <f t="shared" si="306"/>
        <v>1981</v>
      </c>
      <c r="BN542">
        <f t="shared" si="306"/>
        <v>1981</v>
      </c>
      <c r="BO542">
        <f t="shared" si="306"/>
        <v>1980</v>
      </c>
      <c r="BP542">
        <f t="shared" si="306"/>
        <v>1980</v>
      </c>
      <c r="BQ542">
        <f t="shared" si="306"/>
        <v>1980</v>
      </c>
      <c r="BR542">
        <f t="shared" si="306"/>
        <v>1980</v>
      </c>
      <c r="BS542" s="18"/>
    </row>
    <row r="543" spans="1:71">
      <c r="A543" s="335"/>
      <c r="B543" s="286" t="s">
        <v>19</v>
      </c>
      <c r="C543" s="287"/>
      <c r="D543" s="93">
        <f>+入力シート①!Y$2</f>
        <v>0</v>
      </c>
      <c r="E543" s="22"/>
      <c r="F543" s="36"/>
      <c r="G543" s="36"/>
      <c r="H543" s="36"/>
      <c r="I543" s="36"/>
      <c r="J543" s="36"/>
      <c r="K543" s="37"/>
      <c r="M543" s="18"/>
      <c r="N543" s="93">
        <v>0</v>
      </c>
      <c r="O543" s="93">
        <v>0</v>
      </c>
      <c r="P543" s="93">
        <v>0</v>
      </c>
      <c r="Q543" s="93">
        <v>0</v>
      </c>
      <c r="R543" s="93">
        <v>0</v>
      </c>
      <c r="S543" s="93">
        <v>0</v>
      </c>
      <c r="T543" s="93">
        <v>0</v>
      </c>
      <c r="U543" s="93">
        <v>0</v>
      </c>
      <c r="V543" s="19">
        <v>0</v>
      </c>
      <c r="W543" s="19">
        <v>0</v>
      </c>
      <c r="X543" s="19">
        <f t="shared" ref="X543:BR543" si="307">+X$3</f>
        <v>5</v>
      </c>
      <c r="Y543" s="19">
        <f t="shared" si="307"/>
        <v>5</v>
      </c>
      <c r="Z543" s="19">
        <f t="shared" si="307"/>
        <v>5</v>
      </c>
      <c r="AA543" s="19">
        <f t="shared" si="307"/>
        <v>5</v>
      </c>
      <c r="AB543" s="19">
        <f t="shared" si="307"/>
        <v>5</v>
      </c>
      <c r="AC543" s="19">
        <f t="shared" si="307"/>
        <v>5</v>
      </c>
      <c r="AD543">
        <f t="shared" si="307"/>
        <v>5</v>
      </c>
      <c r="AE543">
        <f t="shared" si="307"/>
        <v>5</v>
      </c>
      <c r="AF543">
        <f t="shared" si="307"/>
        <v>5</v>
      </c>
      <c r="AG543">
        <f t="shared" si="307"/>
        <v>5</v>
      </c>
      <c r="AH543">
        <f t="shared" si="307"/>
        <v>5</v>
      </c>
      <c r="AI543">
        <f t="shared" si="307"/>
        <v>5</v>
      </c>
      <c r="AJ543">
        <f t="shared" si="307"/>
        <v>5</v>
      </c>
      <c r="AK543">
        <f t="shared" si="307"/>
        <v>5</v>
      </c>
      <c r="AL543">
        <f t="shared" si="307"/>
        <v>5</v>
      </c>
      <c r="AM543">
        <f t="shared" si="307"/>
        <v>5</v>
      </c>
      <c r="AN543">
        <f t="shared" si="307"/>
        <v>5</v>
      </c>
      <c r="AO543">
        <f t="shared" si="307"/>
        <v>5</v>
      </c>
      <c r="AP543">
        <f t="shared" si="307"/>
        <v>5</v>
      </c>
      <c r="AQ543">
        <f t="shared" si="307"/>
        <v>5</v>
      </c>
      <c r="AR543">
        <f t="shared" si="307"/>
        <v>5</v>
      </c>
      <c r="AS543">
        <f t="shared" si="307"/>
        <v>5</v>
      </c>
      <c r="AT543">
        <f t="shared" si="307"/>
        <v>5</v>
      </c>
      <c r="AU543">
        <f t="shared" si="307"/>
        <v>5</v>
      </c>
      <c r="AV543">
        <f t="shared" si="307"/>
        <v>5</v>
      </c>
      <c r="AW543">
        <f t="shared" si="307"/>
        <v>5</v>
      </c>
      <c r="AX543">
        <f t="shared" si="307"/>
        <v>5</v>
      </c>
      <c r="AY543">
        <f t="shared" si="307"/>
        <v>5</v>
      </c>
      <c r="AZ543">
        <f t="shared" si="307"/>
        <v>5</v>
      </c>
      <c r="BA543">
        <f t="shared" si="307"/>
        <v>5</v>
      </c>
      <c r="BB543">
        <f t="shared" si="307"/>
        <v>5</v>
      </c>
      <c r="BC543">
        <f t="shared" si="307"/>
        <v>5</v>
      </c>
      <c r="BD543">
        <f t="shared" si="307"/>
        <v>5</v>
      </c>
      <c r="BE543">
        <f t="shared" si="307"/>
        <v>5</v>
      </c>
      <c r="BF543">
        <f t="shared" si="307"/>
        <v>5</v>
      </c>
      <c r="BG543">
        <f t="shared" si="307"/>
        <v>5</v>
      </c>
      <c r="BH543">
        <f t="shared" si="307"/>
        <v>5</v>
      </c>
      <c r="BI543">
        <f t="shared" si="307"/>
        <v>5</v>
      </c>
      <c r="BJ543">
        <f t="shared" si="307"/>
        <v>5</v>
      </c>
      <c r="BK543">
        <f t="shared" si="307"/>
        <v>5</v>
      </c>
      <c r="BL543">
        <f t="shared" si="307"/>
        <v>5</v>
      </c>
      <c r="BM543">
        <f t="shared" si="307"/>
        <v>5</v>
      </c>
      <c r="BN543">
        <f t="shared" si="307"/>
        <v>5</v>
      </c>
      <c r="BO543">
        <f t="shared" si="307"/>
        <v>5</v>
      </c>
      <c r="BP543">
        <f t="shared" si="307"/>
        <v>5</v>
      </c>
      <c r="BQ543">
        <f t="shared" si="307"/>
        <v>5</v>
      </c>
      <c r="BR543">
        <f t="shared" si="307"/>
        <v>5</v>
      </c>
      <c r="BS543" s="18"/>
    </row>
    <row r="544" spans="1:71">
      <c r="A544" s="335"/>
      <c r="B544" s="286" t="s">
        <v>20</v>
      </c>
      <c r="C544" s="287"/>
      <c r="D544" s="94">
        <f>+入力シート①!Y$2</f>
        <v>0</v>
      </c>
      <c r="E544" s="22"/>
      <c r="F544" s="36"/>
      <c r="G544" s="36"/>
      <c r="H544" s="36"/>
      <c r="I544" s="36"/>
      <c r="J544" s="36"/>
      <c r="K544" s="37"/>
      <c r="M544" s="18"/>
      <c r="N544" s="94">
        <v>0</v>
      </c>
      <c r="O544" s="94">
        <v>0</v>
      </c>
      <c r="P544" s="94">
        <v>0</v>
      </c>
      <c r="Q544" s="94">
        <v>0</v>
      </c>
      <c r="R544" s="94">
        <v>0</v>
      </c>
      <c r="S544" s="94">
        <v>0</v>
      </c>
      <c r="T544" s="94">
        <v>0</v>
      </c>
      <c r="U544" s="94">
        <v>0</v>
      </c>
      <c r="V544" s="19">
        <v>0</v>
      </c>
      <c r="W544" s="19">
        <v>0</v>
      </c>
      <c r="X544" s="19"/>
      <c r="AB544" s="19">
        <v>11</v>
      </c>
      <c r="AC544" s="19">
        <v>6</v>
      </c>
      <c r="AR544">
        <v>14</v>
      </c>
      <c r="AU544">
        <v>9</v>
      </c>
      <c r="AW544">
        <v>10</v>
      </c>
      <c r="AZ544">
        <v>11</v>
      </c>
      <c r="BE544">
        <v>9</v>
      </c>
      <c r="BO544">
        <v>6</v>
      </c>
      <c r="BS544" s="18"/>
    </row>
    <row r="545" spans="1:71">
      <c r="A545" s="335"/>
      <c r="B545" s="286" t="s">
        <v>67</v>
      </c>
      <c r="C545" s="287"/>
      <c r="D545">
        <f>+入力シート①!Y$3</f>
        <v>47</v>
      </c>
      <c r="E545" s="22"/>
      <c r="F545" s="36"/>
      <c r="G545" s="36"/>
      <c r="H545" s="36"/>
      <c r="I545" s="36"/>
      <c r="J545" s="36"/>
      <c r="K545" s="37"/>
      <c r="M545" s="18"/>
      <c r="N545">
        <v>47</v>
      </c>
      <c r="O545">
        <v>47</v>
      </c>
      <c r="P545">
        <v>47</v>
      </c>
      <c r="Q545">
        <v>47</v>
      </c>
      <c r="R545">
        <v>47</v>
      </c>
      <c r="S545">
        <v>47</v>
      </c>
      <c r="T545">
        <v>47</v>
      </c>
      <c r="U545">
        <v>47</v>
      </c>
      <c r="V545" s="19">
        <v>47</v>
      </c>
      <c r="W545" s="19">
        <v>47</v>
      </c>
      <c r="X545" s="19">
        <f>+$A$542</f>
        <v>47</v>
      </c>
      <c r="Y545" s="19">
        <f>+$A$542</f>
        <v>47</v>
      </c>
      <c r="Z545" s="19">
        <f>+$A$542</f>
        <v>47</v>
      </c>
      <c r="AA545" s="19">
        <f t="shared" ref="AA545:BR545" si="308">+$A$542</f>
        <v>47</v>
      </c>
      <c r="AB545" s="19">
        <f t="shared" si="308"/>
        <v>47</v>
      </c>
      <c r="AC545" s="19">
        <f t="shared" si="308"/>
        <v>47</v>
      </c>
      <c r="AD545">
        <f t="shared" si="308"/>
        <v>47</v>
      </c>
      <c r="AE545">
        <f t="shared" si="308"/>
        <v>47</v>
      </c>
      <c r="AF545">
        <f t="shared" si="308"/>
        <v>47</v>
      </c>
      <c r="AG545">
        <f t="shared" si="308"/>
        <v>47</v>
      </c>
      <c r="AH545">
        <f t="shared" si="308"/>
        <v>47</v>
      </c>
      <c r="AI545">
        <f t="shared" si="308"/>
        <v>47</v>
      </c>
      <c r="AJ545">
        <f t="shared" si="308"/>
        <v>47</v>
      </c>
      <c r="AK545">
        <f t="shared" si="308"/>
        <v>47</v>
      </c>
      <c r="AL545">
        <f t="shared" si="308"/>
        <v>47</v>
      </c>
      <c r="AM545">
        <f t="shared" si="308"/>
        <v>47</v>
      </c>
      <c r="AN545">
        <f t="shared" si="308"/>
        <v>47</v>
      </c>
      <c r="AO545">
        <f t="shared" si="308"/>
        <v>47</v>
      </c>
      <c r="AP545">
        <f t="shared" si="308"/>
        <v>47</v>
      </c>
      <c r="AQ545">
        <f t="shared" si="308"/>
        <v>47</v>
      </c>
      <c r="AR545">
        <f t="shared" si="308"/>
        <v>47</v>
      </c>
      <c r="AS545">
        <f t="shared" si="308"/>
        <v>47</v>
      </c>
      <c r="AT545">
        <f t="shared" si="308"/>
        <v>47</v>
      </c>
      <c r="AU545">
        <f t="shared" si="308"/>
        <v>47</v>
      </c>
      <c r="AV545">
        <f t="shared" si="308"/>
        <v>47</v>
      </c>
      <c r="AW545">
        <f t="shared" si="308"/>
        <v>47</v>
      </c>
      <c r="AX545">
        <f t="shared" si="308"/>
        <v>47</v>
      </c>
      <c r="AY545">
        <f t="shared" si="308"/>
        <v>47</v>
      </c>
      <c r="AZ545">
        <f t="shared" si="308"/>
        <v>47</v>
      </c>
      <c r="BA545">
        <f t="shared" si="308"/>
        <v>47</v>
      </c>
      <c r="BB545">
        <f t="shared" si="308"/>
        <v>47</v>
      </c>
      <c r="BC545">
        <f t="shared" si="308"/>
        <v>47</v>
      </c>
      <c r="BD545">
        <f t="shared" si="308"/>
        <v>47</v>
      </c>
      <c r="BE545">
        <f t="shared" si="308"/>
        <v>47</v>
      </c>
      <c r="BF545">
        <f t="shared" si="308"/>
        <v>47</v>
      </c>
      <c r="BG545">
        <f t="shared" si="308"/>
        <v>47</v>
      </c>
      <c r="BH545">
        <f t="shared" si="308"/>
        <v>47</v>
      </c>
      <c r="BI545">
        <f t="shared" si="308"/>
        <v>47</v>
      </c>
      <c r="BJ545">
        <f t="shared" si="308"/>
        <v>47</v>
      </c>
      <c r="BK545">
        <f t="shared" si="308"/>
        <v>47</v>
      </c>
      <c r="BL545">
        <f t="shared" si="308"/>
        <v>47</v>
      </c>
      <c r="BM545">
        <f t="shared" si="308"/>
        <v>47</v>
      </c>
      <c r="BN545">
        <f t="shared" si="308"/>
        <v>47</v>
      </c>
      <c r="BO545">
        <f t="shared" si="308"/>
        <v>47</v>
      </c>
      <c r="BP545">
        <f t="shared" si="308"/>
        <v>47</v>
      </c>
      <c r="BQ545">
        <f t="shared" si="308"/>
        <v>47</v>
      </c>
      <c r="BR545">
        <f t="shared" si="308"/>
        <v>47</v>
      </c>
      <c r="BS545" s="18"/>
    </row>
    <row r="546" spans="1:71" ht="16.5" thickBot="1">
      <c r="A546" s="335"/>
      <c r="B546" s="286" t="s">
        <v>21</v>
      </c>
      <c r="C546" s="287"/>
      <c r="D546" s="99">
        <f>+入力シート①!Y$4</f>
        <v>0</v>
      </c>
      <c r="E546" s="23"/>
      <c r="F546" s="38"/>
      <c r="G546" s="38"/>
      <c r="H546" s="38"/>
      <c r="I546" s="38"/>
      <c r="J546" s="38"/>
      <c r="K546" s="39"/>
      <c r="M546" s="18"/>
      <c r="N546" s="99">
        <v>0</v>
      </c>
      <c r="O546" s="99">
        <v>0</v>
      </c>
      <c r="P546" s="99">
        <v>0</v>
      </c>
      <c r="Q546" s="99">
        <v>0</v>
      </c>
      <c r="R546" s="99">
        <v>0</v>
      </c>
      <c r="S546" s="99">
        <v>0</v>
      </c>
      <c r="T546" s="99">
        <v>0</v>
      </c>
      <c r="U546" s="99">
        <v>0</v>
      </c>
      <c r="V546" s="19">
        <v>0</v>
      </c>
      <c r="W546" s="19">
        <v>0</v>
      </c>
      <c r="X546" s="19"/>
      <c r="AC546" s="19"/>
      <c r="BS546" s="18"/>
    </row>
    <row r="547" spans="1:71">
      <c r="A547" s="335"/>
      <c r="B547" s="283" t="s">
        <v>22</v>
      </c>
      <c r="C547" s="9">
        <v>0</v>
      </c>
      <c r="D547">
        <f>+入力シート①!Y$5</f>
        <v>0</v>
      </c>
      <c r="E547">
        <f>+COUNT($O547:$BS547)</f>
        <v>17</v>
      </c>
      <c r="F547" s="6">
        <f>+AVERAGE($O547:$BS547)</f>
        <v>10.058823529411763</v>
      </c>
      <c r="G547" s="6">
        <f>+STDEV($O547:$BS547)</f>
        <v>11.041176274718731</v>
      </c>
      <c r="H547" s="6">
        <f>+MAX($N547:$BT547)</f>
        <v>23.2</v>
      </c>
      <c r="I547" s="6">
        <f>+MIN($N547:$BS547)</f>
        <v>0</v>
      </c>
      <c r="J547" s="6">
        <f>+D547-F547</f>
        <v>-10.058823529411763</v>
      </c>
      <c r="K547" s="6">
        <f>+J547/G547</f>
        <v>-0.9110282527092437</v>
      </c>
      <c r="M547" s="18"/>
      <c r="N547">
        <v>0</v>
      </c>
      <c r="O547">
        <v>0</v>
      </c>
      <c r="P547">
        <v>0</v>
      </c>
      <c r="Q547">
        <v>0</v>
      </c>
      <c r="R547">
        <v>0</v>
      </c>
      <c r="S547">
        <v>0</v>
      </c>
      <c r="T547">
        <v>0</v>
      </c>
      <c r="U547">
        <v>0</v>
      </c>
      <c r="V547" s="19">
        <v>0</v>
      </c>
      <c r="W547" s="19">
        <v>0</v>
      </c>
      <c r="X547" s="19"/>
      <c r="AB547" s="19">
        <v>23.2</v>
      </c>
      <c r="AC547" s="19">
        <v>22.4</v>
      </c>
      <c r="AR547">
        <v>19.600000000000001</v>
      </c>
      <c r="AU547">
        <v>22.1</v>
      </c>
      <c r="AW547">
        <v>22</v>
      </c>
      <c r="AZ547">
        <v>22.4</v>
      </c>
      <c r="BE547">
        <v>19.7</v>
      </c>
      <c r="BO547">
        <v>19.600000000000001</v>
      </c>
      <c r="BS547" s="18"/>
    </row>
    <row r="548" spans="1:71">
      <c r="A548" s="335"/>
      <c r="B548" s="283"/>
      <c r="C548" s="9">
        <v>10</v>
      </c>
      <c r="D548">
        <f>+入力シート①!Y$6</f>
        <v>0</v>
      </c>
      <c r="E548">
        <f t="shared" ref="E548:E559" si="309">+COUNT($O548:$BS548)</f>
        <v>17</v>
      </c>
      <c r="F548" s="6">
        <f t="shared" ref="F548:F559" si="310">+AVERAGE($O548:$BS548)</f>
        <v>9.7694117647058789</v>
      </c>
      <c r="G548" s="6">
        <f t="shared" ref="G548:G559" si="311">+STDEV($O548:$BS548)</f>
        <v>10.741073893347581</v>
      </c>
      <c r="H548" s="6">
        <f t="shared" ref="H548:H559" si="312">+MAX($N548:$BT548)</f>
        <v>23.08</v>
      </c>
      <c r="I548" s="6">
        <f t="shared" ref="I548:I559" si="313">+MIN($N548:$BS548)</f>
        <v>0</v>
      </c>
      <c r="J548" s="6">
        <f t="shared" ref="J548:J559" si="314">+D548-F548</f>
        <v>-9.7694117647058789</v>
      </c>
      <c r="K548" s="6">
        <f t="shared" ref="K548:K559" si="315">+J548/G548</f>
        <v>-0.90953771119259363</v>
      </c>
      <c r="M548" s="18"/>
      <c r="N548">
        <v>0</v>
      </c>
      <c r="O548">
        <v>0</v>
      </c>
      <c r="P548">
        <v>0</v>
      </c>
      <c r="Q548">
        <v>0</v>
      </c>
      <c r="R548">
        <v>0</v>
      </c>
      <c r="S548">
        <v>0</v>
      </c>
      <c r="T548">
        <v>0</v>
      </c>
      <c r="U548">
        <v>0</v>
      </c>
      <c r="V548" s="19">
        <v>0</v>
      </c>
      <c r="W548" s="19">
        <v>0</v>
      </c>
      <c r="X548" s="19"/>
      <c r="AB548" s="19">
        <v>23.08</v>
      </c>
      <c r="AC548" s="19">
        <v>22.38</v>
      </c>
      <c r="AR548">
        <v>18.579999999999998</v>
      </c>
      <c r="AU548">
        <v>20.32</v>
      </c>
      <c r="AW548">
        <v>20.82</v>
      </c>
      <c r="AZ548">
        <v>22.41</v>
      </c>
      <c r="BE548">
        <v>18.829999999999998</v>
      </c>
      <c r="BO548">
        <v>19.66</v>
      </c>
      <c r="BS548" s="18"/>
    </row>
    <row r="549" spans="1:71">
      <c r="A549" s="335"/>
      <c r="B549" s="283"/>
      <c r="C549" s="9">
        <v>20</v>
      </c>
      <c r="D549">
        <f>+入力シート①!Y$7</f>
        <v>0</v>
      </c>
      <c r="E549">
        <f t="shared" si="309"/>
        <v>17</v>
      </c>
      <c r="F549" s="6">
        <f t="shared" si="310"/>
        <v>9.6158823529411741</v>
      </c>
      <c r="G549" s="6">
        <f t="shared" si="311"/>
        <v>10.591010963798222</v>
      </c>
      <c r="H549" s="6">
        <f t="shared" si="312"/>
        <v>23.06</v>
      </c>
      <c r="I549" s="6">
        <f t="shared" si="313"/>
        <v>0</v>
      </c>
      <c r="J549" s="6">
        <f t="shared" si="314"/>
        <v>-9.6158823529411741</v>
      </c>
      <c r="K549" s="6">
        <f t="shared" si="315"/>
        <v>-0.90792865627368391</v>
      </c>
      <c r="M549" s="18"/>
      <c r="N549">
        <v>0</v>
      </c>
      <c r="O549">
        <v>0</v>
      </c>
      <c r="P549">
        <v>0</v>
      </c>
      <c r="Q549">
        <v>0</v>
      </c>
      <c r="R549">
        <v>0</v>
      </c>
      <c r="S549">
        <v>0</v>
      </c>
      <c r="T549">
        <v>0</v>
      </c>
      <c r="U549">
        <v>0</v>
      </c>
      <c r="V549" s="19">
        <v>0</v>
      </c>
      <c r="W549" s="19">
        <v>0</v>
      </c>
      <c r="X549" s="19"/>
      <c r="AB549" s="19">
        <v>23.06</v>
      </c>
      <c r="AC549" s="19">
        <v>22.38</v>
      </c>
      <c r="AR549">
        <v>18.13</v>
      </c>
      <c r="AU549">
        <v>19.829999999999998</v>
      </c>
      <c r="AW549">
        <v>20.43</v>
      </c>
      <c r="AZ549">
        <v>22.27</v>
      </c>
      <c r="BE549">
        <v>18.2</v>
      </c>
      <c r="BO549">
        <v>19.170000000000002</v>
      </c>
      <c r="BS549" s="18"/>
    </row>
    <row r="550" spans="1:71">
      <c r="A550" s="335"/>
      <c r="B550" s="283"/>
      <c r="C550" s="9">
        <v>30</v>
      </c>
      <c r="D550">
        <f>+入力シート①!Y$8</f>
        <v>0</v>
      </c>
      <c r="E550">
        <f t="shared" si="309"/>
        <v>17</v>
      </c>
      <c r="F550" s="6">
        <f t="shared" si="310"/>
        <v>9.4735294117647069</v>
      </c>
      <c r="G550" s="6">
        <f t="shared" si="311"/>
        <v>10.4580393365442</v>
      </c>
      <c r="H550" s="6">
        <f t="shared" si="312"/>
        <v>22.97</v>
      </c>
      <c r="I550" s="6">
        <f t="shared" si="313"/>
        <v>0</v>
      </c>
      <c r="J550" s="6">
        <f t="shared" si="314"/>
        <v>-9.4735294117647069</v>
      </c>
      <c r="K550" s="6">
        <f t="shared" si="315"/>
        <v>-0.90586094648360549</v>
      </c>
      <c r="M550" s="18"/>
      <c r="N550">
        <v>0</v>
      </c>
      <c r="O550">
        <v>0</v>
      </c>
      <c r="P550">
        <v>0</v>
      </c>
      <c r="Q550">
        <v>0</v>
      </c>
      <c r="R550">
        <v>0</v>
      </c>
      <c r="S550">
        <v>0</v>
      </c>
      <c r="T550">
        <v>0</v>
      </c>
      <c r="U550">
        <v>0</v>
      </c>
      <c r="V550" s="19">
        <v>0</v>
      </c>
      <c r="W550" s="19">
        <v>0</v>
      </c>
      <c r="X550" s="19"/>
      <c r="AB550" s="19">
        <v>22.97</v>
      </c>
      <c r="AC550" s="19">
        <v>22.35</v>
      </c>
      <c r="AR550">
        <v>17.47</v>
      </c>
      <c r="AU550">
        <v>19.8</v>
      </c>
      <c r="AW550">
        <v>20.21</v>
      </c>
      <c r="AZ550">
        <v>22.22</v>
      </c>
      <c r="BE550">
        <v>18.059999999999999</v>
      </c>
      <c r="BO550">
        <v>17.97</v>
      </c>
      <c r="BS550" s="18"/>
    </row>
    <row r="551" spans="1:71">
      <c r="A551" s="335"/>
      <c r="B551" s="283"/>
      <c r="C551" s="9">
        <v>50</v>
      </c>
      <c r="D551">
        <f>+入力シート①!Y$9</f>
        <v>0</v>
      </c>
      <c r="E551">
        <f t="shared" si="309"/>
        <v>17</v>
      </c>
      <c r="F551" s="6">
        <f t="shared" si="310"/>
        <v>9.2829411764705885</v>
      </c>
      <c r="G551" s="6">
        <f t="shared" si="311"/>
        <v>10.269691916451222</v>
      </c>
      <c r="H551" s="6">
        <f t="shared" si="312"/>
        <v>22.33</v>
      </c>
      <c r="I551" s="6">
        <f t="shared" si="313"/>
        <v>0</v>
      </c>
      <c r="J551" s="6">
        <f t="shared" si="314"/>
        <v>-9.2829411764705885</v>
      </c>
      <c r="K551" s="6">
        <f t="shared" si="315"/>
        <v>-0.90391622767184099</v>
      </c>
      <c r="M551" s="18"/>
      <c r="N551">
        <v>0</v>
      </c>
      <c r="O551">
        <v>0</v>
      </c>
      <c r="P551">
        <v>0</v>
      </c>
      <c r="Q551">
        <v>0</v>
      </c>
      <c r="R551">
        <v>0</v>
      </c>
      <c r="S551">
        <v>0</v>
      </c>
      <c r="T551">
        <v>0</v>
      </c>
      <c r="U551">
        <v>0</v>
      </c>
      <c r="V551" s="19">
        <v>0</v>
      </c>
      <c r="W551" s="19">
        <v>0</v>
      </c>
      <c r="X551" s="19"/>
      <c r="AB551" s="19">
        <v>22.27</v>
      </c>
      <c r="AC551" s="19">
        <v>22.33</v>
      </c>
      <c r="AR551">
        <v>16.940000000000001</v>
      </c>
      <c r="AU551">
        <v>19.760000000000002</v>
      </c>
      <c r="AW551">
        <v>20.100000000000001</v>
      </c>
      <c r="AZ551">
        <v>22.03</v>
      </c>
      <c r="BE551">
        <v>17.39</v>
      </c>
      <c r="BO551">
        <v>16.989999999999998</v>
      </c>
      <c r="BS551" s="18"/>
    </row>
    <row r="552" spans="1:71">
      <c r="A552" s="335"/>
      <c r="B552" s="283"/>
      <c r="C552" s="9">
        <v>75</v>
      </c>
      <c r="D552">
        <f>+入力シート①!Y$10</f>
        <v>0</v>
      </c>
      <c r="E552">
        <f t="shared" si="309"/>
        <v>17</v>
      </c>
      <c r="F552" s="6">
        <f t="shared" si="310"/>
        <v>9.0352941176470569</v>
      </c>
      <c r="G552" s="6">
        <f t="shared" si="311"/>
        <v>10.020734203170358</v>
      </c>
      <c r="H552" s="6">
        <f t="shared" si="312"/>
        <v>22.24</v>
      </c>
      <c r="I552" s="6">
        <f t="shared" si="313"/>
        <v>0</v>
      </c>
      <c r="J552" s="6">
        <f t="shared" si="314"/>
        <v>-9.0352941176470569</v>
      </c>
      <c r="K552" s="6">
        <f t="shared" si="315"/>
        <v>-0.90165989182593753</v>
      </c>
      <c r="M552" s="18"/>
      <c r="N552">
        <v>0</v>
      </c>
      <c r="O552">
        <v>0</v>
      </c>
      <c r="P552">
        <v>0</v>
      </c>
      <c r="Q552">
        <v>0</v>
      </c>
      <c r="R552">
        <v>0</v>
      </c>
      <c r="S552">
        <v>0</v>
      </c>
      <c r="T552">
        <v>0</v>
      </c>
      <c r="U552">
        <v>0</v>
      </c>
      <c r="V552" s="19">
        <v>0</v>
      </c>
      <c r="W552" s="19">
        <v>0</v>
      </c>
      <c r="X552" s="19"/>
      <c r="AB552" s="19">
        <v>21.51</v>
      </c>
      <c r="AC552" s="19">
        <v>22.24</v>
      </c>
      <c r="AR552">
        <v>16.649999999999999</v>
      </c>
      <c r="AU552">
        <v>19.43</v>
      </c>
      <c r="AW552">
        <v>20.03</v>
      </c>
      <c r="AZ552">
        <v>21.43</v>
      </c>
      <c r="BE552">
        <v>16.2</v>
      </c>
      <c r="BO552">
        <v>16.11</v>
      </c>
      <c r="BS552" s="18"/>
    </row>
    <row r="553" spans="1:71">
      <c r="A553" s="335"/>
      <c r="B553" s="283"/>
      <c r="C553" s="9">
        <v>100</v>
      </c>
      <c r="D553">
        <f>+入力シート①!Y$11</f>
        <v>0</v>
      </c>
      <c r="E553">
        <f t="shared" si="309"/>
        <v>17</v>
      </c>
      <c r="F553" s="6">
        <f t="shared" si="310"/>
        <v>8.7041176470588244</v>
      </c>
      <c r="G553" s="6">
        <f t="shared" si="311"/>
        <v>9.6621141959352794</v>
      </c>
      <c r="H553" s="6">
        <f t="shared" si="312"/>
        <v>21.69</v>
      </c>
      <c r="I553" s="6">
        <f t="shared" si="313"/>
        <v>0</v>
      </c>
      <c r="J553" s="6">
        <f t="shared" si="314"/>
        <v>-8.7041176470588244</v>
      </c>
      <c r="K553" s="6">
        <f t="shared" si="315"/>
        <v>-0.9008502146166445</v>
      </c>
      <c r="M553" s="18"/>
      <c r="N553">
        <v>0</v>
      </c>
      <c r="O553">
        <v>0</v>
      </c>
      <c r="P553">
        <v>0</v>
      </c>
      <c r="Q553">
        <v>0</v>
      </c>
      <c r="R553">
        <v>0</v>
      </c>
      <c r="S553">
        <v>0</v>
      </c>
      <c r="T553">
        <v>0</v>
      </c>
      <c r="U553">
        <v>0</v>
      </c>
      <c r="V553" s="19">
        <v>0</v>
      </c>
      <c r="W553" s="19">
        <v>0</v>
      </c>
      <c r="X553" s="19"/>
      <c r="AB553" s="19">
        <v>20.5</v>
      </c>
      <c r="AC553" s="19">
        <v>21.69</v>
      </c>
      <c r="AR553">
        <v>15.7</v>
      </c>
      <c r="AU553">
        <v>19.16</v>
      </c>
      <c r="AW553">
        <v>19.59</v>
      </c>
      <c r="AZ553">
        <v>20.29</v>
      </c>
      <c r="BE553">
        <v>15.8</v>
      </c>
      <c r="BO553">
        <v>15.24</v>
      </c>
      <c r="BS553" s="18"/>
    </row>
    <row r="554" spans="1:71">
      <c r="A554" s="335"/>
      <c r="B554" s="283"/>
      <c r="C554" s="9">
        <v>150</v>
      </c>
      <c r="D554">
        <f>+入力シート①!Y$12</f>
        <v>0</v>
      </c>
      <c r="E554">
        <f t="shared" si="309"/>
        <v>17</v>
      </c>
      <c r="F554" s="6">
        <f t="shared" si="310"/>
        <v>8.0852941176470576</v>
      </c>
      <c r="G554" s="6">
        <f t="shared" si="311"/>
        <v>9.0862499949422606</v>
      </c>
      <c r="H554" s="6">
        <f t="shared" si="312"/>
        <v>20.99</v>
      </c>
      <c r="I554" s="6">
        <f t="shared" si="313"/>
        <v>0</v>
      </c>
      <c r="J554" s="6">
        <f t="shared" si="314"/>
        <v>-8.0852941176470576</v>
      </c>
      <c r="K554" s="6">
        <f t="shared" si="315"/>
        <v>-0.88983839561399125</v>
      </c>
      <c r="M554" s="18"/>
      <c r="N554">
        <v>0</v>
      </c>
      <c r="O554">
        <v>0</v>
      </c>
      <c r="P554">
        <v>0</v>
      </c>
      <c r="Q554">
        <v>0</v>
      </c>
      <c r="R554">
        <v>0</v>
      </c>
      <c r="S554">
        <v>0</v>
      </c>
      <c r="T554">
        <v>0</v>
      </c>
      <c r="U554">
        <v>0</v>
      </c>
      <c r="V554" s="19">
        <v>0</v>
      </c>
      <c r="W554" s="19">
        <v>0</v>
      </c>
      <c r="X554" s="19"/>
      <c r="AB554" s="19">
        <v>19.3</v>
      </c>
      <c r="AC554" s="19">
        <v>20.99</v>
      </c>
      <c r="AR554">
        <v>14.73</v>
      </c>
      <c r="AU554">
        <v>18.010000000000002</v>
      </c>
      <c r="AW554">
        <v>19.09</v>
      </c>
      <c r="AZ554">
        <v>19.47</v>
      </c>
      <c r="BE554">
        <v>12.91</v>
      </c>
      <c r="BO554">
        <v>12.95</v>
      </c>
      <c r="BS554" s="18"/>
    </row>
    <row r="555" spans="1:71">
      <c r="A555" s="335"/>
      <c r="B555" s="283"/>
      <c r="C555" s="9">
        <v>200</v>
      </c>
      <c r="D555">
        <f>+入力シート①!Y$13</f>
        <v>0</v>
      </c>
      <c r="E555">
        <f t="shared" si="309"/>
        <v>17</v>
      </c>
      <c r="F555" s="6">
        <f t="shared" si="310"/>
        <v>7.5594117647058816</v>
      </c>
      <c r="G555" s="6">
        <f t="shared" si="311"/>
        <v>8.5843938855549347</v>
      </c>
      <c r="H555" s="6">
        <f t="shared" si="312"/>
        <v>19.96</v>
      </c>
      <c r="I555" s="6">
        <f t="shared" si="313"/>
        <v>0</v>
      </c>
      <c r="J555" s="6">
        <f t="shared" si="314"/>
        <v>-7.5594117647058816</v>
      </c>
      <c r="K555" s="6">
        <f t="shared" si="315"/>
        <v>-0.88059936036092157</v>
      </c>
      <c r="M555" s="18"/>
      <c r="N555">
        <v>0</v>
      </c>
      <c r="O555">
        <v>0</v>
      </c>
      <c r="P555">
        <v>0</v>
      </c>
      <c r="Q555">
        <v>0</v>
      </c>
      <c r="R555">
        <v>0</v>
      </c>
      <c r="S555">
        <v>0</v>
      </c>
      <c r="T555">
        <v>0</v>
      </c>
      <c r="U555">
        <v>0</v>
      </c>
      <c r="V555" s="19">
        <v>0</v>
      </c>
      <c r="W555" s="19">
        <v>0</v>
      </c>
      <c r="X555" s="19"/>
      <c r="AB555" s="19">
        <v>18.29</v>
      </c>
      <c r="AC555" s="19">
        <v>19.96</v>
      </c>
      <c r="AR555">
        <v>13.92</v>
      </c>
      <c r="AU555">
        <v>17.23</v>
      </c>
      <c r="AW555">
        <v>18.55</v>
      </c>
      <c r="AZ555">
        <v>18.3</v>
      </c>
      <c r="BE555">
        <v>10.8</v>
      </c>
      <c r="BO555">
        <v>11.46</v>
      </c>
      <c r="BS555" s="18"/>
    </row>
    <row r="556" spans="1:71">
      <c r="A556" s="335"/>
      <c r="B556" s="283"/>
      <c r="C556" s="9">
        <v>300</v>
      </c>
      <c r="D556">
        <f>+入力シート①!Y$14</f>
        <v>0</v>
      </c>
      <c r="E556">
        <f t="shared" si="309"/>
        <v>11</v>
      </c>
      <c r="F556" s="6">
        <f t="shared" si="310"/>
        <v>3.0290909090909093</v>
      </c>
      <c r="G556" s="6">
        <f t="shared" si="311"/>
        <v>6.7585582109580962</v>
      </c>
      <c r="H556" s="6">
        <f t="shared" si="312"/>
        <v>17.8</v>
      </c>
      <c r="I556" s="6">
        <f t="shared" si="313"/>
        <v>0</v>
      </c>
      <c r="J556" s="6">
        <f t="shared" si="314"/>
        <v>-3.0290909090909093</v>
      </c>
      <c r="K556" s="6">
        <f t="shared" si="315"/>
        <v>-0.44818596134596345</v>
      </c>
      <c r="M556" s="18"/>
      <c r="N556">
        <v>0</v>
      </c>
      <c r="O556">
        <v>0</v>
      </c>
      <c r="P556">
        <v>0</v>
      </c>
      <c r="Q556">
        <v>0</v>
      </c>
      <c r="R556">
        <v>0</v>
      </c>
      <c r="S556">
        <v>0</v>
      </c>
      <c r="T556">
        <v>0</v>
      </c>
      <c r="U556">
        <v>0</v>
      </c>
      <c r="V556" s="19">
        <v>0</v>
      </c>
      <c r="W556" s="19">
        <v>0</v>
      </c>
      <c r="X556" s="19"/>
      <c r="AB556" s="19">
        <v>15.52</v>
      </c>
      <c r="AC556" s="19">
        <v>17.8</v>
      </c>
      <c r="BS556" s="18"/>
    </row>
    <row r="557" spans="1:71">
      <c r="A557" s="335"/>
      <c r="B557" s="283"/>
      <c r="C557" s="9">
        <v>400</v>
      </c>
      <c r="D557">
        <f>+入力シート①!Y$15</f>
        <v>0</v>
      </c>
      <c r="E557">
        <f t="shared" si="309"/>
        <v>11</v>
      </c>
      <c r="F557" s="6">
        <f t="shared" si="310"/>
        <v>2.5372727272727276</v>
      </c>
      <c r="G557" s="6">
        <f t="shared" si="311"/>
        <v>5.7847214123224493</v>
      </c>
      <c r="H557" s="6">
        <f t="shared" si="312"/>
        <v>16.78</v>
      </c>
      <c r="I557" s="6">
        <f t="shared" si="313"/>
        <v>0</v>
      </c>
      <c r="J557" s="6">
        <f t="shared" si="314"/>
        <v>-2.5372727272727276</v>
      </c>
      <c r="K557" s="6">
        <f t="shared" si="315"/>
        <v>-0.43861623515142861</v>
      </c>
      <c r="M557" s="18"/>
      <c r="N557">
        <v>0</v>
      </c>
      <c r="O557">
        <v>0</v>
      </c>
      <c r="P557">
        <v>0</v>
      </c>
      <c r="Q557">
        <v>0</v>
      </c>
      <c r="R557">
        <v>0</v>
      </c>
      <c r="S557">
        <v>0</v>
      </c>
      <c r="T557">
        <v>0</v>
      </c>
      <c r="U557">
        <v>0</v>
      </c>
      <c r="V557" s="19">
        <v>0</v>
      </c>
      <c r="W557" s="19">
        <v>0</v>
      </c>
      <c r="X557" s="19"/>
      <c r="AB557" s="19">
        <v>11.13</v>
      </c>
      <c r="AC557" s="19">
        <v>16.78</v>
      </c>
      <c r="BS557" s="18"/>
    </row>
    <row r="558" spans="1:71">
      <c r="A558" s="335"/>
      <c r="B558" s="283"/>
      <c r="C558" s="9">
        <v>500</v>
      </c>
      <c r="D558">
        <f>+入力シート①!Y$16</f>
        <v>0</v>
      </c>
      <c r="E558">
        <f t="shared" si="309"/>
        <v>9</v>
      </c>
      <c r="F558" s="6">
        <f t="shared" si="310"/>
        <v>0</v>
      </c>
      <c r="G558" s="6">
        <f t="shared" si="311"/>
        <v>0</v>
      </c>
      <c r="H558" s="6">
        <f t="shared" si="312"/>
        <v>0</v>
      </c>
      <c r="I558" s="6">
        <f t="shared" si="313"/>
        <v>0</v>
      </c>
      <c r="J558" s="6">
        <f t="shared" si="314"/>
        <v>0</v>
      </c>
      <c r="K558" s="6" t="e">
        <f t="shared" si="315"/>
        <v>#DIV/0!</v>
      </c>
      <c r="M558" s="18"/>
      <c r="N558">
        <v>0</v>
      </c>
      <c r="O558">
        <v>0</v>
      </c>
      <c r="P558">
        <v>0</v>
      </c>
      <c r="Q558">
        <v>0</v>
      </c>
      <c r="R558">
        <v>0</v>
      </c>
      <c r="S558">
        <v>0</v>
      </c>
      <c r="T558">
        <v>0</v>
      </c>
      <c r="U558">
        <v>0</v>
      </c>
      <c r="V558" s="19">
        <v>0</v>
      </c>
      <c r="W558" s="19">
        <v>0</v>
      </c>
      <c r="X558" s="19"/>
      <c r="AC558" s="19"/>
      <c r="BS558" s="18"/>
    </row>
    <row r="559" spans="1:71">
      <c r="A559" s="335"/>
      <c r="B559" s="283"/>
      <c r="C559" s="9">
        <v>600</v>
      </c>
      <c r="D559">
        <f>+入力シート①!Y$17</f>
        <v>0</v>
      </c>
      <c r="E559">
        <f t="shared" si="309"/>
        <v>9</v>
      </c>
      <c r="F559" s="6">
        <f t="shared" si="310"/>
        <v>0</v>
      </c>
      <c r="G559" s="6">
        <f t="shared" si="311"/>
        <v>0</v>
      </c>
      <c r="H559" s="6">
        <f t="shared" si="312"/>
        <v>0</v>
      </c>
      <c r="I559" s="6">
        <f t="shared" si="313"/>
        <v>0</v>
      </c>
      <c r="J559" s="6">
        <f t="shared" si="314"/>
        <v>0</v>
      </c>
      <c r="K559" s="6" t="e">
        <f t="shared" si="315"/>
        <v>#DIV/0!</v>
      </c>
      <c r="M559" s="18"/>
      <c r="N559">
        <v>0</v>
      </c>
      <c r="O559">
        <v>0</v>
      </c>
      <c r="P559">
        <v>0</v>
      </c>
      <c r="Q559">
        <v>0</v>
      </c>
      <c r="R559">
        <v>0</v>
      </c>
      <c r="S559">
        <v>0</v>
      </c>
      <c r="T559">
        <v>0</v>
      </c>
      <c r="U559">
        <v>0</v>
      </c>
      <c r="V559" s="19">
        <v>0</v>
      </c>
      <c r="W559" s="19">
        <v>0</v>
      </c>
      <c r="X559" s="19"/>
      <c r="AC559" s="19"/>
      <c r="BS559" s="18"/>
    </row>
    <row r="560" spans="1:71">
      <c r="A560" s="335"/>
      <c r="B560" s="15"/>
      <c r="C560" s="15"/>
      <c r="D560" s="20"/>
      <c r="E560" s="20"/>
      <c r="F560" s="40"/>
      <c r="G560" s="40"/>
      <c r="H560" s="40"/>
      <c r="I560" s="40"/>
      <c r="J560" s="40"/>
      <c r="K560" s="40"/>
      <c r="L560" s="20"/>
      <c r="M560" s="18"/>
      <c r="N560" s="20"/>
      <c r="O560" s="20"/>
      <c r="P560" s="20"/>
      <c r="Q560" s="20"/>
      <c r="R560" s="20"/>
      <c r="S560" s="20"/>
      <c r="T560" s="20"/>
      <c r="U560" s="20"/>
      <c r="W560" s="19"/>
      <c r="X560" s="19"/>
      <c r="AC560" s="19"/>
      <c r="AD560" s="20"/>
      <c r="AE560" s="20"/>
      <c r="AF560" s="20"/>
      <c r="AG560" s="20"/>
      <c r="AH560" s="20"/>
      <c r="AI560" s="20"/>
      <c r="AJ560" s="20"/>
      <c r="AK560" s="20"/>
      <c r="AL560" s="20"/>
      <c r="AM560" s="20"/>
      <c r="AN560" s="20"/>
      <c r="AO560" s="20"/>
      <c r="AP560" s="20"/>
      <c r="AQ560" s="20"/>
      <c r="AR560" s="20"/>
      <c r="AS560" s="20"/>
      <c r="AT560" s="20"/>
      <c r="AU560" s="20"/>
      <c r="AV560" s="20"/>
      <c r="AW560" s="20"/>
      <c r="AX560" s="20"/>
      <c r="AY560" s="20"/>
      <c r="AZ560" s="20"/>
      <c r="BA560" s="20"/>
      <c r="BB560" s="20"/>
      <c r="BC560" s="20"/>
      <c r="BD560" s="20"/>
      <c r="BE560" s="20"/>
      <c r="BF560" s="20"/>
      <c r="BG560" s="20"/>
      <c r="BH560" s="20"/>
      <c r="BI560" s="20"/>
      <c r="BJ560" s="20"/>
      <c r="BK560" s="20"/>
      <c r="BL560" s="20"/>
      <c r="BM560" s="20"/>
      <c r="BN560" s="20"/>
      <c r="BO560" s="20"/>
      <c r="BP560" s="20"/>
      <c r="BQ560" s="20"/>
      <c r="BR560" s="20"/>
      <c r="BS560" s="18"/>
    </row>
    <row r="561" spans="1:71">
      <c r="A561" s="335"/>
      <c r="B561" s="284" t="s">
        <v>25</v>
      </c>
      <c r="C561" s="13" t="s">
        <v>23</v>
      </c>
      <c r="D561">
        <f>+入力シート①!Y$19</f>
        <v>0</v>
      </c>
      <c r="E561">
        <f>+COUNT($O561:$BS561)</f>
        <v>15</v>
      </c>
      <c r="F561" s="6">
        <f>+AVERAGE($O561:$BS561)</f>
        <v>60.733333333333334</v>
      </c>
      <c r="G561" s="6">
        <f>+STDEV($O561:$BS561)</f>
        <v>91.812282610200029</v>
      </c>
      <c r="H561" s="6">
        <f>+MAX($N561:$BS561)</f>
        <v>244</v>
      </c>
      <c r="I561" s="6">
        <f>+MIN($N561:$BS561)</f>
        <v>0</v>
      </c>
      <c r="J561" s="6">
        <f>+D561-F561</f>
        <v>-60.733333333333334</v>
      </c>
      <c r="K561" s="6">
        <f>+J561/G561</f>
        <v>-0.661494645451567</v>
      </c>
      <c r="M561" s="18"/>
      <c r="N561">
        <v>0</v>
      </c>
      <c r="O561">
        <v>0</v>
      </c>
      <c r="P561">
        <v>0</v>
      </c>
      <c r="Q561">
        <v>0</v>
      </c>
      <c r="R561">
        <v>0</v>
      </c>
      <c r="S561">
        <v>0</v>
      </c>
      <c r="T561">
        <v>0</v>
      </c>
      <c r="U561">
        <v>0</v>
      </c>
      <c r="V561" s="19">
        <v>0</v>
      </c>
      <c r="W561" s="19">
        <v>0</v>
      </c>
      <c r="X561" s="19"/>
      <c r="AB561" s="19">
        <v>21</v>
      </c>
      <c r="AC561" s="19">
        <v>211</v>
      </c>
      <c r="AU561">
        <v>244</v>
      </c>
      <c r="AW561">
        <v>177</v>
      </c>
      <c r="AZ561">
        <v>83</v>
      </c>
      <c r="BE561">
        <v>175</v>
      </c>
      <c r="BS561" s="18"/>
    </row>
    <row r="562" spans="1:71">
      <c r="A562" s="335"/>
      <c r="B562" s="285"/>
      <c r="C562" s="10" t="s">
        <v>24</v>
      </c>
      <c r="D562">
        <f>+入力シート①!Y$20</f>
        <v>0</v>
      </c>
      <c r="E562">
        <f t="shared" ref="E562" si="316">+COUNT($O562:$BS562)</f>
        <v>15</v>
      </c>
      <c r="F562" s="6">
        <f t="shared" ref="F562" si="317">+AVERAGE($O562:$BS562)</f>
        <v>0.57266666666666666</v>
      </c>
      <c r="G562" s="6">
        <f t="shared" ref="G562" si="318">+STDEV($O562:$BS562)</f>
        <v>0.79223433281778333</v>
      </c>
      <c r="H562" s="6">
        <f t="shared" ref="H562" si="319">+MAX($N562:$BS562)</f>
        <v>2.2000000000000002</v>
      </c>
      <c r="I562" s="6">
        <f t="shared" ref="I562" si="320">+MIN($N562:$BS562)</f>
        <v>0</v>
      </c>
      <c r="J562" s="6">
        <f t="shared" ref="J562" si="321">+D562-F562</f>
        <v>-0.57266666666666666</v>
      </c>
      <c r="K562" s="6">
        <f t="shared" ref="K562" si="322">+J562/G562</f>
        <v>-0.72285009995695548</v>
      </c>
      <c r="M562" s="18"/>
      <c r="N562">
        <v>0</v>
      </c>
      <c r="O562">
        <v>0</v>
      </c>
      <c r="P562">
        <v>0</v>
      </c>
      <c r="Q562">
        <v>0</v>
      </c>
      <c r="R562">
        <v>0</v>
      </c>
      <c r="S562">
        <v>0</v>
      </c>
      <c r="T562">
        <v>0</v>
      </c>
      <c r="U562">
        <v>0</v>
      </c>
      <c r="V562" s="19">
        <v>0</v>
      </c>
      <c r="W562" s="19">
        <v>0</v>
      </c>
      <c r="X562" s="19"/>
      <c r="AB562" s="19">
        <v>1.4</v>
      </c>
      <c r="AC562" s="19">
        <v>1.6</v>
      </c>
      <c r="AU562">
        <v>1.69</v>
      </c>
      <c r="AW562">
        <v>2.2000000000000002</v>
      </c>
      <c r="AZ562">
        <v>0.7</v>
      </c>
      <c r="BE562">
        <v>1</v>
      </c>
      <c r="BS562" s="18"/>
    </row>
    <row r="563" spans="1:71" ht="0.95" customHeight="1">
      <c r="M563" s="18"/>
      <c r="N563"/>
      <c r="O563"/>
      <c r="P563"/>
      <c r="Q563"/>
      <c r="R563"/>
      <c r="S563"/>
      <c r="T563"/>
      <c r="U563"/>
      <c r="W563" s="19"/>
      <c r="X563" s="19"/>
      <c r="AC563" s="19"/>
      <c r="BS563" s="18"/>
    </row>
    <row r="564" spans="1:71" ht="0.95" customHeight="1">
      <c r="M564" s="18"/>
      <c r="N564"/>
      <c r="O564"/>
      <c r="P564"/>
      <c r="Q564"/>
      <c r="R564"/>
      <c r="S564"/>
      <c r="T564"/>
      <c r="U564"/>
      <c r="W564" s="19"/>
      <c r="X564" s="19"/>
      <c r="AC564" s="19"/>
      <c r="BS564" s="18"/>
    </row>
    <row r="565" spans="1:71" ht="0.95" customHeight="1">
      <c r="M565" s="18"/>
      <c r="N565"/>
      <c r="O565"/>
      <c r="P565"/>
      <c r="Q565"/>
      <c r="R565"/>
      <c r="S565"/>
      <c r="T565"/>
      <c r="U565"/>
      <c r="W565" s="19"/>
      <c r="X565" s="19"/>
      <c r="AC565" s="19"/>
      <c r="BS565" s="18"/>
    </row>
    <row r="566" spans="1:71" ht="0.95" customHeight="1">
      <c r="M566" s="18"/>
      <c r="N566"/>
      <c r="O566"/>
      <c r="P566"/>
      <c r="Q566"/>
      <c r="R566"/>
      <c r="S566"/>
      <c r="T566"/>
      <c r="U566"/>
      <c r="W566" s="19"/>
      <c r="X566" s="19"/>
      <c r="AC566" s="19"/>
      <c r="BS566" s="18"/>
    </row>
    <row r="567" spans="1:71" ht="0.95" customHeight="1">
      <c r="M567" s="18"/>
      <c r="N567"/>
      <c r="O567"/>
      <c r="P567"/>
      <c r="Q567"/>
      <c r="R567"/>
      <c r="S567"/>
      <c r="T567"/>
      <c r="U567"/>
      <c r="W567" s="19"/>
      <c r="X567" s="19"/>
      <c r="AC567" s="19"/>
      <c r="BS567" s="18"/>
    </row>
    <row r="568" spans="1:71" ht="0.95" customHeight="1">
      <c r="M568" s="18"/>
      <c r="N568"/>
      <c r="O568"/>
      <c r="P568"/>
      <c r="Q568"/>
      <c r="R568"/>
      <c r="S568"/>
      <c r="T568"/>
      <c r="U568"/>
      <c r="W568" s="19"/>
      <c r="X568" s="19"/>
      <c r="AC568" s="19"/>
      <c r="BS568" s="18"/>
    </row>
    <row r="569" spans="1:71" ht="0.95" customHeight="1">
      <c r="M569" s="18"/>
      <c r="N569"/>
      <c r="O569"/>
      <c r="P569"/>
      <c r="Q569"/>
      <c r="R569"/>
      <c r="S569"/>
      <c r="T569"/>
      <c r="U569"/>
      <c r="W569" s="19"/>
      <c r="X569" s="19"/>
      <c r="AC569" s="19"/>
      <c r="BS569" s="18"/>
    </row>
    <row r="570" spans="1:71" ht="0.95" customHeight="1">
      <c r="M570" s="18"/>
      <c r="N570"/>
      <c r="O570"/>
      <c r="P570"/>
      <c r="Q570"/>
      <c r="R570"/>
      <c r="S570"/>
      <c r="T570"/>
      <c r="U570"/>
      <c r="W570" s="19"/>
      <c r="X570" s="19"/>
      <c r="AC570" s="19"/>
      <c r="BS570" s="18"/>
    </row>
    <row r="571" spans="1:71" ht="16.5" thickBot="1">
      <c r="D571" s="1" t="s">
        <v>26</v>
      </c>
      <c r="E571" s="1" t="s">
        <v>3</v>
      </c>
      <c r="F571" s="5" t="s">
        <v>4</v>
      </c>
      <c r="G571" s="5" t="s">
        <v>8</v>
      </c>
      <c r="H571" s="5" t="s">
        <v>5</v>
      </c>
      <c r="I571" s="5" t="s">
        <v>6</v>
      </c>
      <c r="J571" s="5" t="s">
        <v>7</v>
      </c>
      <c r="K571" s="6" t="s">
        <v>66</v>
      </c>
      <c r="M571" s="18"/>
      <c r="N571" s="1" t="s">
        <v>26</v>
      </c>
      <c r="O571" s="1"/>
      <c r="P571" s="1"/>
      <c r="Q571" s="1"/>
      <c r="R571" s="1"/>
      <c r="S571" s="1"/>
      <c r="T571" s="1"/>
      <c r="U571" s="1"/>
      <c r="W571" s="19"/>
      <c r="X571" s="191"/>
      <c r="Y571" s="191"/>
      <c r="Z571" s="191"/>
      <c r="AA571" s="191"/>
      <c r="AB571" s="191"/>
      <c r="AC571" s="191"/>
      <c r="AD571" s="1"/>
      <c r="AE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8"/>
    </row>
    <row r="572" spans="1:71">
      <c r="A572" s="335">
        <v>49</v>
      </c>
      <c r="B572" s="286" t="s">
        <v>18</v>
      </c>
      <c r="C572" s="287"/>
      <c r="D572" s="92">
        <f>+入力シート①!Z$2</f>
        <v>0</v>
      </c>
      <c r="E572" s="21"/>
      <c r="F572" s="34"/>
      <c r="G572" s="34"/>
      <c r="H572" s="34"/>
      <c r="I572" s="34"/>
      <c r="J572" s="34"/>
      <c r="K572" s="35"/>
      <c r="M572" s="18"/>
      <c r="N572" s="92">
        <v>0</v>
      </c>
      <c r="O572" s="92">
        <v>0</v>
      </c>
      <c r="P572" s="92">
        <v>0</v>
      </c>
      <c r="Q572" s="92">
        <v>0</v>
      </c>
      <c r="R572" s="92">
        <v>0</v>
      </c>
      <c r="S572" s="92">
        <v>0</v>
      </c>
      <c r="T572" s="92">
        <v>0</v>
      </c>
      <c r="U572" s="92">
        <v>0</v>
      </c>
      <c r="V572" s="19">
        <v>0</v>
      </c>
      <c r="W572" s="19">
        <v>0</v>
      </c>
      <c r="X572" s="19">
        <f t="shared" ref="X572:BR572" si="323">+X$1</f>
        <v>2009</v>
      </c>
      <c r="Y572" s="19">
        <f t="shared" si="323"/>
        <v>2008</v>
      </c>
      <c r="Z572" s="19">
        <f t="shared" si="323"/>
        <v>2007</v>
      </c>
      <c r="AA572" s="19">
        <f t="shared" si="323"/>
        <v>2006</v>
      </c>
      <c r="AB572" s="19">
        <f t="shared" si="323"/>
        <v>2005</v>
      </c>
      <c r="AC572" s="19">
        <f t="shared" si="323"/>
        <v>2004</v>
      </c>
      <c r="AD572">
        <f t="shared" si="323"/>
        <v>2003</v>
      </c>
      <c r="AE572">
        <f t="shared" si="323"/>
        <v>2003</v>
      </c>
      <c r="AF572">
        <f t="shared" si="323"/>
        <v>2003</v>
      </c>
      <c r="AG572">
        <f t="shared" si="323"/>
        <v>2002</v>
      </c>
      <c r="AH572">
        <f t="shared" si="323"/>
        <v>2002</v>
      </c>
      <c r="AI572">
        <f t="shared" si="323"/>
        <v>2001</v>
      </c>
      <c r="AJ572">
        <f t="shared" si="323"/>
        <v>2001</v>
      </c>
      <c r="AK572">
        <f t="shared" si="323"/>
        <v>2000</v>
      </c>
      <c r="AL572">
        <f t="shared" si="323"/>
        <v>1999</v>
      </c>
      <c r="AM572">
        <f t="shared" si="323"/>
        <v>1998</v>
      </c>
      <c r="AN572">
        <f t="shared" si="323"/>
        <v>1997</v>
      </c>
      <c r="AO572">
        <f t="shared" si="323"/>
        <v>1996</v>
      </c>
      <c r="AP572">
        <f t="shared" si="323"/>
        <v>1995</v>
      </c>
      <c r="AQ572">
        <f t="shared" si="323"/>
        <v>1994</v>
      </c>
      <c r="AR572">
        <f t="shared" si="323"/>
        <v>1992</v>
      </c>
      <c r="AS572">
        <f t="shared" si="323"/>
        <v>1991</v>
      </c>
      <c r="AT572">
        <f t="shared" si="323"/>
        <v>1990</v>
      </c>
      <c r="AU572">
        <f t="shared" si="323"/>
        <v>1990</v>
      </c>
      <c r="AV572">
        <f t="shared" si="323"/>
        <v>1990</v>
      </c>
      <c r="AW572">
        <f t="shared" si="323"/>
        <v>1989</v>
      </c>
      <c r="AX572">
        <f t="shared" si="323"/>
        <v>1989</v>
      </c>
      <c r="AY572">
        <f t="shared" si="323"/>
        <v>1988</v>
      </c>
      <c r="AZ572">
        <f t="shared" si="323"/>
        <v>1988</v>
      </c>
      <c r="BA572">
        <f t="shared" si="323"/>
        <v>1988</v>
      </c>
      <c r="BB572">
        <f t="shared" si="323"/>
        <v>1987</v>
      </c>
      <c r="BC572">
        <f t="shared" si="323"/>
        <v>1986</v>
      </c>
      <c r="BD572">
        <f t="shared" si="323"/>
        <v>1985</v>
      </c>
      <c r="BE572">
        <f t="shared" si="323"/>
        <v>1985</v>
      </c>
      <c r="BF572">
        <f t="shared" si="323"/>
        <v>1985</v>
      </c>
      <c r="BG572">
        <f t="shared" si="323"/>
        <v>1984</v>
      </c>
      <c r="BH572">
        <f t="shared" si="323"/>
        <v>1984</v>
      </c>
      <c r="BI572">
        <f t="shared" si="323"/>
        <v>1984</v>
      </c>
      <c r="BJ572">
        <f t="shared" si="323"/>
        <v>1983</v>
      </c>
      <c r="BK572">
        <f t="shared" si="323"/>
        <v>1983</v>
      </c>
      <c r="BL572">
        <f t="shared" si="323"/>
        <v>1982</v>
      </c>
      <c r="BM572">
        <f t="shared" si="323"/>
        <v>1981</v>
      </c>
      <c r="BN572">
        <f t="shared" si="323"/>
        <v>1981</v>
      </c>
      <c r="BO572">
        <f t="shared" si="323"/>
        <v>1980</v>
      </c>
      <c r="BP572">
        <f t="shared" si="323"/>
        <v>1980</v>
      </c>
      <c r="BQ572">
        <f t="shared" si="323"/>
        <v>1980</v>
      </c>
      <c r="BR572">
        <f t="shared" si="323"/>
        <v>1980</v>
      </c>
      <c r="BS572" s="18"/>
    </row>
    <row r="573" spans="1:71">
      <c r="A573" s="335"/>
      <c r="B573" s="286" t="s">
        <v>19</v>
      </c>
      <c r="C573" s="287"/>
      <c r="D573" s="93">
        <f>+入力シート①!Z$2</f>
        <v>0</v>
      </c>
      <c r="E573" s="22"/>
      <c r="F573" s="36"/>
      <c r="G573" s="36"/>
      <c r="H573" s="36"/>
      <c r="I573" s="36"/>
      <c r="J573" s="36"/>
      <c r="K573" s="37"/>
      <c r="M573" s="18"/>
      <c r="N573" s="93">
        <v>0</v>
      </c>
      <c r="O573" s="93">
        <v>0</v>
      </c>
      <c r="P573" s="93">
        <v>0</v>
      </c>
      <c r="Q573" s="93">
        <v>0</v>
      </c>
      <c r="R573" s="93">
        <v>0</v>
      </c>
      <c r="S573" s="93">
        <v>0</v>
      </c>
      <c r="T573" s="93">
        <v>0</v>
      </c>
      <c r="U573" s="93">
        <v>0</v>
      </c>
      <c r="V573" s="19">
        <v>0</v>
      </c>
      <c r="W573" s="19">
        <v>0</v>
      </c>
      <c r="X573" s="19">
        <f t="shared" ref="X573:BR573" si="324">+X$3</f>
        <v>5</v>
      </c>
      <c r="Y573" s="19">
        <f t="shared" si="324"/>
        <v>5</v>
      </c>
      <c r="Z573" s="19">
        <f t="shared" si="324"/>
        <v>5</v>
      </c>
      <c r="AA573" s="19">
        <f t="shared" si="324"/>
        <v>5</v>
      </c>
      <c r="AB573" s="19">
        <f t="shared" si="324"/>
        <v>5</v>
      </c>
      <c r="AC573" s="19">
        <f t="shared" si="324"/>
        <v>5</v>
      </c>
      <c r="AD573">
        <f t="shared" si="324"/>
        <v>5</v>
      </c>
      <c r="AE573">
        <f t="shared" si="324"/>
        <v>5</v>
      </c>
      <c r="AF573">
        <f t="shared" si="324"/>
        <v>5</v>
      </c>
      <c r="AG573">
        <f t="shared" si="324"/>
        <v>5</v>
      </c>
      <c r="AH573">
        <f t="shared" si="324"/>
        <v>5</v>
      </c>
      <c r="AI573">
        <f t="shared" si="324"/>
        <v>5</v>
      </c>
      <c r="AJ573">
        <f t="shared" si="324"/>
        <v>5</v>
      </c>
      <c r="AK573">
        <f t="shared" si="324"/>
        <v>5</v>
      </c>
      <c r="AL573">
        <f t="shared" si="324"/>
        <v>5</v>
      </c>
      <c r="AM573">
        <f t="shared" si="324"/>
        <v>5</v>
      </c>
      <c r="AN573">
        <f t="shared" si="324"/>
        <v>5</v>
      </c>
      <c r="AO573">
        <f t="shared" si="324"/>
        <v>5</v>
      </c>
      <c r="AP573">
        <f t="shared" si="324"/>
        <v>5</v>
      </c>
      <c r="AQ573">
        <f t="shared" si="324"/>
        <v>5</v>
      </c>
      <c r="AR573">
        <f t="shared" si="324"/>
        <v>5</v>
      </c>
      <c r="AS573">
        <f t="shared" si="324"/>
        <v>5</v>
      </c>
      <c r="AT573">
        <f t="shared" si="324"/>
        <v>5</v>
      </c>
      <c r="AU573">
        <f t="shared" si="324"/>
        <v>5</v>
      </c>
      <c r="AV573">
        <f t="shared" si="324"/>
        <v>5</v>
      </c>
      <c r="AW573">
        <f t="shared" si="324"/>
        <v>5</v>
      </c>
      <c r="AX573">
        <f t="shared" si="324"/>
        <v>5</v>
      </c>
      <c r="AY573">
        <f t="shared" si="324"/>
        <v>5</v>
      </c>
      <c r="AZ573">
        <f t="shared" si="324"/>
        <v>5</v>
      </c>
      <c r="BA573">
        <f t="shared" si="324"/>
        <v>5</v>
      </c>
      <c r="BB573">
        <f t="shared" si="324"/>
        <v>5</v>
      </c>
      <c r="BC573">
        <f t="shared" si="324"/>
        <v>5</v>
      </c>
      <c r="BD573">
        <f t="shared" si="324"/>
        <v>5</v>
      </c>
      <c r="BE573">
        <f t="shared" si="324"/>
        <v>5</v>
      </c>
      <c r="BF573">
        <f t="shared" si="324"/>
        <v>5</v>
      </c>
      <c r="BG573">
        <f t="shared" si="324"/>
        <v>5</v>
      </c>
      <c r="BH573">
        <f t="shared" si="324"/>
        <v>5</v>
      </c>
      <c r="BI573">
        <f t="shared" si="324"/>
        <v>5</v>
      </c>
      <c r="BJ573">
        <f t="shared" si="324"/>
        <v>5</v>
      </c>
      <c r="BK573">
        <f t="shared" si="324"/>
        <v>5</v>
      </c>
      <c r="BL573">
        <f t="shared" si="324"/>
        <v>5</v>
      </c>
      <c r="BM573">
        <f t="shared" si="324"/>
        <v>5</v>
      </c>
      <c r="BN573">
        <f t="shared" si="324"/>
        <v>5</v>
      </c>
      <c r="BO573">
        <f t="shared" si="324"/>
        <v>5</v>
      </c>
      <c r="BP573">
        <f t="shared" si="324"/>
        <v>5</v>
      </c>
      <c r="BQ573">
        <f t="shared" si="324"/>
        <v>5</v>
      </c>
      <c r="BR573">
        <f t="shared" si="324"/>
        <v>5</v>
      </c>
      <c r="BS573" s="18"/>
    </row>
    <row r="574" spans="1:71">
      <c r="A574" s="335"/>
      <c r="B574" s="286" t="s">
        <v>20</v>
      </c>
      <c r="C574" s="287"/>
      <c r="D574" s="94">
        <f>+入力シート①!Z$2</f>
        <v>0</v>
      </c>
      <c r="E574" s="22"/>
      <c r="F574" s="36"/>
      <c r="G574" s="36"/>
      <c r="H574" s="36"/>
      <c r="I574" s="36"/>
      <c r="J574" s="36"/>
      <c r="K574" s="37"/>
      <c r="M574" s="18"/>
      <c r="N574" s="94">
        <v>0</v>
      </c>
      <c r="O574" s="94">
        <v>0</v>
      </c>
      <c r="P574" s="94">
        <v>0</v>
      </c>
      <c r="Q574" s="94">
        <v>0</v>
      </c>
      <c r="R574" s="94">
        <v>0</v>
      </c>
      <c r="S574" s="94">
        <v>0</v>
      </c>
      <c r="T574" s="94">
        <v>0</v>
      </c>
      <c r="U574" s="94">
        <v>0</v>
      </c>
      <c r="V574" s="19">
        <v>0</v>
      </c>
      <c r="W574" s="19">
        <v>0</v>
      </c>
      <c r="X574" s="19"/>
      <c r="AB574" s="19">
        <v>11</v>
      </c>
      <c r="AC574" s="19">
        <v>6</v>
      </c>
      <c r="AF574">
        <v>2</v>
      </c>
      <c r="AR574">
        <v>14</v>
      </c>
      <c r="AU574">
        <v>9</v>
      </c>
      <c r="AW574">
        <v>10</v>
      </c>
      <c r="AZ574">
        <v>11</v>
      </c>
      <c r="BE574">
        <v>9</v>
      </c>
      <c r="BS574" s="18"/>
    </row>
    <row r="575" spans="1:71">
      <c r="A575" s="335"/>
      <c r="B575" s="286" t="s">
        <v>67</v>
      </c>
      <c r="C575" s="287"/>
      <c r="D575">
        <f>+入力シート①!Z$3</f>
        <v>49</v>
      </c>
      <c r="E575" s="22"/>
      <c r="F575" s="36"/>
      <c r="G575" s="36"/>
      <c r="H575" s="36"/>
      <c r="I575" s="36"/>
      <c r="J575" s="36"/>
      <c r="K575" s="37"/>
      <c r="M575" s="18"/>
      <c r="N575">
        <v>49</v>
      </c>
      <c r="O575">
        <v>49</v>
      </c>
      <c r="P575">
        <v>49</v>
      </c>
      <c r="Q575">
        <v>49</v>
      </c>
      <c r="R575">
        <v>49</v>
      </c>
      <c r="S575">
        <v>49</v>
      </c>
      <c r="T575">
        <v>49</v>
      </c>
      <c r="U575">
        <v>49</v>
      </c>
      <c r="V575" s="19">
        <v>49</v>
      </c>
      <c r="W575" s="19">
        <v>49</v>
      </c>
      <c r="X575" s="19">
        <f>+$A$572</f>
        <v>49</v>
      </c>
      <c r="Y575" s="19">
        <f>+$A$572</f>
        <v>49</v>
      </c>
      <c r="Z575" s="19">
        <f>+$A$572</f>
        <v>49</v>
      </c>
      <c r="AA575" s="19">
        <f t="shared" ref="AA575:BR575" si="325">+$A$572</f>
        <v>49</v>
      </c>
      <c r="AB575" s="19">
        <f t="shared" si="325"/>
        <v>49</v>
      </c>
      <c r="AC575" s="19">
        <f t="shared" si="325"/>
        <v>49</v>
      </c>
      <c r="AD575">
        <f t="shared" si="325"/>
        <v>49</v>
      </c>
      <c r="AE575">
        <f t="shared" si="325"/>
        <v>49</v>
      </c>
      <c r="AF575">
        <f t="shared" si="325"/>
        <v>49</v>
      </c>
      <c r="AG575">
        <f t="shared" si="325"/>
        <v>49</v>
      </c>
      <c r="AH575">
        <f t="shared" si="325"/>
        <v>49</v>
      </c>
      <c r="AI575">
        <f t="shared" si="325"/>
        <v>49</v>
      </c>
      <c r="AJ575">
        <f t="shared" si="325"/>
        <v>49</v>
      </c>
      <c r="AK575">
        <f t="shared" si="325"/>
        <v>49</v>
      </c>
      <c r="AL575">
        <f t="shared" si="325"/>
        <v>49</v>
      </c>
      <c r="AM575">
        <f t="shared" si="325"/>
        <v>49</v>
      </c>
      <c r="AN575">
        <f t="shared" si="325"/>
        <v>49</v>
      </c>
      <c r="AO575">
        <f t="shared" si="325"/>
        <v>49</v>
      </c>
      <c r="AP575">
        <f t="shared" si="325"/>
        <v>49</v>
      </c>
      <c r="AQ575">
        <f t="shared" si="325"/>
        <v>49</v>
      </c>
      <c r="AR575">
        <f t="shared" si="325"/>
        <v>49</v>
      </c>
      <c r="AS575">
        <f t="shared" si="325"/>
        <v>49</v>
      </c>
      <c r="AT575">
        <f t="shared" si="325"/>
        <v>49</v>
      </c>
      <c r="AU575">
        <f t="shared" si="325"/>
        <v>49</v>
      </c>
      <c r="AV575">
        <f t="shared" si="325"/>
        <v>49</v>
      </c>
      <c r="AW575">
        <f t="shared" si="325"/>
        <v>49</v>
      </c>
      <c r="AX575">
        <f t="shared" si="325"/>
        <v>49</v>
      </c>
      <c r="AY575">
        <f t="shared" si="325"/>
        <v>49</v>
      </c>
      <c r="AZ575">
        <f t="shared" si="325"/>
        <v>49</v>
      </c>
      <c r="BA575">
        <f t="shared" si="325"/>
        <v>49</v>
      </c>
      <c r="BB575">
        <f t="shared" si="325"/>
        <v>49</v>
      </c>
      <c r="BC575">
        <f t="shared" si="325"/>
        <v>49</v>
      </c>
      <c r="BD575">
        <f t="shared" si="325"/>
        <v>49</v>
      </c>
      <c r="BE575">
        <f t="shared" si="325"/>
        <v>49</v>
      </c>
      <c r="BF575">
        <f t="shared" si="325"/>
        <v>49</v>
      </c>
      <c r="BG575">
        <f t="shared" si="325"/>
        <v>49</v>
      </c>
      <c r="BH575">
        <f t="shared" si="325"/>
        <v>49</v>
      </c>
      <c r="BI575">
        <f t="shared" si="325"/>
        <v>49</v>
      </c>
      <c r="BJ575">
        <f t="shared" si="325"/>
        <v>49</v>
      </c>
      <c r="BK575">
        <f t="shared" si="325"/>
        <v>49</v>
      </c>
      <c r="BL575">
        <f t="shared" si="325"/>
        <v>49</v>
      </c>
      <c r="BM575">
        <f t="shared" si="325"/>
        <v>49</v>
      </c>
      <c r="BN575">
        <f t="shared" si="325"/>
        <v>49</v>
      </c>
      <c r="BO575">
        <f t="shared" si="325"/>
        <v>49</v>
      </c>
      <c r="BP575">
        <f t="shared" si="325"/>
        <v>49</v>
      </c>
      <c r="BQ575">
        <f t="shared" si="325"/>
        <v>49</v>
      </c>
      <c r="BR575">
        <f t="shared" si="325"/>
        <v>49</v>
      </c>
      <c r="BS575" s="18"/>
    </row>
    <row r="576" spans="1:71" ht="16.5" thickBot="1">
      <c r="A576" s="335"/>
      <c r="B576" s="286" t="s">
        <v>21</v>
      </c>
      <c r="C576" s="287"/>
      <c r="D576" s="99">
        <f>+入力シート①!Z$4</f>
        <v>0</v>
      </c>
      <c r="E576" s="23"/>
      <c r="F576" s="38"/>
      <c r="G576" s="38"/>
      <c r="H576" s="38"/>
      <c r="I576" s="38"/>
      <c r="J576" s="38"/>
      <c r="K576" s="39"/>
      <c r="M576" s="18"/>
      <c r="N576" s="99">
        <v>0</v>
      </c>
      <c r="O576" s="99">
        <v>0</v>
      </c>
      <c r="P576" s="99">
        <v>0</v>
      </c>
      <c r="Q576" s="99">
        <v>0</v>
      </c>
      <c r="R576" s="99">
        <v>0</v>
      </c>
      <c r="S576" s="99">
        <v>0</v>
      </c>
      <c r="T576" s="99">
        <v>0</v>
      </c>
      <c r="U576" s="99">
        <v>0</v>
      </c>
      <c r="V576" s="19">
        <v>0</v>
      </c>
      <c r="W576" s="19">
        <v>0</v>
      </c>
      <c r="X576" s="19"/>
      <c r="AC576" s="19"/>
      <c r="BS576" s="18"/>
    </row>
    <row r="577" spans="1:71">
      <c r="A577" s="335"/>
      <c r="B577" s="283" t="s">
        <v>22</v>
      </c>
      <c r="C577" s="9">
        <v>0</v>
      </c>
      <c r="D577">
        <f>+入力シート①!Z$5</f>
        <v>0</v>
      </c>
      <c r="E577">
        <f>+COUNT($O577:$BS577)</f>
        <v>17</v>
      </c>
      <c r="F577" s="6">
        <f>+AVERAGE($O577:$BS577)</f>
        <v>10.158823529411766</v>
      </c>
      <c r="G577" s="6">
        <f>+STDEV($O577:$BS577)</f>
        <v>11.135812656892703</v>
      </c>
      <c r="H577" s="6">
        <f>+MAX($N577:$BT577)</f>
        <v>23.6</v>
      </c>
      <c r="I577" s="6">
        <f>+MIN($N577:$BS577)</f>
        <v>0</v>
      </c>
      <c r="J577" s="6">
        <f>+D577-F577</f>
        <v>-10.158823529411766</v>
      </c>
      <c r="K577" s="6">
        <f>+J577/G577</f>
        <v>-0.91226602336236207</v>
      </c>
      <c r="M577" s="18"/>
      <c r="N577">
        <v>0</v>
      </c>
      <c r="O577">
        <v>0</v>
      </c>
      <c r="P577">
        <v>0</v>
      </c>
      <c r="Q577">
        <v>0</v>
      </c>
      <c r="R577">
        <v>0</v>
      </c>
      <c r="S577">
        <v>0</v>
      </c>
      <c r="T577">
        <v>0</v>
      </c>
      <c r="U577">
        <v>0</v>
      </c>
      <c r="V577" s="19">
        <v>0</v>
      </c>
      <c r="W577" s="19">
        <v>0</v>
      </c>
      <c r="X577" s="19"/>
      <c r="AB577" s="19">
        <v>23.6</v>
      </c>
      <c r="AC577" s="19">
        <v>20</v>
      </c>
      <c r="AF577">
        <v>21.4</v>
      </c>
      <c r="AR577">
        <v>23.2</v>
      </c>
      <c r="AU577">
        <v>21</v>
      </c>
      <c r="AW577">
        <v>21.6</v>
      </c>
      <c r="AZ577">
        <v>20.9</v>
      </c>
      <c r="BE577">
        <v>21</v>
      </c>
      <c r="BS577" s="18"/>
    </row>
    <row r="578" spans="1:71">
      <c r="A578" s="335"/>
      <c r="B578" s="283"/>
      <c r="C578" s="9">
        <v>10</v>
      </c>
      <c r="D578">
        <f>+入力シート①!Z$6</f>
        <v>0</v>
      </c>
      <c r="E578">
        <f t="shared" ref="E578:E589" si="326">+COUNT($O578:$BS578)</f>
        <v>16</v>
      </c>
      <c r="F578" s="6">
        <f t="shared" ref="F578:F589" si="327">+AVERAGE($O578:$BS578)</f>
        <v>9.1312499999999996</v>
      </c>
      <c r="G578" s="6">
        <f t="shared" ref="G578:G589" si="328">+STDEV($O578:$BS578)</f>
        <v>10.720680870790499</v>
      </c>
      <c r="H578" s="6">
        <f t="shared" ref="H578:H589" si="329">+MAX($N578:$BT578)</f>
        <v>23.19</v>
      </c>
      <c r="I578" s="6">
        <f t="shared" ref="I578:I589" si="330">+MIN($N578:$BS578)</f>
        <v>0</v>
      </c>
      <c r="J578" s="6">
        <f t="shared" ref="J578:J589" si="331">+D578-F578</f>
        <v>-9.1312499999999996</v>
      </c>
      <c r="K578" s="6">
        <f t="shared" ref="K578:K589" si="332">+J578/G578</f>
        <v>-0.85174161138206683</v>
      </c>
      <c r="M578" s="18"/>
      <c r="N578">
        <v>0</v>
      </c>
      <c r="O578">
        <v>0</v>
      </c>
      <c r="P578">
        <v>0</v>
      </c>
      <c r="Q578">
        <v>0</v>
      </c>
      <c r="R578">
        <v>0</v>
      </c>
      <c r="S578">
        <v>0</v>
      </c>
      <c r="T578">
        <v>0</v>
      </c>
      <c r="U578">
        <v>0</v>
      </c>
      <c r="V578" s="19">
        <v>0</v>
      </c>
      <c r="W578" s="19">
        <v>0</v>
      </c>
      <c r="X578" s="19"/>
      <c r="AB578" s="19">
        <v>23.19</v>
      </c>
      <c r="AC578" s="19">
        <v>20</v>
      </c>
      <c r="AF578">
        <v>21.42</v>
      </c>
      <c r="AU578">
        <v>19.399999999999999</v>
      </c>
      <c r="AW578">
        <v>20.6</v>
      </c>
      <c r="AZ578">
        <v>20.9</v>
      </c>
      <c r="BE578">
        <v>20.59</v>
      </c>
      <c r="BS578" s="18"/>
    </row>
    <row r="579" spans="1:71">
      <c r="A579" s="335"/>
      <c r="B579" s="283"/>
      <c r="C579" s="9">
        <v>20</v>
      </c>
      <c r="D579">
        <f>+入力シート①!Z$7</f>
        <v>0</v>
      </c>
      <c r="E579">
        <f t="shared" si="326"/>
        <v>16</v>
      </c>
      <c r="F579" s="6">
        <f t="shared" si="327"/>
        <v>9.0868749999999991</v>
      </c>
      <c r="G579" s="6">
        <f t="shared" si="328"/>
        <v>10.669494032833359</v>
      </c>
      <c r="H579" s="6">
        <f t="shared" si="329"/>
        <v>23.13</v>
      </c>
      <c r="I579" s="6">
        <f t="shared" si="330"/>
        <v>0</v>
      </c>
      <c r="J579" s="6">
        <f t="shared" si="331"/>
        <v>-9.0868749999999991</v>
      </c>
      <c r="K579" s="6">
        <f t="shared" si="332"/>
        <v>-0.85166878317161543</v>
      </c>
      <c r="M579" s="18"/>
      <c r="N579">
        <v>0</v>
      </c>
      <c r="O579">
        <v>0</v>
      </c>
      <c r="P579">
        <v>0</v>
      </c>
      <c r="Q579">
        <v>0</v>
      </c>
      <c r="R579">
        <v>0</v>
      </c>
      <c r="S579">
        <v>0</v>
      </c>
      <c r="T579">
        <v>0</v>
      </c>
      <c r="U579">
        <v>0</v>
      </c>
      <c r="V579" s="19">
        <v>0</v>
      </c>
      <c r="W579" s="19">
        <v>0</v>
      </c>
      <c r="X579" s="19"/>
      <c r="AB579" s="19">
        <v>23.13</v>
      </c>
      <c r="AC579" s="19">
        <v>20</v>
      </c>
      <c r="AF579">
        <v>21.42</v>
      </c>
      <c r="AU579">
        <v>19.34</v>
      </c>
      <c r="AW579">
        <v>20.41</v>
      </c>
      <c r="AZ579">
        <v>20.77</v>
      </c>
      <c r="BE579">
        <v>20.32</v>
      </c>
      <c r="BS579" s="18"/>
    </row>
    <row r="580" spans="1:71">
      <c r="A580" s="335"/>
      <c r="B580" s="283"/>
      <c r="C580" s="9">
        <v>30</v>
      </c>
      <c r="D580">
        <f>+入力シート①!Z$8</f>
        <v>0</v>
      </c>
      <c r="E580">
        <f t="shared" si="326"/>
        <v>16</v>
      </c>
      <c r="F580" s="6">
        <f t="shared" si="327"/>
        <v>9.0425000000000004</v>
      </c>
      <c r="G580" s="6">
        <f t="shared" si="328"/>
        <v>10.619505010435594</v>
      </c>
      <c r="H580" s="6">
        <f t="shared" si="329"/>
        <v>23.11</v>
      </c>
      <c r="I580" s="6">
        <f t="shared" si="330"/>
        <v>0</v>
      </c>
      <c r="J580" s="6">
        <f t="shared" si="331"/>
        <v>-9.0425000000000004</v>
      </c>
      <c r="K580" s="6">
        <f t="shared" si="332"/>
        <v>-0.85149919804304441</v>
      </c>
      <c r="M580" s="18"/>
      <c r="N580">
        <v>0</v>
      </c>
      <c r="O580">
        <v>0</v>
      </c>
      <c r="P580">
        <v>0</v>
      </c>
      <c r="Q580">
        <v>0</v>
      </c>
      <c r="R580">
        <v>0</v>
      </c>
      <c r="S580">
        <v>0</v>
      </c>
      <c r="T580">
        <v>0</v>
      </c>
      <c r="U580">
        <v>0</v>
      </c>
      <c r="V580" s="19">
        <v>0</v>
      </c>
      <c r="W580" s="19">
        <v>0</v>
      </c>
      <c r="X580" s="19"/>
      <c r="AB580" s="19">
        <v>23.11</v>
      </c>
      <c r="AC580" s="19">
        <v>19.989999999999998</v>
      </c>
      <c r="AF580">
        <v>21.42</v>
      </c>
      <c r="AU580">
        <v>19.3</v>
      </c>
      <c r="AW580">
        <v>20.190000000000001</v>
      </c>
      <c r="AZ580">
        <v>20.68</v>
      </c>
      <c r="BE580">
        <v>19.989999999999998</v>
      </c>
      <c r="BS580" s="18"/>
    </row>
    <row r="581" spans="1:71">
      <c r="A581" s="335"/>
      <c r="B581" s="283"/>
      <c r="C581" s="9">
        <v>50</v>
      </c>
      <c r="D581">
        <f>+入力シート①!Z$9</f>
        <v>0</v>
      </c>
      <c r="E581">
        <f t="shared" si="326"/>
        <v>16</v>
      </c>
      <c r="F581" s="6">
        <f t="shared" si="327"/>
        <v>8.8787500000000001</v>
      </c>
      <c r="G581" s="6">
        <f t="shared" si="328"/>
        <v>10.444280651788963</v>
      </c>
      <c r="H581" s="6">
        <f t="shared" si="329"/>
        <v>23.02</v>
      </c>
      <c r="I581" s="6">
        <f t="shared" si="330"/>
        <v>0</v>
      </c>
      <c r="J581" s="6">
        <f t="shared" si="331"/>
        <v>-8.8787500000000001</v>
      </c>
      <c r="K581" s="6">
        <f t="shared" si="332"/>
        <v>-0.85010641670943521</v>
      </c>
      <c r="M581" s="18"/>
      <c r="N581">
        <v>0</v>
      </c>
      <c r="O581">
        <v>0</v>
      </c>
      <c r="P581">
        <v>0</v>
      </c>
      <c r="Q581">
        <v>0</v>
      </c>
      <c r="R581">
        <v>0</v>
      </c>
      <c r="S581">
        <v>0</v>
      </c>
      <c r="T581">
        <v>0</v>
      </c>
      <c r="U581">
        <v>0</v>
      </c>
      <c r="V581" s="19">
        <v>0</v>
      </c>
      <c r="W581" s="19">
        <v>0</v>
      </c>
      <c r="X581" s="19"/>
      <c r="AB581" s="19">
        <v>23.02</v>
      </c>
      <c r="AC581" s="19">
        <v>19.399999999999999</v>
      </c>
      <c r="AF581">
        <v>21.41</v>
      </c>
      <c r="AU581">
        <v>19.28</v>
      </c>
      <c r="AW581">
        <v>20</v>
      </c>
      <c r="AZ581">
        <v>20.62</v>
      </c>
      <c r="BE581">
        <v>18.329999999999998</v>
      </c>
      <c r="BS581" s="18"/>
    </row>
    <row r="582" spans="1:71">
      <c r="A582" s="335"/>
      <c r="B582" s="283"/>
      <c r="C582" s="9">
        <v>75</v>
      </c>
      <c r="D582">
        <f>+入力シート①!Z$10</f>
        <v>0</v>
      </c>
      <c r="E582">
        <f t="shared" si="326"/>
        <v>16</v>
      </c>
      <c r="F582" s="6">
        <f t="shared" si="327"/>
        <v>8.75</v>
      </c>
      <c r="G582" s="6">
        <f t="shared" si="328"/>
        <v>10.300306144317588</v>
      </c>
      <c r="H582" s="6">
        <f t="shared" si="329"/>
        <v>22.59</v>
      </c>
      <c r="I582" s="6">
        <f t="shared" si="330"/>
        <v>0</v>
      </c>
      <c r="J582" s="6">
        <f t="shared" si="331"/>
        <v>-8.75</v>
      </c>
      <c r="K582" s="6">
        <f t="shared" si="332"/>
        <v>-0.84948931394890126</v>
      </c>
      <c r="M582" s="18"/>
      <c r="N582">
        <v>0</v>
      </c>
      <c r="O582">
        <v>0</v>
      </c>
      <c r="P582">
        <v>0</v>
      </c>
      <c r="Q582">
        <v>0</v>
      </c>
      <c r="R582">
        <v>0</v>
      </c>
      <c r="S582">
        <v>0</v>
      </c>
      <c r="T582">
        <v>0</v>
      </c>
      <c r="U582">
        <v>0</v>
      </c>
      <c r="V582" s="19">
        <v>0</v>
      </c>
      <c r="W582" s="19">
        <v>0</v>
      </c>
      <c r="X582" s="19"/>
      <c r="AB582" s="19">
        <v>22.59</v>
      </c>
      <c r="AC582" s="19">
        <v>19.100000000000001</v>
      </c>
      <c r="AF582">
        <v>21.4</v>
      </c>
      <c r="AU582">
        <v>18.989999999999998</v>
      </c>
      <c r="AW582">
        <v>19.899999999999999</v>
      </c>
      <c r="AZ582">
        <v>20.420000000000002</v>
      </c>
      <c r="BE582">
        <v>17.600000000000001</v>
      </c>
      <c r="BS582" s="18"/>
    </row>
    <row r="583" spans="1:71">
      <c r="A583" s="335"/>
      <c r="B583" s="283"/>
      <c r="C583" s="9">
        <v>100</v>
      </c>
      <c r="D583">
        <f>+入力シート①!Z$11</f>
        <v>0</v>
      </c>
      <c r="E583">
        <f t="shared" si="326"/>
        <v>16</v>
      </c>
      <c r="F583" s="6">
        <f t="shared" si="327"/>
        <v>8.4618750000000009</v>
      </c>
      <c r="G583" s="6">
        <f t="shared" si="328"/>
        <v>9.9671702562295312</v>
      </c>
      <c r="H583" s="6">
        <f t="shared" si="329"/>
        <v>21.52</v>
      </c>
      <c r="I583" s="6">
        <f t="shared" si="330"/>
        <v>0</v>
      </c>
      <c r="J583" s="6">
        <f t="shared" si="331"/>
        <v>-8.4618750000000009</v>
      </c>
      <c r="K583" s="6">
        <f t="shared" si="332"/>
        <v>-0.84897466206231265</v>
      </c>
      <c r="M583" s="18"/>
      <c r="N583">
        <v>0</v>
      </c>
      <c r="O583">
        <v>0</v>
      </c>
      <c r="P583">
        <v>0</v>
      </c>
      <c r="Q583">
        <v>0</v>
      </c>
      <c r="R583">
        <v>0</v>
      </c>
      <c r="S583">
        <v>0</v>
      </c>
      <c r="T583">
        <v>0</v>
      </c>
      <c r="U583">
        <v>0</v>
      </c>
      <c r="V583" s="19">
        <v>0</v>
      </c>
      <c r="W583" s="19">
        <v>0</v>
      </c>
      <c r="X583" s="19"/>
      <c r="AB583" s="19">
        <v>21.52</v>
      </c>
      <c r="AC583" s="19">
        <v>18.54</v>
      </c>
      <c r="AF583">
        <v>20.72</v>
      </c>
      <c r="AU583">
        <v>18.68</v>
      </c>
      <c r="AW583">
        <v>19.38</v>
      </c>
      <c r="AZ583">
        <v>20.170000000000002</v>
      </c>
      <c r="BE583">
        <v>16.38</v>
      </c>
      <c r="BS583" s="18"/>
    </row>
    <row r="584" spans="1:71">
      <c r="A584" s="335"/>
      <c r="B584" s="283"/>
      <c r="C584" s="9">
        <v>150</v>
      </c>
      <c r="D584">
        <f>+入力シート①!Z$12</f>
        <v>0</v>
      </c>
      <c r="E584">
        <f t="shared" si="326"/>
        <v>16</v>
      </c>
      <c r="F584" s="6">
        <f t="shared" si="327"/>
        <v>8.1443750000000001</v>
      </c>
      <c r="G584" s="6">
        <f t="shared" si="328"/>
        <v>9.6001708101123562</v>
      </c>
      <c r="H584" s="6">
        <f t="shared" si="329"/>
        <v>20.34</v>
      </c>
      <c r="I584" s="6">
        <f t="shared" si="330"/>
        <v>0</v>
      </c>
      <c r="J584" s="6">
        <f t="shared" si="331"/>
        <v>-8.1443750000000001</v>
      </c>
      <c r="K584" s="6">
        <f t="shared" si="332"/>
        <v>-0.8483573012493808</v>
      </c>
      <c r="M584" s="18"/>
      <c r="N584">
        <v>0</v>
      </c>
      <c r="O584">
        <v>0</v>
      </c>
      <c r="P584">
        <v>0</v>
      </c>
      <c r="Q584">
        <v>0</v>
      </c>
      <c r="R584">
        <v>0</v>
      </c>
      <c r="S584">
        <v>0</v>
      </c>
      <c r="T584">
        <v>0</v>
      </c>
      <c r="U584">
        <v>0</v>
      </c>
      <c r="V584" s="19">
        <v>0</v>
      </c>
      <c r="W584" s="19">
        <v>0</v>
      </c>
      <c r="X584" s="19"/>
      <c r="AB584" s="19">
        <v>20.29</v>
      </c>
      <c r="AC584" s="19">
        <v>18.04</v>
      </c>
      <c r="AF584">
        <v>20.34</v>
      </c>
      <c r="AU584">
        <v>18.05</v>
      </c>
      <c r="AW584">
        <v>18.77</v>
      </c>
      <c r="AZ584">
        <v>19.48</v>
      </c>
      <c r="BE584">
        <v>15.34</v>
      </c>
      <c r="BS584" s="18"/>
    </row>
    <row r="585" spans="1:71">
      <c r="A585" s="335"/>
      <c r="B585" s="283"/>
      <c r="C585" s="9">
        <v>200</v>
      </c>
      <c r="D585">
        <f>+入力シート①!Z$13</f>
        <v>0</v>
      </c>
      <c r="E585">
        <f t="shared" si="326"/>
        <v>16</v>
      </c>
      <c r="F585" s="6">
        <f t="shared" si="327"/>
        <v>7.8712499999999999</v>
      </c>
      <c r="G585" s="6">
        <f t="shared" si="328"/>
        <v>9.3185398534319734</v>
      </c>
      <c r="H585" s="6">
        <f t="shared" si="329"/>
        <v>19.850000000000001</v>
      </c>
      <c r="I585" s="6">
        <f t="shared" si="330"/>
        <v>0</v>
      </c>
      <c r="J585" s="6">
        <f t="shared" si="331"/>
        <v>-7.8712499999999999</v>
      </c>
      <c r="K585" s="6">
        <f t="shared" si="332"/>
        <v>-0.84468705653504894</v>
      </c>
      <c r="M585" s="18"/>
      <c r="N585">
        <v>0</v>
      </c>
      <c r="O585">
        <v>0</v>
      </c>
      <c r="P585">
        <v>0</v>
      </c>
      <c r="Q585">
        <v>0</v>
      </c>
      <c r="R585">
        <v>0</v>
      </c>
      <c r="S585">
        <v>0</v>
      </c>
      <c r="T585">
        <v>0</v>
      </c>
      <c r="U585">
        <v>0</v>
      </c>
      <c r="V585" s="19">
        <v>0</v>
      </c>
      <c r="W585" s="19">
        <v>0</v>
      </c>
      <c r="X585" s="19"/>
      <c r="AB585" s="19">
        <v>19.78</v>
      </c>
      <c r="AC585" s="19">
        <v>17.61</v>
      </c>
      <c r="AF585">
        <v>19.850000000000001</v>
      </c>
      <c r="AU585">
        <v>17.600000000000001</v>
      </c>
      <c r="AW585">
        <v>18.2</v>
      </c>
      <c r="AZ585">
        <v>19.3</v>
      </c>
      <c r="BE585">
        <v>13.6</v>
      </c>
      <c r="BS585" s="18"/>
    </row>
    <row r="586" spans="1:71">
      <c r="A586" s="335"/>
      <c r="B586" s="283"/>
      <c r="C586" s="9">
        <v>300</v>
      </c>
      <c r="D586">
        <f>+入力シート①!Z$14</f>
        <v>0</v>
      </c>
      <c r="E586">
        <f t="shared" si="326"/>
        <v>12</v>
      </c>
      <c r="F586" s="6">
        <f t="shared" si="327"/>
        <v>4.2666666666666666</v>
      </c>
      <c r="G586" s="6">
        <f t="shared" si="328"/>
        <v>7.7194516212832971</v>
      </c>
      <c r="H586" s="6">
        <f t="shared" si="329"/>
        <v>17.29</v>
      </c>
      <c r="I586" s="6">
        <f t="shared" si="330"/>
        <v>0</v>
      </c>
      <c r="J586" s="6">
        <f t="shared" si="331"/>
        <v>-4.2666666666666666</v>
      </c>
      <c r="K586" s="6">
        <f t="shared" si="332"/>
        <v>-0.55271629074052897</v>
      </c>
      <c r="M586" s="18"/>
      <c r="N586">
        <v>0</v>
      </c>
      <c r="O586">
        <v>0</v>
      </c>
      <c r="P586">
        <v>0</v>
      </c>
      <c r="Q586">
        <v>0</v>
      </c>
      <c r="R586">
        <v>0</v>
      </c>
      <c r="S586">
        <v>0</v>
      </c>
      <c r="T586">
        <v>0</v>
      </c>
      <c r="U586">
        <v>0</v>
      </c>
      <c r="V586" s="19">
        <v>0</v>
      </c>
      <c r="W586" s="19">
        <v>0</v>
      </c>
      <c r="X586" s="19"/>
      <c r="AB586" s="19">
        <v>16.79</v>
      </c>
      <c r="AC586" s="19">
        <v>17.12</v>
      </c>
      <c r="AF586">
        <v>17.29</v>
      </c>
      <c r="BS586" s="18"/>
    </row>
    <row r="587" spans="1:71">
      <c r="A587" s="335"/>
      <c r="B587" s="283"/>
      <c r="C587" s="9">
        <v>400</v>
      </c>
      <c r="D587">
        <f>+入力シート①!Z$15</f>
        <v>0</v>
      </c>
      <c r="E587">
        <f t="shared" si="326"/>
        <v>12</v>
      </c>
      <c r="F587" s="6">
        <f t="shared" si="327"/>
        <v>3.7216666666666662</v>
      </c>
      <c r="G587" s="6">
        <f t="shared" si="328"/>
        <v>6.7375971348482357</v>
      </c>
      <c r="H587" s="6">
        <f t="shared" si="329"/>
        <v>15.44</v>
      </c>
      <c r="I587" s="6">
        <f t="shared" si="330"/>
        <v>0</v>
      </c>
      <c r="J587" s="6">
        <f t="shared" si="331"/>
        <v>-3.7216666666666662</v>
      </c>
      <c r="K587" s="6">
        <f t="shared" si="332"/>
        <v>-0.55237298879409724</v>
      </c>
      <c r="M587" s="18"/>
      <c r="N587">
        <v>0</v>
      </c>
      <c r="O587">
        <v>0</v>
      </c>
      <c r="P587">
        <v>0</v>
      </c>
      <c r="Q587">
        <v>0</v>
      </c>
      <c r="R587">
        <v>0</v>
      </c>
      <c r="S587">
        <v>0</v>
      </c>
      <c r="T587">
        <v>0</v>
      </c>
      <c r="U587">
        <v>0</v>
      </c>
      <c r="V587" s="19">
        <v>0</v>
      </c>
      <c r="W587" s="19">
        <v>0</v>
      </c>
      <c r="X587" s="19"/>
      <c r="AB587" s="19">
        <v>14.25</v>
      </c>
      <c r="AC587" s="19">
        <v>15.44</v>
      </c>
      <c r="AF587">
        <v>14.97</v>
      </c>
      <c r="BS587" s="18"/>
    </row>
    <row r="588" spans="1:71">
      <c r="A588" s="335"/>
      <c r="B588" s="283"/>
      <c r="C588" s="9">
        <v>500</v>
      </c>
      <c r="D588">
        <f>+入力シート①!Z$16</f>
        <v>0</v>
      </c>
      <c r="E588">
        <f t="shared" si="326"/>
        <v>12</v>
      </c>
      <c r="F588" s="6">
        <f t="shared" si="327"/>
        <v>3.0325000000000002</v>
      </c>
      <c r="G588" s="6">
        <f t="shared" si="328"/>
        <v>5.4930255365740432</v>
      </c>
      <c r="H588" s="6">
        <f t="shared" si="329"/>
        <v>12.7</v>
      </c>
      <c r="I588" s="6">
        <f t="shared" si="330"/>
        <v>0</v>
      </c>
      <c r="J588" s="6">
        <f t="shared" si="331"/>
        <v>-3.0325000000000002</v>
      </c>
      <c r="K588" s="6">
        <f t="shared" si="332"/>
        <v>-0.55206369965127566</v>
      </c>
      <c r="M588" s="18"/>
      <c r="N588">
        <v>0</v>
      </c>
      <c r="O588">
        <v>0</v>
      </c>
      <c r="P588">
        <v>0</v>
      </c>
      <c r="Q588">
        <v>0</v>
      </c>
      <c r="R588">
        <v>0</v>
      </c>
      <c r="S588">
        <v>0</v>
      </c>
      <c r="T588">
        <v>0</v>
      </c>
      <c r="U588">
        <v>0</v>
      </c>
      <c r="V588" s="19">
        <v>0</v>
      </c>
      <c r="W588" s="19">
        <v>0</v>
      </c>
      <c r="X588" s="19"/>
      <c r="AB588" s="19">
        <v>11.42</v>
      </c>
      <c r="AC588" s="19">
        <v>12.7</v>
      </c>
      <c r="AF588">
        <v>12.27</v>
      </c>
      <c r="BS588" s="18"/>
    </row>
    <row r="589" spans="1:71">
      <c r="A589" s="335"/>
      <c r="B589" s="283"/>
      <c r="C589" s="9">
        <v>600</v>
      </c>
      <c r="D589">
        <f>+入力シート①!Z$17</f>
        <v>0</v>
      </c>
      <c r="E589">
        <f t="shared" si="326"/>
        <v>9</v>
      </c>
      <c r="F589" s="6">
        <f t="shared" si="327"/>
        <v>0</v>
      </c>
      <c r="G589" s="6">
        <f t="shared" si="328"/>
        <v>0</v>
      </c>
      <c r="H589" s="6">
        <f t="shared" si="329"/>
        <v>0</v>
      </c>
      <c r="I589" s="6">
        <f t="shared" si="330"/>
        <v>0</v>
      </c>
      <c r="J589" s="6">
        <f t="shared" si="331"/>
        <v>0</v>
      </c>
      <c r="K589" s="6" t="e">
        <f t="shared" si="332"/>
        <v>#DIV/0!</v>
      </c>
      <c r="M589" s="18"/>
      <c r="N589">
        <v>0</v>
      </c>
      <c r="O589">
        <v>0</v>
      </c>
      <c r="P589">
        <v>0</v>
      </c>
      <c r="Q589">
        <v>0</v>
      </c>
      <c r="R589">
        <v>0</v>
      </c>
      <c r="S589">
        <v>0</v>
      </c>
      <c r="T589">
        <v>0</v>
      </c>
      <c r="U589">
        <v>0</v>
      </c>
      <c r="V589" s="19">
        <v>0</v>
      </c>
      <c r="W589" s="19">
        <v>0</v>
      </c>
      <c r="X589" s="19"/>
      <c r="AC589" s="19"/>
      <c r="BS589" s="18"/>
    </row>
    <row r="590" spans="1:71">
      <c r="A590" s="335"/>
      <c r="B590" s="15"/>
      <c r="C590" s="15"/>
      <c r="D590" s="20"/>
      <c r="E590" s="20"/>
      <c r="F590" s="40"/>
      <c r="G590" s="40"/>
      <c r="H590" s="40"/>
      <c r="I590" s="40"/>
      <c r="J590" s="40"/>
      <c r="K590" s="40"/>
      <c r="L590" s="20"/>
      <c r="M590" s="18"/>
      <c r="N590" s="20"/>
      <c r="O590" s="20"/>
      <c r="P590" s="20"/>
      <c r="Q590" s="20"/>
      <c r="R590" s="20"/>
      <c r="S590" s="20"/>
      <c r="T590" s="20"/>
      <c r="U590" s="20"/>
      <c r="W590" s="19"/>
      <c r="X590" s="19"/>
      <c r="AC590" s="19"/>
      <c r="AD590" s="20"/>
      <c r="AE590" s="20"/>
      <c r="AF590" s="20"/>
      <c r="AG590" s="20"/>
      <c r="AH590" s="20"/>
      <c r="AI590" s="20"/>
      <c r="AJ590" s="20"/>
      <c r="AK590" s="20"/>
      <c r="AL590" s="20"/>
      <c r="AM590" s="20"/>
      <c r="AN590" s="20"/>
      <c r="AO590" s="20"/>
      <c r="AP590" s="20"/>
      <c r="AQ590" s="20"/>
      <c r="AR590" s="20"/>
      <c r="AS590" s="20"/>
      <c r="AT590" s="20"/>
      <c r="AU590" s="20"/>
      <c r="AV590" s="20"/>
      <c r="AW590" s="20"/>
      <c r="AX590" s="20"/>
      <c r="AY590" s="20"/>
      <c r="AZ590" s="20"/>
      <c r="BA590" s="20"/>
      <c r="BB590" s="20"/>
      <c r="BC590" s="20"/>
      <c r="BD590" s="20"/>
      <c r="BE590" s="20"/>
      <c r="BF590" s="20"/>
      <c r="BG590" s="20"/>
      <c r="BH590" s="20"/>
      <c r="BI590" s="20"/>
      <c r="BJ590" s="20"/>
      <c r="BK590" s="20"/>
      <c r="BL590" s="20"/>
      <c r="BM590" s="20"/>
      <c r="BN590" s="20"/>
      <c r="BO590" s="20"/>
      <c r="BP590" s="20"/>
      <c r="BQ590" s="20"/>
      <c r="BR590" s="20"/>
      <c r="BS590" s="18"/>
    </row>
    <row r="591" spans="1:71">
      <c r="A591" s="335"/>
      <c r="B591" s="284" t="s">
        <v>25</v>
      </c>
      <c r="C591" s="13" t="s">
        <v>23</v>
      </c>
      <c r="D591">
        <f>+入力シート①!Z$19</f>
        <v>0</v>
      </c>
      <c r="E591">
        <f>+COUNT($O591:$BS591)</f>
        <v>16</v>
      </c>
      <c r="F591" s="6">
        <f>+AVERAGE($O591:$BS591)</f>
        <v>57.125</v>
      </c>
      <c r="G591" s="6">
        <f>+STDEV($O591:$BS591)</f>
        <v>119.30458219755575</v>
      </c>
      <c r="H591" s="6">
        <f>+MAX($N591:$BS591)</f>
        <v>359</v>
      </c>
      <c r="I591" s="6">
        <f>+MIN($N591:$BS591)</f>
        <v>0</v>
      </c>
      <c r="J591" s="6">
        <f>+D591-F591</f>
        <v>-57.125</v>
      </c>
      <c r="K591" s="6">
        <f>+J591/G591</f>
        <v>-0.47881647919781534</v>
      </c>
      <c r="M591" s="18"/>
      <c r="N591">
        <v>0</v>
      </c>
      <c r="O591">
        <v>0</v>
      </c>
      <c r="P591">
        <v>0</v>
      </c>
      <c r="Q591">
        <v>0</v>
      </c>
      <c r="R591">
        <v>0</v>
      </c>
      <c r="S591">
        <v>0</v>
      </c>
      <c r="T591">
        <v>0</v>
      </c>
      <c r="U591">
        <v>0</v>
      </c>
      <c r="V591" s="19">
        <v>0</v>
      </c>
      <c r="W591" s="19">
        <v>0</v>
      </c>
      <c r="X591" s="19"/>
      <c r="AB591" s="19">
        <v>54</v>
      </c>
      <c r="AC591" s="19">
        <v>57</v>
      </c>
      <c r="AF591">
        <v>355</v>
      </c>
      <c r="AU591">
        <v>63</v>
      </c>
      <c r="AW591">
        <v>26</v>
      </c>
      <c r="AZ591">
        <v>0</v>
      </c>
      <c r="BE591">
        <v>359</v>
      </c>
      <c r="BS591" s="18"/>
    </row>
    <row r="592" spans="1:71">
      <c r="A592" s="335"/>
      <c r="B592" s="285"/>
      <c r="C592" s="10" t="s">
        <v>24</v>
      </c>
      <c r="D592">
        <f>+入力シート①!Z$20</f>
        <v>0</v>
      </c>
      <c r="E592">
        <f t="shared" ref="E592" si="333">+COUNT($O592:$BS592)</f>
        <v>16</v>
      </c>
      <c r="F592" s="6">
        <f t="shared" ref="F592" si="334">+AVERAGE($O592:$BS592)</f>
        <v>0.42500000000000004</v>
      </c>
      <c r="G592" s="6">
        <f t="shared" ref="G592" si="335">+STDEV($O592:$BS592)</f>
        <v>0.54833080039941828</v>
      </c>
      <c r="H592" s="6">
        <f t="shared" ref="H592" si="336">+MAX($N592:$BS592)</f>
        <v>1.6</v>
      </c>
      <c r="I592" s="6">
        <f t="shared" ref="I592" si="337">+MIN($N592:$BS592)</f>
        <v>0</v>
      </c>
      <c r="J592" s="6">
        <f t="shared" ref="J592" si="338">+D592-F592</f>
        <v>-0.42500000000000004</v>
      </c>
      <c r="K592" s="6">
        <f t="shared" ref="K592" si="339">+J592/G592</f>
        <v>-0.77507956819208235</v>
      </c>
      <c r="M592" s="18"/>
      <c r="N592">
        <v>0</v>
      </c>
      <c r="O592">
        <v>0</v>
      </c>
      <c r="P592">
        <v>0</v>
      </c>
      <c r="Q592">
        <v>0</v>
      </c>
      <c r="R592">
        <v>0</v>
      </c>
      <c r="S592">
        <v>0</v>
      </c>
      <c r="T592">
        <v>0</v>
      </c>
      <c r="U592">
        <v>0</v>
      </c>
      <c r="V592" s="19">
        <v>0</v>
      </c>
      <c r="W592" s="19">
        <v>0</v>
      </c>
      <c r="X592" s="19"/>
      <c r="AB592" s="19">
        <v>1.1000000000000001</v>
      </c>
      <c r="AC592" s="19">
        <v>1</v>
      </c>
      <c r="AF592">
        <v>0.5</v>
      </c>
      <c r="AU592">
        <v>1.1000000000000001</v>
      </c>
      <c r="AW592">
        <v>0.9</v>
      </c>
      <c r="AZ592">
        <v>0.6</v>
      </c>
      <c r="BE592">
        <v>1.6</v>
      </c>
      <c r="BS592" s="18"/>
    </row>
    <row r="593" spans="1:71" ht="0.95" customHeight="1">
      <c r="M593" s="18"/>
      <c r="N593"/>
      <c r="O593"/>
      <c r="P593"/>
      <c r="Q593"/>
      <c r="R593"/>
      <c r="S593"/>
      <c r="T593"/>
      <c r="U593"/>
      <c r="W593" s="19"/>
      <c r="X593" s="19"/>
      <c r="AC593" s="19"/>
      <c r="BS593" s="18"/>
    </row>
    <row r="594" spans="1:71" ht="0.95" customHeight="1">
      <c r="M594" s="18"/>
      <c r="N594"/>
      <c r="O594"/>
      <c r="P594"/>
      <c r="Q594"/>
      <c r="R594"/>
      <c r="S594"/>
      <c r="T594"/>
      <c r="U594"/>
      <c r="W594" s="19"/>
      <c r="X594" s="19"/>
      <c r="AC594" s="19"/>
      <c r="BS594" s="18"/>
    </row>
    <row r="595" spans="1:71" ht="0.95" customHeight="1">
      <c r="M595" s="18"/>
      <c r="N595"/>
      <c r="O595"/>
      <c r="P595"/>
      <c r="Q595"/>
      <c r="R595"/>
      <c r="S595"/>
      <c r="T595"/>
      <c r="U595"/>
      <c r="W595" s="19"/>
      <c r="X595" s="19"/>
      <c r="AC595" s="19"/>
      <c r="BS595" s="18"/>
    </row>
    <row r="596" spans="1:71" ht="0.95" customHeight="1">
      <c r="M596" s="18"/>
      <c r="N596"/>
      <c r="O596"/>
      <c r="P596"/>
      <c r="Q596"/>
      <c r="R596"/>
      <c r="S596"/>
      <c r="T596"/>
      <c r="U596"/>
      <c r="W596" s="19"/>
      <c r="X596" s="19"/>
      <c r="AC596" s="19"/>
      <c r="BS596" s="18"/>
    </row>
    <row r="597" spans="1:71" ht="0.95" customHeight="1">
      <c r="M597" s="18"/>
      <c r="N597"/>
      <c r="O597"/>
      <c r="P597"/>
      <c r="Q597"/>
      <c r="R597"/>
      <c r="S597"/>
      <c r="T597"/>
      <c r="U597"/>
      <c r="W597" s="19"/>
      <c r="X597" s="19"/>
      <c r="AC597" s="19"/>
      <c r="BS597" s="18"/>
    </row>
    <row r="598" spans="1:71" ht="0.95" customHeight="1">
      <c r="M598" s="18"/>
      <c r="N598"/>
      <c r="O598"/>
      <c r="P598"/>
      <c r="Q598"/>
      <c r="R598"/>
      <c r="S598"/>
      <c r="T598"/>
      <c r="U598"/>
      <c r="W598" s="19"/>
      <c r="X598" s="19"/>
      <c r="AC598" s="19"/>
      <c r="BS598" s="18"/>
    </row>
    <row r="599" spans="1:71" ht="0.95" customHeight="1">
      <c r="M599" s="18"/>
      <c r="N599"/>
      <c r="O599"/>
      <c r="P599"/>
      <c r="Q599"/>
      <c r="R599"/>
      <c r="S599"/>
      <c r="T599"/>
      <c r="U599"/>
      <c r="W599" s="19"/>
      <c r="X599" s="19"/>
      <c r="AC599" s="19"/>
      <c r="BS599" s="18"/>
    </row>
    <row r="600" spans="1:71" ht="0.95" customHeight="1">
      <c r="M600" s="18"/>
      <c r="N600"/>
      <c r="O600"/>
      <c r="P600"/>
      <c r="Q600"/>
      <c r="R600"/>
      <c r="S600"/>
      <c r="T600"/>
      <c r="U600"/>
      <c r="W600" s="19"/>
      <c r="X600" s="19"/>
      <c r="AC600" s="19"/>
      <c r="BS600" s="18"/>
    </row>
    <row r="601" spans="1:71" ht="16.5" thickBot="1">
      <c r="D601" s="1" t="s">
        <v>26</v>
      </c>
      <c r="E601" s="1" t="s">
        <v>3</v>
      </c>
      <c r="F601" s="5" t="s">
        <v>4</v>
      </c>
      <c r="G601" s="5" t="s">
        <v>8</v>
      </c>
      <c r="H601" s="5" t="s">
        <v>5</v>
      </c>
      <c r="I601" s="5" t="s">
        <v>6</v>
      </c>
      <c r="J601" s="5" t="s">
        <v>7</v>
      </c>
      <c r="K601" s="6" t="s">
        <v>66</v>
      </c>
      <c r="M601" s="18"/>
      <c r="N601" s="1" t="s">
        <v>26</v>
      </c>
      <c r="O601" s="1"/>
      <c r="P601" s="1"/>
      <c r="Q601" s="1"/>
      <c r="R601" s="1"/>
      <c r="S601" s="1"/>
      <c r="T601" s="1"/>
      <c r="U601" s="1"/>
      <c r="W601" s="19"/>
      <c r="X601" s="191"/>
      <c r="Y601" s="191"/>
      <c r="Z601" s="191"/>
      <c r="AA601" s="191"/>
      <c r="AB601" s="191"/>
      <c r="AC601" s="191"/>
      <c r="AD601" s="1"/>
      <c r="AE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8"/>
    </row>
    <row r="602" spans="1:71">
      <c r="A602" s="335">
        <v>53</v>
      </c>
      <c r="B602" s="286" t="s">
        <v>18</v>
      </c>
      <c r="C602" s="287"/>
      <c r="D602" s="92">
        <f>+入力シート①!AA$2</f>
        <v>0</v>
      </c>
      <c r="E602" s="21"/>
      <c r="F602" s="34"/>
      <c r="G602" s="34"/>
      <c r="H602" s="34"/>
      <c r="I602" s="34"/>
      <c r="J602" s="34"/>
      <c r="K602" s="35"/>
      <c r="M602" s="18"/>
      <c r="N602" s="92">
        <v>0</v>
      </c>
      <c r="O602" s="92">
        <v>0</v>
      </c>
      <c r="P602" s="92">
        <v>0</v>
      </c>
      <c r="Q602" s="92">
        <v>0</v>
      </c>
      <c r="R602" s="92">
        <v>0</v>
      </c>
      <c r="S602" s="92">
        <v>0</v>
      </c>
      <c r="T602" s="92">
        <v>0</v>
      </c>
      <c r="U602" s="92">
        <v>0</v>
      </c>
      <c r="V602" s="19">
        <v>0</v>
      </c>
      <c r="W602" s="19">
        <v>0</v>
      </c>
      <c r="X602" s="19">
        <f t="shared" ref="X602:BR602" si="340">+X$1</f>
        <v>2009</v>
      </c>
      <c r="Y602" s="19">
        <f t="shared" si="340"/>
        <v>2008</v>
      </c>
      <c r="Z602" s="19">
        <f t="shared" si="340"/>
        <v>2007</v>
      </c>
      <c r="AA602" s="19">
        <f t="shared" si="340"/>
        <v>2006</v>
      </c>
      <c r="AB602" s="19">
        <f t="shared" si="340"/>
        <v>2005</v>
      </c>
      <c r="AC602" s="19">
        <f t="shared" si="340"/>
        <v>2004</v>
      </c>
      <c r="AD602">
        <f t="shared" si="340"/>
        <v>2003</v>
      </c>
      <c r="AE602">
        <f t="shared" si="340"/>
        <v>2003</v>
      </c>
      <c r="AF602">
        <f t="shared" si="340"/>
        <v>2003</v>
      </c>
      <c r="AG602">
        <f t="shared" si="340"/>
        <v>2002</v>
      </c>
      <c r="AH602">
        <f t="shared" si="340"/>
        <v>2002</v>
      </c>
      <c r="AI602">
        <f t="shared" si="340"/>
        <v>2001</v>
      </c>
      <c r="AJ602">
        <f t="shared" si="340"/>
        <v>2001</v>
      </c>
      <c r="AK602">
        <f t="shared" si="340"/>
        <v>2000</v>
      </c>
      <c r="AL602">
        <f t="shared" si="340"/>
        <v>1999</v>
      </c>
      <c r="AM602">
        <f t="shared" si="340"/>
        <v>1998</v>
      </c>
      <c r="AN602">
        <f t="shared" si="340"/>
        <v>1997</v>
      </c>
      <c r="AO602">
        <f t="shared" si="340"/>
        <v>1996</v>
      </c>
      <c r="AP602">
        <f t="shared" si="340"/>
        <v>1995</v>
      </c>
      <c r="AQ602">
        <f t="shared" si="340"/>
        <v>1994</v>
      </c>
      <c r="AR602">
        <f t="shared" si="340"/>
        <v>1992</v>
      </c>
      <c r="AS602">
        <f t="shared" si="340"/>
        <v>1991</v>
      </c>
      <c r="AT602">
        <f t="shared" si="340"/>
        <v>1990</v>
      </c>
      <c r="AU602">
        <f t="shared" si="340"/>
        <v>1990</v>
      </c>
      <c r="AV602">
        <f t="shared" si="340"/>
        <v>1990</v>
      </c>
      <c r="AW602">
        <f t="shared" si="340"/>
        <v>1989</v>
      </c>
      <c r="AX602">
        <f t="shared" si="340"/>
        <v>1989</v>
      </c>
      <c r="AY602">
        <f t="shared" si="340"/>
        <v>1988</v>
      </c>
      <c r="AZ602">
        <f t="shared" si="340"/>
        <v>1988</v>
      </c>
      <c r="BA602">
        <f t="shared" si="340"/>
        <v>1988</v>
      </c>
      <c r="BB602">
        <f t="shared" si="340"/>
        <v>1987</v>
      </c>
      <c r="BC602">
        <f t="shared" si="340"/>
        <v>1986</v>
      </c>
      <c r="BD602">
        <f t="shared" si="340"/>
        <v>1985</v>
      </c>
      <c r="BE602">
        <f t="shared" si="340"/>
        <v>1985</v>
      </c>
      <c r="BF602">
        <f t="shared" si="340"/>
        <v>1985</v>
      </c>
      <c r="BG602">
        <f t="shared" si="340"/>
        <v>1984</v>
      </c>
      <c r="BH602">
        <f t="shared" si="340"/>
        <v>1984</v>
      </c>
      <c r="BI602">
        <f t="shared" si="340"/>
        <v>1984</v>
      </c>
      <c r="BJ602">
        <f t="shared" si="340"/>
        <v>1983</v>
      </c>
      <c r="BK602">
        <f t="shared" si="340"/>
        <v>1983</v>
      </c>
      <c r="BL602">
        <f t="shared" si="340"/>
        <v>1982</v>
      </c>
      <c r="BM602">
        <f t="shared" si="340"/>
        <v>1981</v>
      </c>
      <c r="BN602">
        <f t="shared" si="340"/>
        <v>1981</v>
      </c>
      <c r="BO602">
        <f t="shared" si="340"/>
        <v>1980</v>
      </c>
      <c r="BP602">
        <f t="shared" si="340"/>
        <v>1980</v>
      </c>
      <c r="BQ602">
        <f t="shared" si="340"/>
        <v>1980</v>
      </c>
      <c r="BR602">
        <f t="shared" si="340"/>
        <v>1980</v>
      </c>
      <c r="BS602" s="18"/>
    </row>
    <row r="603" spans="1:71">
      <c r="A603" s="335"/>
      <c r="B603" s="286" t="s">
        <v>19</v>
      </c>
      <c r="C603" s="287"/>
      <c r="D603" s="93">
        <f>+入力シート①!AA$2</f>
        <v>0</v>
      </c>
      <c r="E603" s="22"/>
      <c r="F603" s="36"/>
      <c r="G603" s="36"/>
      <c r="H603" s="36"/>
      <c r="I603" s="36"/>
      <c r="J603" s="36"/>
      <c r="K603" s="37"/>
      <c r="M603" s="18"/>
      <c r="N603" s="93">
        <v>0</v>
      </c>
      <c r="O603" s="93">
        <v>0</v>
      </c>
      <c r="P603" s="93">
        <v>0</v>
      </c>
      <c r="Q603" s="93">
        <v>0</v>
      </c>
      <c r="R603" s="93">
        <v>0</v>
      </c>
      <c r="S603" s="93">
        <v>0</v>
      </c>
      <c r="T603" s="93">
        <v>0</v>
      </c>
      <c r="U603" s="93">
        <v>0</v>
      </c>
      <c r="V603" s="19">
        <v>0</v>
      </c>
      <c r="W603" s="19">
        <v>0</v>
      </c>
      <c r="X603" s="19">
        <f t="shared" ref="X603:BR603" si="341">+X$3</f>
        <v>5</v>
      </c>
      <c r="Y603" s="19">
        <f t="shared" si="341"/>
        <v>5</v>
      </c>
      <c r="Z603" s="19">
        <f t="shared" si="341"/>
        <v>5</v>
      </c>
      <c r="AA603" s="19">
        <f t="shared" si="341"/>
        <v>5</v>
      </c>
      <c r="AB603" s="19">
        <f t="shared" si="341"/>
        <v>5</v>
      </c>
      <c r="AC603" s="19">
        <f t="shared" si="341"/>
        <v>5</v>
      </c>
      <c r="AD603">
        <f t="shared" si="341"/>
        <v>5</v>
      </c>
      <c r="AE603">
        <f t="shared" si="341"/>
        <v>5</v>
      </c>
      <c r="AF603">
        <f t="shared" si="341"/>
        <v>5</v>
      </c>
      <c r="AG603">
        <f t="shared" si="341"/>
        <v>5</v>
      </c>
      <c r="AH603">
        <f t="shared" si="341"/>
        <v>5</v>
      </c>
      <c r="AI603">
        <f t="shared" si="341"/>
        <v>5</v>
      </c>
      <c r="AJ603">
        <f t="shared" si="341"/>
        <v>5</v>
      </c>
      <c r="AK603">
        <f t="shared" si="341"/>
        <v>5</v>
      </c>
      <c r="AL603">
        <f t="shared" si="341"/>
        <v>5</v>
      </c>
      <c r="AM603">
        <f t="shared" si="341"/>
        <v>5</v>
      </c>
      <c r="AN603">
        <f t="shared" si="341"/>
        <v>5</v>
      </c>
      <c r="AO603">
        <f t="shared" si="341"/>
        <v>5</v>
      </c>
      <c r="AP603">
        <f t="shared" si="341"/>
        <v>5</v>
      </c>
      <c r="AQ603">
        <f t="shared" si="341"/>
        <v>5</v>
      </c>
      <c r="AR603">
        <f t="shared" si="341"/>
        <v>5</v>
      </c>
      <c r="AS603">
        <f t="shared" si="341"/>
        <v>5</v>
      </c>
      <c r="AT603">
        <f t="shared" si="341"/>
        <v>5</v>
      </c>
      <c r="AU603">
        <f t="shared" si="341"/>
        <v>5</v>
      </c>
      <c r="AV603">
        <f t="shared" si="341"/>
        <v>5</v>
      </c>
      <c r="AW603">
        <f t="shared" si="341"/>
        <v>5</v>
      </c>
      <c r="AX603">
        <f t="shared" si="341"/>
        <v>5</v>
      </c>
      <c r="AY603">
        <f t="shared" si="341"/>
        <v>5</v>
      </c>
      <c r="AZ603">
        <f t="shared" si="341"/>
        <v>5</v>
      </c>
      <c r="BA603">
        <f t="shared" si="341"/>
        <v>5</v>
      </c>
      <c r="BB603">
        <f t="shared" si="341"/>
        <v>5</v>
      </c>
      <c r="BC603">
        <f t="shared" si="341"/>
        <v>5</v>
      </c>
      <c r="BD603">
        <f t="shared" si="341"/>
        <v>5</v>
      </c>
      <c r="BE603">
        <f t="shared" si="341"/>
        <v>5</v>
      </c>
      <c r="BF603">
        <f t="shared" si="341"/>
        <v>5</v>
      </c>
      <c r="BG603">
        <f t="shared" si="341"/>
        <v>5</v>
      </c>
      <c r="BH603">
        <f t="shared" si="341"/>
        <v>5</v>
      </c>
      <c r="BI603">
        <f t="shared" si="341"/>
        <v>5</v>
      </c>
      <c r="BJ603">
        <f t="shared" si="341"/>
        <v>5</v>
      </c>
      <c r="BK603">
        <f t="shared" si="341"/>
        <v>5</v>
      </c>
      <c r="BL603">
        <f t="shared" si="341"/>
        <v>5</v>
      </c>
      <c r="BM603">
        <f t="shared" si="341"/>
        <v>5</v>
      </c>
      <c r="BN603">
        <f t="shared" si="341"/>
        <v>5</v>
      </c>
      <c r="BO603">
        <f t="shared" si="341"/>
        <v>5</v>
      </c>
      <c r="BP603">
        <f t="shared" si="341"/>
        <v>5</v>
      </c>
      <c r="BQ603">
        <f t="shared" si="341"/>
        <v>5</v>
      </c>
      <c r="BR603">
        <f t="shared" si="341"/>
        <v>5</v>
      </c>
      <c r="BS603" s="18"/>
    </row>
    <row r="604" spans="1:71">
      <c r="A604" s="335"/>
      <c r="B604" s="286" t="s">
        <v>20</v>
      </c>
      <c r="C604" s="287"/>
      <c r="D604" s="94">
        <f>+入力シート①!AA$2</f>
        <v>0</v>
      </c>
      <c r="E604" s="22"/>
      <c r="F604" s="36"/>
      <c r="G604" s="36"/>
      <c r="H604" s="36"/>
      <c r="I604" s="36"/>
      <c r="J604" s="36"/>
      <c r="K604" s="37"/>
      <c r="M604" s="18"/>
      <c r="N604" s="94">
        <v>0</v>
      </c>
      <c r="O604" s="94">
        <v>0</v>
      </c>
      <c r="P604" s="94">
        <v>0</v>
      </c>
      <c r="Q604" s="94">
        <v>0</v>
      </c>
      <c r="R604" s="94">
        <v>0</v>
      </c>
      <c r="S604" s="94">
        <v>0</v>
      </c>
      <c r="T604" s="94">
        <v>0</v>
      </c>
      <c r="U604" s="94">
        <v>0</v>
      </c>
      <c r="V604" s="19">
        <v>0</v>
      </c>
      <c r="W604" s="19">
        <v>0</v>
      </c>
      <c r="X604" s="19"/>
      <c r="AC604" s="19"/>
      <c r="AD604">
        <v>28</v>
      </c>
      <c r="AE604">
        <v>21</v>
      </c>
      <c r="AF604">
        <v>6</v>
      </c>
      <c r="AI604">
        <v>11</v>
      </c>
      <c r="AQ604">
        <v>10</v>
      </c>
      <c r="AS604">
        <v>7</v>
      </c>
      <c r="AT604">
        <v>30</v>
      </c>
      <c r="AV604">
        <v>2</v>
      </c>
      <c r="AX604">
        <v>9</v>
      </c>
      <c r="AY604">
        <v>20</v>
      </c>
      <c r="BF604">
        <v>8</v>
      </c>
      <c r="BJ604">
        <v>10</v>
      </c>
      <c r="BS604" s="18"/>
    </row>
    <row r="605" spans="1:71">
      <c r="A605" s="335"/>
      <c r="B605" s="286" t="s">
        <v>67</v>
      </c>
      <c r="C605" s="287"/>
      <c r="D605">
        <f>+入力シート①!AA$3</f>
        <v>53</v>
      </c>
      <c r="E605" s="22"/>
      <c r="F605" s="36"/>
      <c r="G605" s="36"/>
      <c r="H605" s="36"/>
      <c r="I605" s="36"/>
      <c r="J605" s="36"/>
      <c r="K605" s="37"/>
      <c r="M605" s="18"/>
      <c r="N605">
        <v>53</v>
      </c>
      <c r="O605">
        <v>53</v>
      </c>
      <c r="P605">
        <v>53</v>
      </c>
      <c r="Q605">
        <v>53</v>
      </c>
      <c r="R605">
        <v>53</v>
      </c>
      <c r="S605">
        <v>53</v>
      </c>
      <c r="T605">
        <v>53</v>
      </c>
      <c r="U605">
        <v>53</v>
      </c>
      <c r="V605" s="19">
        <v>53</v>
      </c>
      <c r="W605" s="19">
        <v>53</v>
      </c>
      <c r="X605" s="19">
        <f>+$A$602</f>
        <v>53</v>
      </c>
      <c r="Y605" s="19">
        <f>+$A$602</f>
        <v>53</v>
      </c>
      <c r="Z605" s="19">
        <f>+$A$602</f>
        <v>53</v>
      </c>
      <c r="AA605" s="19">
        <f t="shared" ref="AA605:BR605" si="342">+$A$602</f>
        <v>53</v>
      </c>
      <c r="AB605" s="19">
        <f t="shared" si="342"/>
        <v>53</v>
      </c>
      <c r="AC605" s="19">
        <f t="shared" si="342"/>
        <v>53</v>
      </c>
      <c r="AD605">
        <f t="shared" si="342"/>
        <v>53</v>
      </c>
      <c r="AE605">
        <f t="shared" si="342"/>
        <v>53</v>
      </c>
      <c r="AF605">
        <f t="shared" si="342"/>
        <v>53</v>
      </c>
      <c r="AG605">
        <f t="shared" si="342"/>
        <v>53</v>
      </c>
      <c r="AH605">
        <f t="shared" si="342"/>
        <v>53</v>
      </c>
      <c r="AI605">
        <f t="shared" si="342"/>
        <v>53</v>
      </c>
      <c r="AJ605">
        <f t="shared" si="342"/>
        <v>53</v>
      </c>
      <c r="AK605">
        <f t="shared" si="342"/>
        <v>53</v>
      </c>
      <c r="AL605">
        <f t="shared" si="342"/>
        <v>53</v>
      </c>
      <c r="AM605">
        <f t="shared" si="342"/>
        <v>53</v>
      </c>
      <c r="AN605">
        <f t="shared" si="342"/>
        <v>53</v>
      </c>
      <c r="AO605">
        <f t="shared" si="342"/>
        <v>53</v>
      </c>
      <c r="AP605">
        <f t="shared" si="342"/>
        <v>53</v>
      </c>
      <c r="AQ605">
        <f t="shared" si="342"/>
        <v>53</v>
      </c>
      <c r="AR605">
        <f t="shared" si="342"/>
        <v>53</v>
      </c>
      <c r="AS605">
        <f t="shared" si="342"/>
        <v>53</v>
      </c>
      <c r="AT605">
        <f t="shared" si="342"/>
        <v>53</v>
      </c>
      <c r="AU605">
        <f t="shared" si="342"/>
        <v>53</v>
      </c>
      <c r="AV605">
        <f t="shared" si="342"/>
        <v>53</v>
      </c>
      <c r="AW605">
        <f t="shared" si="342"/>
        <v>53</v>
      </c>
      <c r="AX605">
        <f t="shared" si="342"/>
        <v>53</v>
      </c>
      <c r="AY605">
        <f t="shared" si="342"/>
        <v>53</v>
      </c>
      <c r="AZ605">
        <f t="shared" si="342"/>
        <v>53</v>
      </c>
      <c r="BA605">
        <f t="shared" si="342"/>
        <v>53</v>
      </c>
      <c r="BB605">
        <f t="shared" si="342"/>
        <v>53</v>
      </c>
      <c r="BC605">
        <f t="shared" si="342"/>
        <v>53</v>
      </c>
      <c r="BD605">
        <f t="shared" si="342"/>
        <v>53</v>
      </c>
      <c r="BE605">
        <f t="shared" si="342"/>
        <v>53</v>
      </c>
      <c r="BF605">
        <f t="shared" si="342"/>
        <v>53</v>
      </c>
      <c r="BG605">
        <f t="shared" si="342"/>
        <v>53</v>
      </c>
      <c r="BH605">
        <f t="shared" si="342"/>
        <v>53</v>
      </c>
      <c r="BI605">
        <f t="shared" si="342"/>
        <v>53</v>
      </c>
      <c r="BJ605">
        <f t="shared" si="342"/>
        <v>53</v>
      </c>
      <c r="BK605">
        <f t="shared" si="342"/>
        <v>53</v>
      </c>
      <c r="BL605">
        <f t="shared" si="342"/>
        <v>53</v>
      </c>
      <c r="BM605">
        <f t="shared" si="342"/>
        <v>53</v>
      </c>
      <c r="BN605">
        <f t="shared" si="342"/>
        <v>53</v>
      </c>
      <c r="BO605">
        <f t="shared" si="342"/>
        <v>53</v>
      </c>
      <c r="BP605">
        <f t="shared" si="342"/>
        <v>53</v>
      </c>
      <c r="BQ605">
        <f t="shared" si="342"/>
        <v>53</v>
      </c>
      <c r="BR605">
        <f t="shared" si="342"/>
        <v>53</v>
      </c>
      <c r="BS605" s="18"/>
    </row>
    <row r="606" spans="1:71" ht="16.5" thickBot="1">
      <c r="A606" s="335"/>
      <c r="B606" s="286" t="s">
        <v>21</v>
      </c>
      <c r="C606" s="287"/>
      <c r="D606" s="99">
        <f>+入力シート①!AA$4</f>
        <v>0</v>
      </c>
      <c r="E606" s="23"/>
      <c r="F606" s="38"/>
      <c r="G606" s="38"/>
      <c r="H606" s="38"/>
      <c r="I606" s="38"/>
      <c r="J606" s="38"/>
      <c r="K606" s="39"/>
      <c r="M606" s="18"/>
      <c r="N606" s="99">
        <v>0</v>
      </c>
      <c r="O606" s="99">
        <v>0</v>
      </c>
      <c r="P606" s="99">
        <v>0</v>
      </c>
      <c r="Q606" s="99">
        <v>0</v>
      </c>
      <c r="R606" s="99">
        <v>0</v>
      </c>
      <c r="S606" s="99">
        <v>0</v>
      </c>
      <c r="T606" s="99">
        <v>0</v>
      </c>
      <c r="U606" s="99">
        <v>0</v>
      </c>
      <c r="V606" s="19">
        <v>0</v>
      </c>
      <c r="W606" s="19">
        <v>0</v>
      </c>
      <c r="X606" s="19"/>
      <c r="AC606" s="19"/>
      <c r="BS606" s="18"/>
    </row>
    <row r="607" spans="1:71">
      <c r="A607" s="335"/>
      <c r="B607" s="283" t="s">
        <v>22</v>
      </c>
      <c r="C607" s="9">
        <v>0</v>
      </c>
      <c r="D607">
        <f>+入力シート①!AA$5</f>
        <v>0</v>
      </c>
      <c r="E607">
        <f>+COUNT($O607:$BS607)</f>
        <v>21</v>
      </c>
      <c r="F607" s="6">
        <f>+AVERAGE($O607:$BS607)</f>
        <v>12.557142857142857</v>
      </c>
      <c r="G607" s="6">
        <f>+STDEV($O607:$BS607)</f>
        <v>11.202391326345079</v>
      </c>
      <c r="H607" s="6">
        <f>+MAX($N607:$BT607)</f>
        <v>24.8</v>
      </c>
      <c r="I607" s="6">
        <f>+MIN($N607:$BS607)</f>
        <v>0</v>
      </c>
      <c r="J607" s="6">
        <f>+D607-F607</f>
        <v>-12.557142857142857</v>
      </c>
      <c r="K607" s="6">
        <f>+J607/G607</f>
        <v>-1.1209341373043948</v>
      </c>
      <c r="M607" s="18"/>
      <c r="N607">
        <v>0</v>
      </c>
      <c r="O607">
        <v>0</v>
      </c>
      <c r="P607">
        <v>0</v>
      </c>
      <c r="Q607">
        <v>0</v>
      </c>
      <c r="R607">
        <v>0</v>
      </c>
      <c r="S607">
        <v>0</v>
      </c>
      <c r="T607">
        <v>0</v>
      </c>
      <c r="U607">
        <v>0</v>
      </c>
      <c r="V607" s="19">
        <v>0</v>
      </c>
      <c r="W607" s="19">
        <v>0</v>
      </c>
      <c r="X607" s="19"/>
      <c r="AC607" s="19"/>
      <c r="AD607">
        <v>22.9</v>
      </c>
      <c r="AE607">
        <v>23.1</v>
      </c>
      <c r="AF607">
        <v>22.6</v>
      </c>
      <c r="AI607">
        <v>19.899999999999999</v>
      </c>
      <c r="AQ607">
        <v>24.8</v>
      </c>
      <c r="AS607">
        <v>20</v>
      </c>
      <c r="AT607">
        <v>23.3</v>
      </c>
      <c r="AV607">
        <v>21.8</v>
      </c>
      <c r="AX607">
        <v>21.7</v>
      </c>
      <c r="AY607">
        <v>20.100000000000001</v>
      </c>
      <c r="BF607">
        <v>20.7</v>
      </c>
      <c r="BJ607">
        <v>22.8</v>
      </c>
      <c r="BS607" s="18"/>
    </row>
    <row r="608" spans="1:71">
      <c r="A608" s="335"/>
      <c r="B608" s="283"/>
      <c r="C608" s="9">
        <v>10</v>
      </c>
      <c r="D608">
        <f>+入力シート①!AA$6</f>
        <v>0</v>
      </c>
      <c r="E608">
        <f t="shared" ref="E608:E619" si="343">+COUNT($O608:$BS608)</f>
        <v>21</v>
      </c>
      <c r="F608" s="6">
        <f t="shared" ref="F608:F619" si="344">+AVERAGE($O608:$BS608)</f>
        <v>12.146666666666668</v>
      </c>
      <c r="G608" s="6">
        <f t="shared" ref="G608:G619" si="345">+STDEV($O608:$BS608)</f>
        <v>10.841534639216594</v>
      </c>
      <c r="H608" s="6">
        <f t="shared" ref="H608:H619" si="346">+MAX($N608:$BT608)</f>
        <v>23.32</v>
      </c>
      <c r="I608" s="6">
        <f t="shared" ref="I608:I619" si="347">+MIN($N608:$BS608)</f>
        <v>0</v>
      </c>
      <c r="J608" s="6">
        <f t="shared" ref="J608:J619" si="348">+D608-F608</f>
        <v>-12.146666666666668</v>
      </c>
      <c r="K608" s="6">
        <f t="shared" ref="K608:K619" si="349">+J608/G608</f>
        <v>-1.1203825907384992</v>
      </c>
      <c r="M608" s="18"/>
      <c r="N608">
        <v>0</v>
      </c>
      <c r="O608">
        <v>0</v>
      </c>
      <c r="P608">
        <v>0</v>
      </c>
      <c r="Q608">
        <v>0</v>
      </c>
      <c r="R608">
        <v>0</v>
      </c>
      <c r="S608">
        <v>0</v>
      </c>
      <c r="T608">
        <v>0</v>
      </c>
      <c r="U608">
        <v>0</v>
      </c>
      <c r="V608" s="19">
        <v>0</v>
      </c>
      <c r="W608" s="19">
        <v>0</v>
      </c>
      <c r="X608" s="19"/>
      <c r="AC608" s="19"/>
      <c r="AD608">
        <v>22.84</v>
      </c>
      <c r="AE608">
        <v>22.69</v>
      </c>
      <c r="AF608">
        <v>22.47</v>
      </c>
      <c r="AI608">
        <v>19.73</v>
      </c>
      <c r="AQ608">
        <v>23.32</v>
      </c>
      <c r="AS608">
        <v>19.07</v>
      </c>
      <c r="AT608">
        <v>21.49</v>
      </c>
      <c r="AV608">
        <v>20.350000000000001</v>
      </c>
      <c r="AX608">
        <v>21.08</v>
      </c>
      <c r="AY608">
        <v>18.989999999999998</v>
      </c>
      <c r="BF608">
        <v>20.22</v>
      </c>
      <c r="BJ608">
        <v>22.83</v>
      </c>
      <c r="BS608" s="18"/>
    </row>
    <row r="609" spans="1:71">
      <c r="A609" s="335"/>
      <c r="B609" s="283"/>
      <c r="C609" s="9">
        <v>20</v>
      </c>
      <c r="D609">
        <f>+入力シート①!AA$7</f>
        <v>0</v>
      </c>
      <c r="E609">
        <f t="shared" si="343"/>
        <v>21</v>
      </c>
      <c r="F609" s="6">
        <f t="shared" si="344"/>
        <v>12.04857142857143</v>
      </c>
      <c r="G609" s="6">
        <f t="shared" si="345"/>
        <v>10.760710146507192</v>
      </c>
      <c r="H609" s="6">
        <f t="shared" si="346"/>
        <v>23.3</v>
      </c>
      <c r="I609" s="6">
        <f t="shared" si="347"/>
        <v>0</v>
      </c>
      <c r="J609" s="6">
        <f t="shared" si="348"/>
        <v>-12.04857142857143</v>
      </c>
      <c r="K609" s="6">
        <f t="shared" si="349"/>
        <v>-1.1196818113795457</v>
      </c>
      <c r="M609" s="18"/>
      <c r="N609">
        <v>0</v>
      </c>
      <c r="O609">
        <v>0</v>
      </c>
      <c r="P609">
        <v>0</v>
      </c>
      <c r="Q609">
        <v>0</v>
      </c>
      <c r="R609">
        <v>0</v>
      </c>
      <c r="S609">
        <v>0</v>
      </c>
      <c r="T609">
        <v>0</v>
      </c>
      <c r="U609">
        <v>0</v>
      </c>
      <c r="V609" s="19">
        <v>0</v>
      </c>
      <c r="W609" s="19">
        <v>0</v>
      </c>
      <c r="X609" s="19"/>
      <c r="AC609" s="19"/>
      <c r="AD609">
        <v>22.81</v>
      </c>
      <c r="AE609">
        <v>22.37</v>
      </c>
      <c r="AF609">
        <v>22.42</v>
      </c>
      <c r="AI609">
        <v>19.010000000000002</v>
      </c>
      <c r="AQ609">
        <v>23.3</v>
      </c>
      <c r="AS609">
        <v>19.05</v>
      </c>
      <c r="AT609">
        <v>21.29</v>
      </c>
      <c r="AV609">
        <v>20.350000000000001</v>
      </c>
      <c r="AX609">
        <v>20.8</v>
      </c>
      <c r="AY609">
        <v>18.72</v>
      </c>
      <c r="BF609">
        <v>20.190000000000001</v>
      </c>
      <c r="BJ609">
        <v>22.71</v>
      </c>
      <c r="BS609" s="18"/>
    </row>
    <row r="610" spans="1:71">
      <c r="A610" s="335"/>
      <c r="B610" s="283"/>
      <c r="C610" s="9">
        <v>30</v>
      </c>
      <c r="D610">
        <f>+入力シート①!AA$8</f>
        <v>0</v>
      </c>
      <c r="E610">
        <f t="shared" si="343"/>
        <v>21</v>
      </c>
      <c r="F610" s="6">
        <f t="shared" si="344"/>
        <v>11.917619047619048</v>
      </c>
      <c r="G610" s="6">
        <f t="shared" si="345"/>
        <v>10.657348593699046</v>
      </c>
      <c r="H610" s="6">
        <f t="shared" si="346"/>
        <v>23.29</v>
      </c>
      <c r="I610" s="6">
        <f t="shared" si="347"/>
        <v>0</v>
      </c>
      <c r="J610" s="6">
        <f t="shared" si="348"/>
        <v>-11.917619047619048</v>
      </c>
      <c r="K610" s="6">
        <f t="shared" si="349"/>
        <v>-1.1182536578249034</v>
      </c>
      <c r="M610" s="18"/>
      <c r="N610">
        <v>0</v>
      </c>
      <c r="O610">
        <v>0</v>
      </c>
      <c r="P610">
        <v>0</v>
      </c>
      <c r="Q610">
        <v>0</v>
      </c>
      <c r="R610">
        <v>0</v>
      </c>
      <c r="S610">
        <v>0</v>
      </c>
      <c r="T610">
        <v>0</v>
      </c>
      <c r="U610">
        <v>0</v>
      </c>
      <c r="V610" s="19">
        <v>0</v>
      </c>
      <c r="W610" s="19">
        <v>0</v>
      </c>
      <c r="X610" s="19"/>
      <c r="AC610" s="19"/>
      <c r="AD610">
        <v>22.81</v>
      </c>
      <c r="AE610">
        <v>21.9</v>
      </c>
      <c r="AF610">
        <v>22.09</v>
      </c>
      <c r="AI610">
        <v>17.899999999999999</v>
      </c>
      <c r="AQ610">
        <v>23.29</v>
      </c>
      <c r="AS610">
        <v>18.97</v>
      </c>
      <c r="AT610">
        <v>21.27</v>
      </c>
      <c r="AV610">
        <v>20.27</v>
      </c>
      <c r="AX610">
        <v>20.47</v>
      </c>
      <c r="AY610">
        <v>18.489999999999998</v>
      </c>
      <c r="BF610">
        <v>20.16</v>
      </c>
      <c r="BJ610">
        <v>22.65</v>
      </c>
      <c r="BS610" s="18"/>
    </row>
    <row r="611" spans="1:71">
      <c r="A611" s="335"/>
      <c r="B611" s="283"/>
      <c r="C611" s="9">
        <v>50</v>
      </c>
      <c r="D611">
        <f>+入力シート①!AA$9</f>
        <v>0</v>
      </c>
      <c r="E611">
        <f t="shared" si="343"/>
        <v>21</v>
      </c>
      <c r="F611" s="6">
        <f t="shared" si="344"/>
        <v>11.550952380952381</v>
      </c>
      <c r="G611" s="6">
        <f t="shared" si="345"/>
        <v>10.335704574319987</v>
      </c>
      <c r="H611" s="6">
        <f t="shared" si="346"/>
        <v>22.78</v>
      </c>
      <c r="I611" s="6">
        <f t="shared" si="347"/>
        <v>0</v>
      </c>
      <c r="J611" s="6">
        <f t="shared" si="348"/>
        <v>-11.550952380952381</v>
      </c>
      <c r="K611" s="6">
        <f t="shared" si="349"/>
        <v>-1.1175776453258726</v>
      </c>
      <c r="M611" s="18"/>
      <c r="N611">
        <v>0</v>
      </c>
      <c r="O611">
        <v>0</v>
      </c>
      <c r="P611">
        <v>0</v>
      </c>
      <c r="Q611">
        <v>0</v>
      </c>
      <c r="R611">
        <v>0</v>
      </c>
      <c r="S611">
        <v>0</v>
      </c>
      <c r="T611">
        <v>0</v>
      </c>
      <c r="U611">
        <v>0</v>
      </c>
      <c r="V611" s="19">
        <v>0</v>
      </c>
      <c r="W611" s="19">
        <v>0</v>
      </c>
      <c r="X611" s="19"/>
      <c r="AC611" s="19"/>
      <c r="AD611">
        <v>22.78</v>
      </c>
      <c r="AE611">
        <v>21.04</v>
      </c>
      <c r="AF611">
        <v>21.49</v>
      </c>
      <c r="AI611">
        <v>17.34</v>
      </c>
      <c r="AQ611">
        <v>21.63</v>
      </c>
      <c r="AS611">
        <v>17.53</v>
      </c>
      <c r="AT611">
        <v>21.25</v>
      </c>
      <c r="AV611">
        <v>20.12</v>
      </c>
      <c r="AX611">
        <v>20.28</v>
      </c>
      <c r="AY611">
        <v>17.989999999999998</v>
      </c>
      <c r="BF611">
        <v>19.45</v>
      </c>
      <c r="BJ611">
        <v>21.67</v>
      </c>
      <c r="BS611" s="18"/>
    </row>
    <row r="612" spans="1:71">
      <c r="A612" s="335"/>
      <c r="B612" s="283"/>
      <c r="C612" s="9">
        <v>75</v>
      </c>
      <c r="D612">
        <f>+入力シート①!AA$10</f>
        <v>0</v>
      </c>
      <c r="E612">
        <f t="shared" si="343"/>
        <v>20</v>
      </c>
      <c r="F612" s="6">
        <f t="shared" si="344"/>
        <v>10.554</v>
      </c>
      <c r="G612" s="6">
        <f t="shared" si="345"/>
        <v>9.8839968476426829</v>
      </c>
      <c r="H612" s="6">
        <f t="shared" si="346"/>
        <v>20.98</v>
      </c>
      <c r="I612" s="6">
        <f t="shared" si="347"/>
        <v>0</v>
      </c>
      <c r="J612" s="6">
        <f t="shared" si="348"/>
        <v>-10.554</v>
      </c>
      <c r="K612" s="6">
        <f t="shared" si="349"/>
        <v>-1.0677866618823448</v>
      </c>
      <c r="M612" s="18"/>
      <c r="N612">
        <v>0</v>
      </c>
      <c r="O612">
        <v>0</v>
      </c>
      <c r="P612">
        <v>0</v>
      </c>
      <c r="Q612">
        <v>0</v>
      </c>
      <c r="R612">
        <v>0</v>
      </c>
      <c r="S612">
        <v>0</v>
      </c>
      <c r="T612">
        <v>0</v>
      </c>
      <c r="U612">
        <v>0</v>
      </c>
      <c r="V612" s="19">
        <v>0</v>
      </c>
      <c r="W612" s="19">
        <v>0</v>
      </c>
      <c r="X612" s="19"/>
      <c r="AC612" s="19"/>
      <c r="AD612">
        <v>20.98</v>
      </c>
      <c r="AE612">
        <v>20.27</v>
      </c>
      <c r="AF612">
        <v>20.73</v>
      </c>
      <c r="AI612">
        <v>16.52</v>
      </c>
      <c r="AQ612">
        <v>20.77</v>
      </c>
      <c r="AS612">
        <v>16.34</v>
      </c>
      <c r="AV612">
        <v>19.8</v>
      </c>
      <c r="AX612">
        <v>20.18</v>
      </c>
      <c r="AY612">
        <v>16.739999999999998</v>
      </c>
      <c r="BF612">
        <v>18.489999999999998</v>
      </c>
      <c r="BJ612">
        <v>20.260000000000002</v>
      </c>
      <c r="BS612" s="18"/>
    </row>
    <row r="613" spans="1:71">
      <c r="A613" s="335"/>
      <c r="B613" s="283"/>
      <c r="C613" s="9">
        <v>100</v>
      </c>
      <c r="D613">
        <f>+入力シート①!AA$11</f>
        <v>0</v>
      </c>
      <c r="E613">
        <f t="shared" si="343"/>
        <v>21</v>
      </c>
      <c r="F613" s="6">
        <f t="shared" si="344"/>
        <v>10.57190476190476</v>
      </c>
      <c r="G613" s="6">
        <f t="shared" si="345"/>
        <v>9.5104982093724306</v>
      </c>
      <c r="H613" s="6">
        <f t="shared" si="346"/>
        <v>20.309999999999999</v>
      </c>
      <c r="I613" s="6">
        <f t="shared" si="347"/>
        <v>0</v>
      </c>
      <c r="J613" s="6">
        <f t="shared" si="348"/>
        <v>-10.57190476190476</v>
      </c>
      <c r="K613" s="6">
        <f t="shared" si="349"/>
        <v>-1.1116036751351608</v>
      </c>
      <c r="M613" s="18"/>
      <c r="N613">
        <v>0</v>
      </c>
      <c r="O613">
        <v>0</v>
      </c>
      <c r="P613">
        <v>0</v>
      </c>
      <c r="Q613">
        <v>0</v>
      </c>
      <c r="R613">
        <v>0</v>
      </c>
      <c r="S613">
        <v>0</v>
      </c>
      <c r="T613">
        <v>0</v>
      </c>
      <c r="U613">
        <v>0</v>
      </c>
      <c r="V613" s="19">
        <v>0</v>
      </c>
      <c r="W613" s="19">
        <v>0</v>
      </c>
      <c r="X613" s="19"/>
      <c r="AC613" s="19"/>
      <c r="AD613">
        <v>20.309999999999999</v>
      </c>
      <c r="AE613">
        <v>19.989999999999998</v>
      </c>
      <c r="AF613">
        <v>20.170000000000002</v>
      </c>
      <c r="AI613">
        <v>15.94</v>
      </c>
      <c r="AQ613">
        <v>20.21</v>
      </c>
      <c r="AS613">
        <v>14.49</v>
      </c>
      <c r="AT613">
        <v>19.809999999999999</v>
      </c>
      <c r="AV613">
        <v>19.04</v>
      </c>
      <c r="AX613">
        <v>20.13</v>
      </c>
      <c r="AY613">
        <v>15.66</v>
      </c>
      <c r="BF613">
        <v>17.170000000000002</v>
      </c>
      <c r="BJ613">
        <v>19.09</v>
      </c>
      <c r="BS613" s="18"/>
    </row>
    <row r="614" spans="1:71">
      <c r="A614" s="335"/>
      <c r="B614" s="283"/>
      <c r="C614" s="9">
        <v>150</v>
      </c>
      <c r="D614">
        <f>+入力シート①!AA$12</f>
        <v>0</v>
      </c>
      <c r="E614">
        <f t="shared" si="343"/>
        <v>21</v>
      </c>
      <c r="F614" s="6">
        <f t="shared" si="344"/>
        <v>9.8038095238095231</v>
      </c>
      <c r="G614" s="6">
        <f t="shared" si="345"/>
        <v>8.9125728474949781</v>
      </c>
      <c r="H614" s="6">
        <f t="shared" si="346"/>
        <v>19.579999999999998</v>
      </c>
      <c r="I614" s="6">
        <f t="shared" si="347"/>
        <v>0</v>
      </c>
      <c r="J614" s="6">
        <f t="shared" si="348"/>
        <v>-9.8038095238095231</v>
      </c>
      <c r="K614" s="6">
        <f t="shared" si="349"/>
        <v>-1.0999976877120328</v>
      </c>
      <c r="M614" s="18"/>
      <c r="N614">
        <v>0</v>
      </c>
      <c r="O614">
        <v>0</v>
      </c>
      <c r="P614">
        <v>0</v>
      </c>
      <c r="Q614">
        <v>0</v>
      </c>
      <c r="R614">
        <v>0</v>
      </c>
      <c r="S614">
        <v>0</v>
      </c>
      <c r="T614">
        <v>0</v>
      </c>
      <c r="U614">
        <v>0</v>
      </c>
      <c r="V614" s="19">
        <v>0</v>
      </c>
      <c r="W614" s="19">
        <v>0</v>
      </c>
      <c r="X614" s="19"/>
      <c r="AC614" s="19"/>
      <c r="AD614">
        <v>19.16</v>
      </c>
      <c r="AE614">
        <v>19.47</v>
      </c>
      <c r="AF614">
        <v>19.579999999999998</v>
      </c>
      <c r="AI614">
        <v>14.32</v>
      </c>
      <c r="AQ614">
        <v>19.559999999999999</v>
      </c>
      <c r="AS614">
        <v>12.46</v>
      </c>
      <c r="AT614">
        <v>18.75</v>
      </c>
      <c r="AV614">
        <v>17.62</v>
      </c>
      <c r="AX614">
        <v>18.79</v>
      </c>
      <c r="AY614">
        <v>14.03</v>
      </c>
      <c r="BF614">
        <v>14.31</v>
      </c>
      <c r="BJ614">
        <v>17.829999999999998</v>
      </c>
      <c r="BS614" s="18"/>
    </row>
    <row r="615" spans="1:71">
      <c r="A615" s="335"/>
      <c r="B615" s="283"/>
      <c r="C615" s="9">
        <v>200</v>
      </c>
      <c r="D615">
        <f>+入力シート①!AA$13</f>
        <v>0</v>
      </c>
      <c r="E615">
        <f t="shared" si="343"/>
        <v>21</v>
      </c>
      <c r="F615" s="6">
        <f t="shared" si="344"/>
        <v>9.0271428571428576</v>
      </c>
      <c r="G615" s="6">
        <f t="shared" si="345"/>
        <v>8.340624762484607</v>
      </c>
      <c r="H615" s="6">
        <f t="shared" si="346"/>
        <v>18.93</v>
      </c>
      <c r="I615" s="6">
        <f t="shared" si="347"/>
        <v>0</v>
      </c>
      <c r="J615" s="6">
        <f t="shared" si="348"/>
        <v>-9.0271428571428576</v>
      </c>
      <c r="K615" s="6">
        <f t="shared" si="349"/>
        <v>-1.0823101523217</v>
      </c>
      <c r="M615" s="18"/>
      <c r="N615">
        <v>0</v>
      </c>
      <c r="O615">
        <v>0</v>
      </c>
      <c r="P615">
        <v>0</v>
      </c>
      <c r="Q615">
        <v>0</v>
      </c>
      <c r="R615">
        <v>0</v>
      </c>
      <c r="S615">
        <v>0</v>
      </c>
      <c r="T615">
        <v>0</v>
      </c>
      <c r="U615">
        <v>0</v>
      </c>
      <c r="V615" s="19">
        <v>0</v>
      </c>
      <c r="W615" s="19">
        <v>0</v>
      </c>
      <c r="X615" s="19"/>
      <c r="AC615" s="19"/>
      <c r="AD615">
        <v>18.149999999999999</v>
      </c>
      <c r="AE615">
        <v>18.77</v>
      </c>
      <c r="AF615">
        <v>18.93</v>
      </c>
      <c r="AI615">
        <v>12.41</v>
      </c>
      <c r="AQ615">
        <v>18.75</v>
      </c>
      <c r="AS615">
        <v>9.94</v>
      </c>
      <c r="AT615">
        <v>17.53</v>
      </c>
      <c r="AV615">
        <v>15.47</v>
      </c>
      <c r="AX615">
        <v>17.87</v>
      </c>
      <c r="AY615">
        <v>12.11</v>
      </c>
      <c r="BF615">
        <v>13.05</v>
      </c>
      <c r="BJ615">
        <v>16.59</v>
      </c>
      <c r="BS615" s="18"/>
    </row>
    <row r="616" spans="1:71">
      <c r="A616" s="335"/>
      <c r="B616" s="283"/>
      <c r="C616" s="9">
        <v>300</v>
      </c>
      <c r="D616">
        <f>+入力シート①!AA$14</f>
        <v>0</v>
      </c>
      <c r="E616">
        <f t="shared" si="343"/>
        <v>13</v>
      </c>
      <c r="F616" s="6">
        <f t="shared" si="344"/>
        <v>4.6569230769230767</v>
      </c>
      <c r="G616" s="6">
        <f t="shared" si="345"/>
        <v>7.5312198930135539</v>
      </c>
      <c r="H616" s="6">
        <f t="shared" si="346"/>
        <v>18.34</v>
      </c>
      <c r="I616" s="6">
        <f t="shared" si="347"/>
        <v>0</v>
      </c>
      <c r="J616" s="6">
        <f t="shared" si="348"/>
        <v>-4.6569230769230767</v>
      </c>
      <c r="K616" s="6">
        <f t="shared" si="349"/>
        <v>-0.6183491045379168</v>
      </c>
      <c r="M616" s="18"/>
      <c r="N616">
        <v>0</v>
      </c>
      <c r="O616">
        <v>0</v>
      </c>
      <c r="P616">
        <v>0</v>
      </c>
      <c r="Q616">
        <v>0</v>
      </c>
      <c r="R616">
        <v>0</v>
      </c>
      <c r="S616">
        <v>0</v>
      </c>
      <c r="T616">
        <v>0</v>
      </c>
      <c r="U616">
        <v>0</v>
      </c>
      <c r="V616" s="19">
        <v>0</v>
      </c>
      <c r="W616" s="19">
        <v>0</v>
      </c>
      <c r="X616" s="19"/>
      <c r="AC616" s="19"/>
      <c r="AD616">
        <v>15.45</v>
      </c>
      <c r="AE616">
        <v>17.23</v>
      </c>
      <c r="AF616">
        <v>18.34</v>
      </c>
      <c r="AI616">
        <v>9.52</v>
      </c>
      <c r="BS616" s="18"/>
    </row>
    <row r="617" spans="1:71">
      <c r="A617" s="335"/>
      <c r="B617" s="283"/>
      <c r="C617" s="9">
        <v>400</v>
      </c>
      <c r="D617">
        <f>+入力シート①!AA$15</f>
        <v>0</v>
      </c>
      <c r="E617">
        <f t="shared" si="343"/>
        <v>13</v>
      </c>
      <c r="F617" s="6">
        <f t="shared" si="344"/>
        <v>3.7061538461538457</v>
      </c>
      <c r="G617" s="6">
        <f t="shared" si="345"/>
        <v>6.1973133136620033</v>
      </c>
      <c r="H617" s="6">
        <f t="shared" si="346"/>
        <v>17.27</v>
      </c>
      <c r="I617" s="6">
        <f t="shared" si="347"/>
        <v>0</v>
      </c>
      <c r="J617" s="6">
        <f t="shared" si="348"/>
        <v>-3.7061538461538457</v>
      </c>
      <c r="K617" s="6">
        <f t="shared" si="349"/>
        <v>-0.59802589583192667</v>
      </c>
      <c r="M617" s="18"/>
      <c r="N617">
        <v>0</v>
      </c>
      <c r="O617">
        <v>0</v>
      </c>
      <c r="P617">
        <v>0</v>
      </c>
      <c r="Q617">
        <v>0</v>
      </c>
      <c r="R617">
        <v>0</v>
      </c>
      <c r="S617">
        <v>0</v>
      </c>
      <c r="T617">
        <v>0</v>
      </c>
      <c r="U617">
        <v>0</v>
      </c>
      <c r="V617" s="19">
        <v>0</v>
      </c>
      <c r="W617" s="19">
        <v>0</v>
      </c>
      <c r="X617" s="19"/>
      <c r="AC617" s="19"/>
      <c r="AD617">
        <v>9.41</v>
      </c>
      <c r="AE617">
        <v>14.03</v>
      </c>
      <c r="AF617">
        <v>17.27</v>
      </c>
      <c r="AI617">
        <v>7.47</v>
      </c>
      <c r="BS617" s="18"/>
    </row>
    <row r="618" spans="1:71">
      <c r="A618" s="335"/>
      <c r="B618" s="283"/>
      <c r="C618" s="9">
        <v>500</v>
      </c>
      <c r="D618">
        <f>+入力シート①!AA$16</f>
        <v>0</v>
      </c>
      <c r="E618">
        <f t="shared" si="343"/>
        <v>13</v>
      </c>
      <c r="F618" s="6">
        <f t="shared" si="344"/>
        <v>2.95</v>
      </c>
      <c r="G618" s="6">
        <f t="shared" si="345"/>
        <v>4.9682357700361468</v>
      </c>
      <c r="H618" s="6">
        <f t="shared" si="346"/>
        <v>14.76</v>
      </c>
      <c r="I618" s="6">
        <f t="shared" si="347"/>
        <v>0</v>
      </c>
      <c r="J618" s="6">
        <f t="shared" si="348"/>
        <v>-2.95</v>
      </c>
      <c r="K618" s="6">
        <f t="shared" si="349"/>
        <v>-0.59377214297914394</v>
      </c>
      <c r="M618" s="18"/>
      <c r="N618">
        <v>0</v>
      </c>
      <c r="O618">
        <v>0</v>
      </c>
      <c r="P618">
        <v>0</v>
      </c>
      <c r="Q618">
        <v>0</v>
      </c>
      <c r="R618">
        <v>0</v>
      </c>
      <c r="S618">
        <v>0</v>
      </c>
      <c r="T618">
        <v>0</v>
      </c>
      <c r="U618">
        <v>0</v>
      </c>
      <c r="V618" s="19">
        <v>0</v>
      </c>
      <c r="W618" s="19">
        <v>0</v>
      </c>
      <c r="X618" s="19"/>
      <c r="AC618" s="19"/>
      <c r="AD618">
        <v>8</v>
      </c>
      <c r="AE618">
        <v>9.52</v>
      </c>
      <c r="AF618">
        <v>14.76</v>
      </c>
      <c r="AI618">
        <v>6.07</v>
      </c>
      <c r="BS618" s="18"/>
    </row>
    <row r="619" spans="1:71">
      <c r="A619" s="335"/>
      <c r="B619" s="283"/>
      <c r="C619" s="9">
        <v>600</v>
      </c>
      <c r="D619">
        <f>+入力シート①!AA$17</f>
        <v>0</v>
      </c>
      <c r="E619">
        <f t="shared" si="343"/>
        <v>9</v>
      </c>
      <c r="F619" s="6">
        <f t="shared" si="344"/>
        <v>0</v>
      </c>
      <c r="G619" s="6">
        <f t="shared" si="345"/>
        <v>0</v>
      </c>
      <c r="H619" s="6">
        <f t="shared" si="346"/>
        <v>0</v>
      </c>
      <c r="I619" s="6">
        <f t="shared" si="347"/>
        <v>0</v>
      </c>
      <c r="J619" s="6">
        <f t="shared" si="348"/>
        <v>0</v>
      </c>
      <c r="K619" s="6" t="e">
        <f t="shared" si="349"/>
        <v>#DIV/0!</v>
      </c>
      <c r="M619" s="18"/>
      <c r="N619">
        <v>0</v>
      </c>
      <c r="O619">
        <v>0</v>
      </c>
      <c r="P619">
        <v>0</v>
      </c>
      <c r="Q619">
        <v>0</v>
      </c>
      <c r="R619">
        <v>0</v>
      </c>
      <c r="S619">
        <v>0</v>
      </c>
      <c r="T619">
        <v>0</v>
      </c>
      <c r="U619">
        <v>0</v>
      </c>
      <c r="V619" s="19">
        <v>0</v>
      </c>
      <c r="W619" s="19">
        <v>0</v>
      </c>
      <c r="X619" s="19"/>
      <c r="AC619" s="19"/>
      <c r="BS619" s="18"/>
    </row>
    <row r="620" spans="1:71">
      <c r="A620" s="335"/>
      <c r="B620" s="15"/>
      <c r="C620" s="15"/>
      <c r="D620" s="20"/>
      <c r="E620" s="20"/>
      <c r="F620" s="40"/>
      <c r="G620" s="40"/>
      <c r="H620" s="40"/>
      <c r="I620" s="40"/>
      <c r="J620" s="40"/>
      <c r="K620" s="40"/>
      <c r="L620" s="20"/>
      <c r="M620" s="18"/>
      <c r="N620" s="20"/>
      <c r="O620" s="20"/>
      <c r="P620" s="20"/>
      <c r="Q620" s="20"/>
      <c r="R620" s="20"/>
      <c r="S620" s="20"/>
      <c r="T620" s="20"/>
      <c r="U620" s="20"/>
      <c r="W620" s="19"/>
      <c r="X620" s="19"/>
      <c r="AC620" s="19"/>
      <c r="AD620" s="20"/>
      <c r="AE620" s="20"/>
      <c r="AF620" s="20"/>
      <c r="AG620" s="20"/>
      <c r="AH620" s="20"/>
      <c r="AI620" s="20"/>
      <c r="AJ620" s="20"/>
      <c r="AK620" s="20"/>
      <c r="AL620" s="20"/>
      <c r="AM620" s="20"/>
      <c r="AN620" s="20"/>
      <c r="AO620" s="20"/>
      <c r="AP620" s="20"/>
      <c r="AQ620" s="20"/>
      <c r="AR620" s="20"/>
      <c r="AS620" s="20"/>
      <c r="AT620" s="20"/>
      <c r="AU620" s="20"/>
      <c r="AV620" s="20"/>
      <c r="AW620" s="20"/>
      <c r="AX620" s="20"/>
      <c r="AY620" s="20"/>
      <c r="AZ620" s="20"/>
      <c r="BA620" s="20"/>
      <c r="BB620" s="20"/>
      <c r="BC620" s="20"/>
      <c r="BD620" s="20"/>
      <c r="BE620" s="20"/>
      <c r="BF620" s="20"/>
      <c r="BG620" s="20"/>
      <c r="BH620" s="20"/>
      <c r="BI620" s="20"/>
      <c r="BJ620" s="20"/>
      <c r="BK620" s="20"/>
      <c r="BL620" s="20"/>
      <c r="BM620" s="20"/>
      <c r="BN620" s="20"/>
      <c r="BO620" s="20"/>
      <c r="BP620" s="20"/>
      <c r="BQ620" s="20"/>
      <c r="BR620" s="20"/>
      <c r="BS620" s="18"/>
    </row>
    <row r="621" spans="1:71">
      <c r="A621" s="335"/>
      <c r="B621" s="284" t="s">
        <v>25</v>
      </c>
      <c r="C621" s="13" t="s">
        <v>23</v>
      </c>
      <c r="D621">
        <f>+入力シート①!AA$19</f>
        <v>0</v>
      </c>
      <c r="E621">
        <f>+COUNT($O621:$BS621)</f>
        <v>19</v>
      </c>
      <c r="F621" s="6">
        <f>+AVERAGE($O621:$BS621)</f>
        <v>59.789473684210527</v>
      </c>
      <c r="G621" s="6">
        <f>+STDEV($O621:$BS621)</f>
        <v>84.280338386817661</v>
      </c>
      <c r="H621" s="6">
        <f>+MAX($N621:$BS621)</f>
        <v>333</v>
      </c>
      <c r="I621" s="6">
        <f>+MIN($N621:$BS621)</f>
        <v>0</v>
      </c>
      <c r="J621" s="6">
        <f>+D621-F621</f>
        <v>-59.789473684210527</v>
      </c>
      <c r="K621" s="6">
        <f>+J621/G621</f>
        <v>-0.70941188453465243</v>
      </c>
      <c r="M621" s="18"/>
      <c r="N621">
        <v>0</v>
      </c>
      <c r="O621">
        <v>0</v>
      </c>
      <c r="P621">
        <v>0</v>
      </c>
      <c r="Q621">
        <v>0</v>
      </c>
      <c r="R621">
        <v>0</v>
      </c>
      <c r="S621">
        <v>0</v>
      </c>
      <c r="T621">
        <v>0</v>
      </c>
      <c r="U621">
        <v>0</v>
      </c>
      <c r="V621" s="19">
        <v>0</v>
      </c>
      <c r="W621" s="19">
        <v>0</v>
      </c>
      <c r="X621" s="19"/>
      <c r="AC621" s="19"/>
      <c r="AD621">
        <v>26</v>
      </c>
      <c r="AE621">
        <v>94</v>
      </c>
      <c r="AF621">
        <v>119</v>
      </c>
      <c r="AI621">
        <v>333</v>
      </c>
      <c r="AS621">
        <v>130</v>
      </c>
      <c r="AT621">
        <v>129</v>
      </c>
      <c r="AV621">
        <v>43</v>
      </c>
      <c r="AX621">
        <v>117</v>
      </c>
      <c r="AY621">
        <v>44</v>
      </c>
      <c r="BF621">
        <v>101</v>
      </c>
      <c r="BS621" s="18"/>
    </row>
    <row r="622" spans="1:71">
      <c r="A622" s="335"/>
      <c r="B622" s="285"/>
      <c r="C622" s="10" t="s">
        <v>24</v>
      </c>
      <c r="D622">
        <f>+入力シート①!AA$20</f>
        <v>0</v>
      </c>
      <c r="E622">
        <f t="shared" ref="E622" si="350">+COUNT($O622:$BS622)</f>
        <v>19</v>
      </c>
      <c r="F622" s="6">
        <f t="shared" ref="F622" si="351">+AVERAGE($O622:$BS622)</f>
        <v>0.80210526315789477</v>
      </c>
      <c r="G622" s="6">
        <f t="shared" ref="G622" si="352">+STDEV($O622:$BS622)</f>
        <v>0.9343302946042179</v>
      </c>
      <c r="H622" s="6">
        <f t="shared" ref="H622" si="353">+MAX($N622:$BS622)</f>
        <v>2.6</v>
      </c>
      <c r="I622" s="6">
        <f t="shared" ref="I622" si="354">+MIN($N622:$BS622)</f>
        <v>0</v>
      </c>
      <c r="J622" s="6">
        <f t="shared" ref="J622" si="355">+D622-F622</f>
        <v>-0.80210526315789477</v>
      </c>
      <c r="K622" s="6">
        <f t="shared" ref="K622" si="356">+J622/G622</f>
        <v>-0.85848148967241433</v>
      </c>
      <c r="M622" s="18"/>
      <c r="N622">
        <v>0</v>
      </c>
      <c r="O622">
        <v>0</v>
      </c>
      <c r="P622">
        <v>0</v>
      </c>
      <c r="Q622">
        <v>0</v>
      </c>
      <c r="R622">
        <v>0</v>
      </c>
      <c r="S622">
        <v>0</v>
      </c>
      <c r="T622">
        <v>0</v>
      </c>
      <c r="U622">
        <v>0</v>
      </c>
      <c r="V622" s="19">
        <v>0</v>
      </c>
      <c r="W622" s="19">
        <v>0</v>
      </c>
      <c r="X622" s="19"/>
      <c r="AC622" s="19"/>
      <c r="AD622">
        <v>1.5</v>
      </c>
      <c r="AE622">
        <v>2.5</v>
      </c>
      <c r="AF622">
        <v>1.8</v>
      </c>
      <c r="AI622">
        <v>1.9</v>
      </c>
      <c r="AS622">
        <v>1.24</v>
      </c>
      <c r="AT622">
        <v>0.3</v>
      </c>
      <c r="AV622">
        <v>1.6</v>
      </c>
      <c r="AX622">
        <v>2.6</v>
      </c>
      <c r="AY622">
        <v>0.8</v>
      </c>
      <c r="BF622">
        <v>1</v>
      </c>
      <c r="BS622" s="18"/>
    </row>
    <row r="623" spans="1:71" ht="0.95" customHeight="1">
      <c r="M623" s="18"/>
      <c r="N623"/>
      <c r="O623"/>
      <c r="P623"/>
      <c r="Q623"/>
      <c r="R623"/>
      <c r="S623"/>
      <c r="T623"/>
      <c r="U623"/>
      <c r="W623" s="19"/>
      <c r="X623" s="19"/>
      <c r="AC623" s="19"/>
      <c r="BS623" s="18"/>
    </row>
    <row r="624" spans="1:71" ht="0.95" customHeight="1">
      <c r="M624" s="18"/>
      <c r="N624"/>
      <c r="O624"/>
      <c r="P624"/>
      <c r="Q624"/>
      <c r="R624"/>
      <c r="S624"/>
      <c r="T624"/>
      <c r="U624"/>
      <c r="W624" s="19"/>
      <c r="X624" s="19"/>
      <c r="AC624" s="19"/>
      <c r="BS624" s="18"/>
    </row>
    <row r="625" spans="1:71" ht="0.95" customHeight="1">
      <c r="M625" s="18"/>
      <c r="N625"/>
      <c r="O625"/>
      <c r="P625"/>
      <c r="Q625"/>
      <c r="R625"/>
      <c r="S625"/>
      <c r="T625"/>
      <c r="U625"/>
      <c r="W625" s="19"/>
      <c r="X625" s="19"/>
      <c r="AC625" s="19"/>
      <c r="BS625" s="18"/>
    </row>
    <row r="626" spans="1:71" ht="0.95" customHeight="1">
      <c r="M626" s="18"/>
      <c r="N626"/>
      <c r="O626"/>
      <c r="P626"/>
      <c r="Q626"/>
      <c r="R626"/>
      <c r="S626"/>
      <c r="T626"/>
      <c r="U626"/>
      <c r="W626" s="19"/>
      <c r="X626" s="19"/>
      <c r="AC626" s="19"/>
      <c r="BS626" s="18"/>
    </row>
    <row r="627" spans="1:71" ht="0.95" customHeight="1">
      <c r="M627" s="18"/>
      <c r="N627"/>
      <c r="O627"/>
      <c r="P627"/>
      <c r="Q627"/>
      <c r="R627"/>
      <c r="S627"/>
      <c r="T627"/>
      <c r="U627"/>
      <c r="W627" s="19"/>
      <c r="X627" s="19"/>
      <c r="AC627" s="19"/>
      <c r="BS627" s="18"/>
    </row>
    <row r="628" spans="1:71" ht="0.95" customHeight="1">
      <c r="M628" s="18"/>
      <c r="N628"/>
      <c r="O628"/>
      <c r="P628"/>
      <c r="Q628"/>
      <c r="R628"/>
      <c r="S628"/>
      <c r="T628"/>
      <c r="U628"/>
      <c r="W628" s="19"/>
      <c r="X628" s="19"/>
      <c r="AC628" s="19"/>
      <c r="BS628" s="18"/>
    </row>
    <row r="629" spans="1:71" ht="0.95" customHeight="1">
      <c r="M629" s="18"/>
      <c r="N629"/>
      <c r="O629"/>
      <c r="P629"/>
      <c r="Q629"/>
      <c r="R629"/>
      <c r="S629"/>
      <c r="T629"/>
      <c r="U629"/>
      <c r="W629" s="19"/>
      <c r="X629" s="19"/>
      <c r="AC629" s="19"/>
      <c r="BS629" s="18"/>
    </row>
    <row r="630" spans="1:71" ht="0.95" customHeight="1">
      <c r="M630" s="18"/>
      <c r="N630"/>
      <c r="O630"/>
      <c r="P630"/>
      <c r="Q630"/>
      <c r="R630"/>
      <c r="S630"/>
      <c r="T630"/>
      <c r="U630"/>
      <c r="W630" s="19"/>
      <c r="X630" s="19"/>
      <c r="AC630" s="19"/>
      <c r="BS630" s="18"/>
    </row>
    <row r="631" spans="1:71" ht="16.5" thickBot="1">
      <c r="D631" s="1" t="s">
        <v>26</v>
      </c>
      <c r="E631" s="1" t="s">
        <v>3</v>
      </c>
      <c r="F631" s="5" t="s">
        <v>4</v>
      </c>
      <c r="G631" s="5" t="s">
        <v>8</v>
      </c>
      <c r="H631" s="5" t="s">
        <v>5</v>
      </c>
      <c r="I631" s="5" t="s">
        <v>6</v>
      </c>
      <c r="J631" s="5" t="s">
        <v>7</v>
      </c>
      <c r="K631" s="6" t="s">
        <v>66</v>
      </c>
      <c r="M631" s="18"/>
      <c r="N631" s="1" t="s">
        <v>26</v>
      </c>
      <c r="O631" s="1"/>
      <c r="P631" s="1"/>
      <c r="Q631" s="1"/>
      <c r="R631" s="1"/>
      <c r="S631" s="1"/>
      <c r="T631" s="1"/>
      <c r="U631" s="1"/>
      <c r="W631" s="19"/>
      <c r="X631" s="191"/>
      <c r="Y631" s="191"/>
      <c r="Z631" s="191"/>
      <c r="AA631" s="191"/>
      <c r="AB631" s="191"/>
      <c r="AC631" s="191"/>
      <c r="AD631" s="1"/>
      <c r="AE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8"/>
    </row>
    <row r="632" spans="1:71">
      <c r="A632" s="335">
        <v>54</v>
      </c>
      <c r="B632" s="286" t="s">
        <v>18</v>
      </c>
      <c r="C632" s="287"/>
      <c r="D632" s="92">
        <f>+入力シート①!AB$2</f>
        <v>0</v>
      </c>
      <c r="E632" s="21"/>
      <c r="F632" s="34"/>
      <c r="G632" s="34"/>
      <c r="H632" s="34"/>
      <c r="I632" s="34"/>
      <c r="J632" s="34"/>
      <c r="K632" s="35"/>
      <c r="M632" s="18"/>
      <c r="N632" s="92">
        <v>0</v>
      </c>
      <c r="O632" s="92">
        <v>0</v>
      </c>
      <c r="P632" s="92">
        <v>0</v>
      </c>
      <c r="Q632" s="92">
        <v>0</v>
      </c>
      <c r="R632" s="92">
        <v>0</v>
      </c>
      <c r="S632" s="92">
        <v>0</v>
      </c>
      <c r="T632" s="92">
        <v>0</v>
      </c>
      <c r="U632" s="92">
        <v>0</v>
      </c>
      <c r="V632" s="19">
        <v>0</v>
      </c>
      <c r="W632" s="19">
        <v>0</v>
      </c>
      <c r="X632" s="19">
        <f t="shared" ref="X632:BR632" si="357">+X$1</f>
        <v>2009</v>
      </c>
      <c r="Y632" s="19">
        <f t="shared" si="357"/>
        <v>2008</v>
      </c>
      <c r="Z632" s="19">
        <f t="shared" si="357"/>
        <v>2007</v>
      </c>
      <c r="AA632" s="19">
        <f t="shared" si="357"/>
        <v>2006</v>
      </c>
      <c r="AB632" s="19">
        <f t="shared" si="357"/>
        <v>2005</v>
      </c>
      <c r="AC632" s="19">
        <f t="shared" si="357"/>
        <v>2004</v>
      </c>
      <c r="AD632">
        <f t="shared" si="357"/>
        <v>2003</v>
      </c>
      <c r="AE632">
        <f t="shared" si="357"/>
        <v>2003</v>
      </c>
      <c r="AF632">
        <f t="shared" si="357"/>
        <v>2003</v>
      </c>
      <c r="AG632">
        <f t="shared" si="357"/>
        <v>2002</v>
      </c>
      <c r="AH632">
        <f t="shared" si="357"/>
        <v>2002</v>
      </c>
      <c r="AI632">
        <f t="shared" si="357"/>
        <v>2001</v>
      </c>
      <c r="AJ632">
        <f t="shared" si="357"/>
        <v>2001</v>
      </c>
      <c r="AK632">
        <f t="shared" si="357"/>
        <v>2000</v>
      </c>
      <c r="AL632">
        <f t="shared" si="357"/>
        <v>1999</v>
      </c>
      <c r="AM632">
        <f t="shared" si="357"/>
        <v>1998</v>
      </c>
      <c r="AN632">
        <f t="shared" si="357"/>
        <v>1997</v>
      </c>
      <c r="AO632">
        <f t="shared" si="357"/>
        <v>1996</v>
      </c>
      <c r="AP632">
        <f t="shared" si="357"/>
        <v>1995</v>
      </c>
      <c r="AQ632">
        <f t="shared" si="357"/>
        <v>1994</v>
      </c>
      <c r="AR632">
        <f t="shared" si="357"/>
        <v>1992</v>
      </c>
      <c r="AS632">
        <f t="shared" si="357"/>
        <v>1991</v>
      </c>
      <c r="AT632">
        <f t="shared" si="357"/>
        <v>1990</v>
      </c>
      <c r="AU632">
        <f t="shared" si="357"/>
        <v>1990</v>
      </c>
      <c r="AV632">
        <f t="shared" si="357"/>
        <v>1990</v>
      </c>
      <c r="AW632">
        <f t="shared" si="357"/>
        <v>1989</v>
      </c>
      <c r="AX632">
        <f t="shared" si="357"/>
        <v>1989</v>
      </c>
      <c r="AY632">
        <f t="shared" si="357"/>
        <v>1988</v>
      </c>
      <c r="AZ632">
        <f t="shared" si="357"/>
        <v>1988</v>
      </c>
      <c r="BA632">
        <f t="shared" si="357"/>
        <v>1988</v>
      </c>
      <c r="BB632">
        <f t="shared" si="357"/>
        <v>1987</v>
      </c>
      <c r="BC632">
        <f t="shared" si="357"/>
        <v>1986</v>
      </c>
      <c r="BD632">
        <f t="shared" si="357"/>
        <v>1985</v>
      </c>
      <c r="BE632">
        <f t="shared" si="357"/>
        <v>1985</v>
      </c>
      <c r="BF632">
        <f t="shared" si="357"/>
        <v>1985</v>
      </c>
      <c r="BG632">
        <f t="shared" si="357"/>
        <v>1984</v>
      </c>
      <c r="BH632">
        <f t="shared" si="357"/>
        <v>1984</v>
      </c>
      <c r="BI632">
        <f t="shared" si="357"/>
        <v>1984</v>
      </c>
      <c r="BJ632">
        <f t="shared" si="357"/>
        <v>1983</v>
      </c>
      <c r="BK632">
        <f t="shared" si="357"/>
        <v>1983</v>
      </c>
      <c r="BL632">
        <f t="shared" si="357"/>
        <v>1982</v>
      </c>
      <c r="BM632">
        <f t="shared" si="357"/>
        <v>1981</v>
      </c>
      <c r="BN632">
        <f t="shared" si="357"/>
        <v>1981</v>
      </c>
      <c r="BO632">
        <f t="shared" si="357"/>
        <v>1980</v>
      </c>
      <c r="BP632">
        <f t="shared" si="357"/>
        <v>1980</v>
      </c>
      <c r="BQ632">
        <f t="shared" si="357"/>
        <v>1980</v>
      </c>
      <c r="BR632">
        <f t="shared" si="357"/>
        <v>1980</v>
      </c>
      <c r="BS632" s="18"/>
    </row>
    <row r="633" spans="1:71">
      <c r="A633" s="335"/>
      <c r="B633" s="286" t="s">
        <v>19</v>
      </c>
      <c r="C633" s="287"/>
      <c r="D633" s="93">
        <f>+入力シート①!AB$2</f>
        <v>0</v>
      </c>
      <c r="E633" s="22"/>
      <c r="F633" s="36"/>
      <c r="G633" s="36"/>
      <c r="H633" s="36"/>
      <c r="I633" s="36"/>
      <c r="J633" s="36"/>
      <c r="K633" s="37"/>
      <c r="M633" s="18"/>
      <c r="N633" s="93">
        <v>0</v>
      </c>
      <c r="O633" s="93">
        <v>0</v>
      </c>
      <c r="P633" s="93">
        <v>0</v>
      </c>
      <c r="Q633" s="93">
        <v>0</v>
      </c>
      <c r="R633" s="93">
        <v>0</v>
      </c>
      <c r="S633" s="93">
        <v>0</v>
      </c>
      <c r="T633" s="93">
        <v>0</v>
      </c>
      <c r="U633" s="93">
        <v>0</v>
      </c>
      <c r="V633" s="19">
        <v>0</v>
      </c>
      <c r="W633" s="19">
        <v>0</v>
      </c>
      <c r="X633" s="19">
        <f t="shared" ref="X633:BR633" si="358">+X$3</f>
        <v>5</v>
      </c>
      <c r="Y633" s="19">
        <f t="shared" si="358"/>
        <v>5</v>
      </c>
      <c r="Z633" s="19">
        <f t="shared" si="358"/>
        <v>5</v>
      </c>
      <c r="AA633" s="19">
        <f t="shared" si="358"/>
        <v>5</v>
      </c>
      <c r="AB633" s="19">
        <f t="shared" si="358"/>
        <v>5</v>
      </c>
      <c r="AC633" s="19">
        <f t="shared" si="358"/>
        <v>5</v>
      </c>
      <c r="AD633">
        <f t="shared" si="358"/>
        <v>5</v>
      </c>
      <c r="AE633">
        <f t="shared" si="358"/>
        <v>5</v>
      </c>
      <c r="AF633">
        <f t="shared" si="358"/>
        <v>5</v>
      </c>
      <c r="AG633">
        <f t="shared" si="358"/>
        <v>5</v>
      </c>
      <c r="AH633">
        <f t="shared" si="358"/>
        <v>5</v>
      </c>
      <c r="AI633">
        <f t="shared" si="358"/>
        <v>5</v>
      </c>
      <c r="AJ633">
        <f t="shared" si="358"/>
        <v>5</v>
      </c>
      <c r="AK633">
        <f t="shared" si="358"/>
        <v>5</v>
      </c>
      <c r="AL633">
        <f t="shared" si="358"/>
        <v>5</v>
      </c>
      <c r="AM633">
        <f t="shared" si="358"/>
        <v>5</v>
      </c>
      <c r="AN633">
        <f t="shared" si="358"/>
        <v>5</v>
      </c>
      <c r="AO633">
        <f t="shared" si="358"/>
        <v>5</v>
      </c>
      <c r="AP633">
        <f t="shared" si="358"/>
        <v>5</v>
      </c>
      <c r="AQ633">
        <f t="shared" si="358"/>
        <v>5</v>
      </c>
      <c r="AR633">
        <f t="shared" si="358"/>
        <v>5</v>
      </c>
      <c r="AS633">
        <f t="shared" si="358"/>
        <v>5</v>
      </c>
      <c r="AT633">
        <f t="shared" si="358"/>
        <v>5</v>
      </c>
      <c r="AU633">
        <f t="shared" si="358"/>
        <v>5</v>
      </c>
      <c r="AV633">
        <f t="shared" si="358"/>
        <v>5</v>
      </c>
      <c r="AW633">
        <f t="shared" si="358"/>
        <v>5</v>
      </c>
      <c r="AX633">
        <f t="shared" si="358"/>
        <v>5</v>
      </c>
      <c r="AY633">
        <f t="shared" si="358"/>
        <v>5</v>
      </c>
      <c r="AZ633">
        <f t="shared" si="358"/>
        <v>5</v>
      </c>
      <c r="BA633">
        <f t="shared" si="358"/>
        <v>5</v>
      </c>
      <c r="BB633">
        <f t="shared" si="358"/>
        <v>5</v>
      </c>
      <c r="BC633">
        <f t="shared" si="358"/>
        <v>5</v>
      </c>
      <c r="BD633">
        <f t="shared" si="358"/>
        <v>5</v>
      </c>
      <c r="BE633">
        <f t="shared" si="358"/>
        <v>5</v>
      </c>
      <c r="BF633">
        <f t="shared" si="358"/>
        <v>5</v>
      </c>
      <c r="BG633">
        <f t="shared" si="358"/>
        <v>5</v>
      </c>
      <c r="BH633">
        <f t="shared" si="358"/>
        <v>5</v>
      </c>
      <c r="BI633">
        <f t="shared" si="358"/>
        <v>5</v>
      </c>
      <c r="BJ633">
        <f t="shared" si="358"/>
        <v>5</v>
      </c>
      <c r="BK633">
        <f t="shared" si="358"/>
        <v>5</v>
      </c>
      <c r="BL633">
        <f t="shared" si="358"/>
        <v>5</v>
      </c>
      <c r="BM633">
        <f t="shared" si="358"/>
        <v>5</v>
      </c>
      <c r="BN633">
        <f t="shared" si="358"/>
        <v>5</v>
      </c>
      <c r="BO633">
        <f t="shared" si="358"/>
        <v>5</v>
      </c>
      <c r="BP633">
        <f t="shared" si="358"/>
        <v>5</v>
      </c>
      <c r="BQ633">
        <f t="shared" si="358"/>
        <v>5</v>
      </c>
      <c r="BR633">
        <f t="shared" si="358"/>
        <v>5</v>
      </c>
      <c r="BS633" s="18"/>
    </row>
    <row r="634" spans="1:71">
      <c r="A634" s="335"/>
      <c r="B634" s="286" t="s">
        <v>20</v>
      </c>
      <c r="C634" s="287"/>
      <c r="D634" s="94">
        <f>+入力シート①!AB$2</f>
        <v>0</v>
      </c>
      <c r="E634" s="22"/>
      <c r="F634" s="36"/>
      <c r="G634" s="36"/>
      <c r="H634" s="36"/>
      <c r="I634" s="36"/>
      <c r="J634" s="36"/>
      <c r="K634" s="37"/>
      <c r="M634" s="18"/>
      <c r="N634" s="94">
        <v>0</v>
      </c>
      <c r="O634" s="94">
        <v>0</v>
      </c>
      <c r="P634" s="94">
        <v>0</v>
      </c>
      <c r="Q634" s="94">
        <v>0</v>
      </c>
      <c r="R634" s="94">
        <v>0</v>
      </c>
      <c r="S634" s="94">
        <v>0</v>
      </c>
      <c r="T634" s="94">
        <v>0</v>
      </c>
      <c r="U634" s="94">
        <v>0</v>
      </c>
      <c r="V634" s="19">
        <v>0</v>
      </c>
      <c r="W634" s="19">
        <v>0</v>
      </c>
      <c r="X634" s="19"/>
      <c r="AB634" s="19">
        <v>12</v>
      </c>
      <c r="AC634" s="19"/>
      <c r="BD634">
        <v>13</v>
      </c>
      <c r="BL634">
        <v>28</v>
      </c>
      <c r="BS634" s="18"/>
    </row>
    <row r="635" spans="1:71">
      <c r="A635" s="335"/>
      <c r="B635" s="286" t="s">
        <v>67</v>
      </c>
      <c r="C635" s="287"/>
      <c r="D635">
        <f>+入力シート①!AB$3</f>
        <v>54</v>
      </c>
      <c r="E635" s="22"/>
      <c r="F635" s="36"/>
      <c r="G635" s="36"/>
      <c r="H635" s="36"/>
      <c r="I635" s="36"/>
      <c r="J635" s="36"/>
      <c r="K635" s="37"/>
      <c r="M635" s="18"/>
      <c r="N635">
        <v>54</v>
      </c>
      <c r="O635">
        <v>54</v>
      </c>
      <c r="P635">
        <v>54</v>
      </c>
      <c r="Q635">
        <v>54</v>
      </c>
      <c r="R635">
        <v>54</v>
      </c>
      <c r="S635">
        <v>54</v>
      </c>
      <c r="T635">
        <v>54</v>
      </c>
      <c r="U635">
        <v>54</v>
      </c>
      <c r="V635" s="19">
        <v>54</v>
      </c>
      <c r="W635" s="19">
        <v>54</v>
      </c>
      <c r="X635" s="19">
        <f>+$A$632</f>
        <v>54</v>
      </c>
      <c r="Y635" s="19">
        <f>+$A$632</f>
        <v>54</v>
      </c>
      <c r="Z635" s="19">
        <f>+$A$632</f>
        <v>54</v>
      </c>
      <c r="AA635" s="19">
        <f t="shared" ref="AA635:BR635" si="359">+$A$632</f>
        <v>54</v>
      </c>
      <c r="AB635" s="19">
        <f t="shared" si="359"/>
        <v>54</v>
      </c>
      <c r="AC635" s="19">
        <f t="shared" si="359"/>
        <v>54</v>
      </c>
      <c r="AD635">
        <f t="shared" si="359"/>
        <v>54</v>
      </c>
      <c r="AE635">
        <f t="shared" si="359"/>
        <v>54</v>
      </c>
      <c r="AF635">
        <f t="shared" si="359"/>
        <v>54</v>
      </c>
      <c r="AG635">
        <f t="shared" si="359"/>
        <v>54</v>
      </c>
      <c r="AH635">
        <f t="shared" si="359"/>
        <v>54</v>
      </c>
      <c r="AI635">
        <f t="shared" si="359"/>
        <v>54</v>
      </c>
      <c r="AJ635">
        <f t="shared" si="359"/>
        <v>54</v>
      </c>
      <c r="AK635">
        <f t="shared" si="359"/>
        <v>54</v>
      </c>
      <c r="AL635">
        <f t="shared" si="359"/>
        <v>54</v>
      </c>
      <c r="AM635">
        <f t="shared" si="359"/>
        <v>54</v>
      </c>
      <c r="AN635">
        <f t="shared" si="359"/>
        <v>54</v>
      </c>
      <c r="AO635">
        <f t="shared" si="359"/>
        <v>54</v>
      </c>
      <c r="AP635">
        <f t="shared" si="359"/>
        <v>54</v>
      </c>
      <c r="AQ635">
        <f t="shared" si="359"/>
        <v>54</v>
      </c>
      <c r="AR635">
        <f t="shared" si="359"/>
        <v>54</v>
      </c>
      <c r="AS635">
        <f t="shared" si="359"/>
        <v>54</v>
      </c>
      <c r="AT635">
        <f t="shared" si="359"/>
        <v>54</v>
      </c>
      <c r="AU635">
        <f t="shared" si="359"/>
        <v>54</v>
      </c>
      <c r="AV635">
        <f t="shared" si="359"/>
        <v>54</v>
      </c>
      <c r="AW635">
        <f t="shared" si="359"/>
        <v>54</v>
      </c>
      <c r="AX635">
        <f t="shared" si="359"/>
        <v>54</v>
      </c>
      <c r="AY635">
        <f t="shared" si="359"/>
        <v>54</v>
      </c>
      <c r="AZ635">
        <f t="shared" si="359"/>
        <v>54</v>
      </c>
      <c r="BA635">
        <f t="shared" si="359"/>
        <v>54</v>
      </c>
      <c r="BB635">
        <f t="shared" si="359"/>
        <v>54</v>
      </c>
      <c r="BC635">
        <f t="shared" si="359"/>
        <v>54</v>
      </c>
      <c r="BD635">
        <f t="shared" si="359"/>
        <v>54</v>
      </c>
      <c r="BE635">
        <f t="shared" si="359"/>
        <v>54</v>
      </c>
      <c r="BF635">
        <f t="shared" si="359"/>
        <v>54</v>
      </c>
      <c r="BG635">
        <f t="shared" si="359"/>
        <v>54</v>
      </c>
      <c r="BH635">
        <f t="shared" si="359"/>
        <v>54</v>
      </c>
      <c r="BI635">
        <f t="shared" si="359"/>
        <v>54</v>
      </c>
      <c r="BJ635">
        <f t="shared" si="359"/>
        <v>54</v>
      </c>
      <c r="BK635">
        <f t="shared" si="359"/>
        <v>54</v>
      </c>
      <c r="BL635">
        <f t="shared" si="359"/>
        <v>54</v>
      </c>
      <c r="BM635">
        <f t="shared" si="359"/>
        <v>54</v>
      </c>
      <c r="BN635">
        <f t="shared" si="359"/>
        <v>54</v>
      </c>
      <c r="BO635">
        <f t="shared" si="359"/>
        <v>54</v>
      </c>
      <c r="BP635">
        <f t="shared" si="359"/>
        <v>54</v>
      </c>
      <c r="BQ635">
        <f t="shared" si="359"/>
        <v>54</v>
      </c>
      <c r="BR635">
        <f t="shared" si="359"/>
        <v>54</v>
      </c>
      <c r="BS635" s="18"/>
    </row>
    <row r="636" spans="1:71" ht="16.5" thickBot="1">
      <c r="A636" s="335"/>
      <c r="B636" s="286" t="s">
        <v>21</v>
      </c>
      <c r="C636" s="287"/>
      <c r="D636" s="99">
        <f>+入力シート①!AB$4</f>
        <v>0</v>
      </c>
      <c r="E636" s="23"/>
      <c r="F636" s="38"/>
      <c r="G636" s="38"/>
      <c r="H636" s="38"/>
      <c r="I636" s="38"/>
      <c r="J636" s="38"/>
      <c r="K636" s="39"/>
      <c r="M636" s="18"/>
      <c r="N636" s="99">
        <v>0</v>
      </c>
      <c r="O636" s="99">
        <v>0</v>
      </c>
      <c r="P636" s="99">
        <v>0</v>
      </c>
      <c r="Q636" s="99">
        <v>0</v>
      </c>
      <c r="R636" s="99">
        <v>0</v>
      </c>
      <c r="S636" s="99">
        <v>0</v>
      </c>
      <c r="T636" s="99">
        <v>0</v>
      </c>
      <c r="U636" s="99">
        <v>0</v>
      </c>
      <c r="V636" s="19">
        <v>0</v>
      </c>
      <c r="W636" s="19">
        <v>0</v>
      </c>
      <c r="X636" s="19"/>
      <c r="AC636" s="19"/>
      <c r="BS636" s="18"/>
    </row>
    <row r="637" spans="1:71">
      <c r="A637" s="335"/>
      <c r="B637" s="283" t="s">
        <v>22</v>
      </c>
      <c r="C637" s="9">
        <v>0</v>
      </c>
      <c r="D637">
        <f>+入力シート①!AB$5</f>
        <v>0</v>
      </c>
      <c r="E637">
        <f>+COUNT($O637:$BS637)</f>
        <v>12</v>
      </c>
      <c r="F637" s="6">
        <f>+AVERAGE($O637:$BS637)</f>
        <v>5.5333333333333341</v>
      </c>
      <c r="G637" s="6">
        <f>+STDEV($O637:$BS637)</f>
        <v>10.021189671104045</v>
      </c>
      <c r="H637" s="6">
        <f>+MAX($N637:$BT637)</f>
        <v>23.2</v>
      </c>
      <c r="I637" s="6">
        <f>+MIN($N637:$BS637)</f>
        <v>0</v>
      </c>
      <c r="J637" s="6">
        <f>+D637-F637</f>
        <v>-5.5333333333333341</v>
      </c>
      <c r="K637" s="6">
        <f>+J637/G637</f>
        <v>-0.55216331742413982</v>
      </c>
      <c r="M637" s="18"/>
      <c r="N637">
        <v>0</v>
      </c>
      <c r="O637">
        <v>0</v>
      </c>
      <c r="P637">
        <v>0</v>
      </c>
      <c r="Q637">
        <v>0</v>
      </c>
      <c r="R637">
        <v>0</v>
      </c>
      <c r="S637">
        <v>0</v>
      </c>
      <c r="T637">
        <v>0</v>
      </c>
      <c r="U637">
        <v>0</v>
      </c>
      <c r="V637" s="19">
        <v>0</v>
      </c>
      <c r="W637" s="19">
        <v>0</v>
      </c>
      <c r="X637" s="19"/>
      <c r="AB637" s="19">
        <v>22.2</v>
      </c>
      <c r="AC637" s="19"/>
      <c r="BD637">
        <v>23.2</v>
      </c>
      <c r="BL637">
        <v>21</v>
      </c>
      <c r="BS637" s="18"/>
    </row>
    <row r="638" spans="1:71">
      <c r="A638" s="335"/>
      <c r="B638" s="283"/>
      <c r="C638" s="9">
        <v>10</v>
      </c>
      <c r="D638">
        <f>+入力シート①!AB$6</f>
        <v>0</v>
      </c>
      <c r="E638">
        <f t="shared" ref="E638:E649" si="360">+COUNT($O638:$BS638)</f>
        <v>12</v>
      </c>
      <c r="F638" s="6">
        <f t="shared" ref="F638:F649" si="361">+AVERAGE($O638:$BS638)</f>
        <v>5.4441666666666668</v>
      </c>
      <c r="G638" s="6">
        <f t="shared" ref="G638:G649" si="362">+STDEV($O638:$BS638)</f>
        <v>9.8532795263426092</v>
      </c>
      <c r="H638" s="6">
        <f t="shared" ref="H638:H649" si="363">+MAX($N638:$BT638)</f>
        <v>22.22</v>
      </c>
      <c r="I638" s="6">
        <f t="shared" ref="I638:I649" si="364">+MIN($N638:$BS638)</f>
        <v>0</v>
      </c>
      <c r="J638" s="6">
        <f t="shared" ref="J638:J649" si="365">+D638-F638</f>
        <v>-5.4441666666666668</v>
      </c>
      <c r="K638" s="6">
        <f t="shared" ref="K638:K649" si="366">+J638/G638</f>
        <v>-0.5525233149137565</v>
      </c>
      <c r="M638" s="18"/>
      <c r="N638">
        <v>0</v>
      </c>
      <c r="O638">
        <v>0</v>
      </c>
      <c r="P638">
        <v>0</v>
      </c>
      <c r="Q638">
        <v>0</v>
      </c>
      <c r="R638">
        <v>0</v>
      </c>
      <c r="S638">
        <v>0</v>
      </c>
      <c r="T638">
        <v>0</v>
      </c>
      <c r="U638">
        <v>0</v>
      </c>
      <c r="V638" s="19">
        <v>0</v>
      </c>
      <c r="W638" s="19">
        <v>0</v>
      </c>
      <c r="X638" s="19"/>
      <c r="AB638" s="19">
        <v>22.13</v>
      </c>
      <c r="AC638" s="19"/>
      <c r="BD638">
        <v>22.22</v>
      </c>
      <c r="BL638">
        <v>20.98</v>
      </c>
      <c r="BS638" s="18"/>
    </row>
    <row r="639" spans="1:71">
      <c r="A639" s="335"/>
      <c r="B639" s="283"/>
      <c r="C639" s="9">
        <v>20</v>
      </c>
      <c r="D639">
        <f>+入力シート①!AB$7</f>
        <v>0</v>
      </c>
      <c r="E639">
        <f t="shared" si="360"/>
        <v>12</v>
      </c>
      <c r="F639" s="6">
        <f t="shared" si="361"/>
        <v>5.3266666666666671</v>
      </c>
      <c r="G639" s="6">
        <f t="shared" si="362"/>
        <v>9.6453477559564078</v>
      </c>
      <c r="H639" s="6">
        <f t="shared" si="363"/>
        <v>22.02</v>
      </c>
      <c r="I639" s="6">
        <f t="shared" si="364"/>
        <v>0</v>
      </c>
      <c r="J639" s="6">
        <f t="shared" si="365"/>
        <v>-5.3266666666666671</v>
      </c>
      <c r="K639" s="6">
        <f t="shared" si="366"/>
        <v>-0.55225242276798436</v>
      </c>
      <c r="M639" s="18"/>
      <c r="N639">
        <v>0</v>
      </c>
      <c r="O639">
        <v>0</v>
      </c>
      <c r="P639">
        <v>0</v>
      </c>
      <c r="Q639">
        <v>0</v>
      </c>
      <c r="R639">
        <v>0</v>
      </c>
      <c r="S639">
        <v>0</v>
      </c>
      <c r="T639">
        <v>0</v>
      </c>
      <c r="U639">
        <v>0</v>
      </c>
      <c r="V639" s="19">
        <v>0</v>
      </c>
      <c r="W639" s="19">
        <v>0</v>
      </c>
      <c r="X639" s="19"/>
      <c r="AB639" s="19">
        <v>22.02</v>
      </c>
      <c r="AC639" s="19"/>
      <c r="BD639">
        <v>21.71</v>
      </c>
      <c r="BL639">
        <v>20.190000000000001</v>
      </c>
      <c r="BS639" s="18"/>
    </row>
    <row r="640" spans="1:71">
      <c r="A640" s="335"/>
      <c r="B640" s="283"/>
      <c r="C640" s="9">
        <v>30</v>
      </c>
      <c r="D640">
        <f>+入力シート①!AB$8</f>
        <v>0</v>
      </c>
      <c r="E640">
        <f t="shared" si="360"/>
        <v>12</v>
      </c>
      <c r="F640" s="6">
        <f t="shared" si="361"/>
        <v>5.2124999999999995</v>
      </c>
      <c r="G640" s="6">
        <f t="shared" si="362"/>
        <v>9.4400126396294439</v>
      </c>
      <c r="H640" s="6">
        <f t="shared" si="363"/>
        <v>21.48</v>
      </c>
      <c r="I640" s="6">
        <f t="shared" si="364"/>
        <v>0</v>
      </c>
      <c r="J640" s="6">
        <f t="shared" si="365"/>
        <v>-5.2124999999999995</v>
      </c>
      <c r="K640" s="6">
        <f t="shared" si="366"/>
        <v>-0.55217087084372907</v>
      </c>
      <c r="M640" s="18"/>
      <c r="N640">
        <v>0</v>
      </c>
      <c r="O640">
        <v>0</v>
      </c>
      <c r="P640">
        <v>0</v>
      </c>
      <c r="Q640">
        <v>0</v>
      </c>
      <c r="R640">
        <v>0</v>
      </c>
      <c r="S640">
        <v>0</v>
      </c>
      <c r="T640">
        <v>0</v>
      </c>
      <c r="U640">
        <v>0</v>
      </c>
      <c r="V640" s="19">
        <v>0</v>
      </c>
      <c r="W640" s="19">
        <v>0</v>
      </c>
      <c r="X640" s="19"/>
      <c r="AB640" s="19">
        <v>21.41</v>
      </c>
      <c r="AC640" s="19"/>
      <c r="BD640">
        <v>21.48</v>
      </c>
      <c r="BL640">
        <v>19.66</v>
      </c>
      <c r="BS640" s="18"/>
    </row>
    <row r="641" spans="1:71">
      <c r="A641" s="335"/>
      <c r="B641" s="283"/>
      <c r="C641" s="9">
        <v>50</v>
      </c>
      <c r="D641">
        <f>+入力シート①!AB$9</f>
        <v>0</v>
      </c>
      <c r="E641">
        <f t="shared" si="360"/>
        <v>12</v>
      </c>
      <c r="F641" s="6">
        <f t="shared" si="361"/>
        <v>4.8566666666666665</v>
      </c>
      <c r="G641" s="6">
        <f t="shared" si="362"/>
        <v>8.7899450131006702</v>
      </c>
      <c r="H641" s="6">
        <f t="shared" si="363"/>
        <v>20.12</v>
      </c>
      <c r="I641" s="6">
        <f t="shared" si="364"/>
        <v>0</v>
      </c>
      <c r="J641" s="6">
        <f t="shared" si="365"/>
        <v>-4.8566666666666665</v>
      </c>
      <c r="K641" s="6">
        <f t="shared" si="366"/>
        <v>-0.55252526146957859</v>
      </c>
      <c r="M641" s="18"/>
      <c r="N641">
        <v>0</v>
      </c>
      <c r="O641">
        <v>0</v>
      </c>
      <c r="P641">
        <v>0</v>
      </c>
      <c r="Q641">
        <v>0</v>
      </c>
      <c r="R641">
        <v>0</v>
      </c>
      <c r="S641">
        <v>0</v>
      </c>
      <c r="T641">
        <v>0</v>
      </c>
      <c r="U641">
        <v>0</v>
      </c>
      <c r="V641" s="19">
        <v>0</v>
      </c>
      <c r="W641" s="19">
        <v>0</v>
      </c>
      <c r="X641" s="19"/>
      <c r="AB641" s="19">
        <v>19.21</v>
      </c>
      <c r="AC641" s="19"/>
      <c r="BD641">
        <v>20.12</v>
      </c>
      <c r="BL641">
        <v>18.95</v>
      </c>
      <c r="BS641" s="18"/>
    </row>
    <row r="642" spans="1:71">
      <c r="A642" s="335"/>
      <c r="B642" s="283"/>
      <c r="C642" s="9">
        <v>75</v>
      </c>
      <c r="D642">
        <f>+入力シート①!AB$10</f>
        <v>0</v>
      </c>
      <c r="E642">
        <f t="shared" si="360"/>
        <v>12</v>
      </c>
      <c r="F642" s="6">
        <f t="shared" si="361"/>
        <v>4.4783333333333326</v>
      </c>
      <c r="G642" s="6">
        <f t="shared" si="362"/>
        <v>8.1088916778080247</v>
      </c>
      <c r="H642" s="6">
        <f t="shared" si="363"/>
        <v>18.809999999999999</v>
      </c>
      <c r="I642" s="6">
        <f t="shared" si="364"/>
        <v>0</v>
      </c>
      <c r="J642" s="6">
        <f t="shared" si="365"/>
        <v>-4.4783333333333326</v>
      </c>
      <c r="K642" s="6">
        <f t="shared" si="366"/>
        <v>-0.55227440583395537</v>
      </c>
      <c r="M642" s="18"/>
      <c r="N642">
        <v>0</v>
      </c>
      <c r="O642">
        <v>0</v>
      </c>
      <c r="P642">
        <v>0</v>
      </c>
      <c r="Q642">
        <v>0</v>
      </c>
      <c r="R642">
        <v>0</v>
      </c>
      <c r="S642">
        <v>0</v>
      </c>
      <c r="T642">
        <v>0</v>
      </c>
      <c r="U642">
        <v>0</v>
      </c>
      <c r="V642" s="19">
        <v>0</v>
      </c>
      <c r="W642" s="19">
        <v>0</v>
      </c>
      <c r="X642" s="19"/>
      <c r="AB642" s="19">
        <v>17.68</v>
      </c>
      <c r="AC642" s="19"/>
      <c r="BD642">
        <v>18.809999999999999</v>
      </c>
      <c r="BL642">
        <v>17.25</v>
      </c>
      <c r="BS642" s="18"/>
    </row>
    <row r="643" spans="1:71">
      <c r="A643" s="335"/>
      <c r="B643" s="283"/>
      <c r="C643" s="9">
        <v>100</v>
      </c>
      <c r="D643">
        <f>+入力シート①!AB$11</f>
        <v>0</v>
      </c>
      <c r="E643">
        <f t="shared" si="360"/>
        <v>12</v>
      </c>
      <c r="F643" s="6">
        <f t="shared" si="361"/>
        <v>4.2366666666666672</v>
      </c>
      <c r="G643" s="6">
        <f t="shared" si="362"/>
        <v>7.6697686741616602</v>
      </c>
      <c r="H643" s="6">
        <f t="shared" si="363"/>
        <v>17.7</v>
      </c>
      <c r="I643" s="6">
        <f t="shared" si="364"/>
        <v>0</v>
      </c>
      <c r="J643" s="6">
        <f t="shared" si="365"/>
        <v>-4.2366666666666672</v>
      </c>
      <c r="K643" s="6">
        <f t="shared" si="366"/>
        <v>-0.55238519525880669</v>
      </c>
      <c r="M643" s="18"/>
      <c r="N643">
        <v>0</v>
      </c>
      <c r="O643">
        <v>0</v>
      </c>
      <c r="P643">
        <v>0</v>
      </c>
      <c r="Q643">
        <v>0</v>
      </c>
      <c r="R643">
        <v>0</v>
      </c>
      <c r="S643">
        <v>0</v>
      </c>
      <c r="T643">
        <v>0</v>
      </c>
      <c r="U643">
        <v>0</v>
      </c>
      <c r="V643" s="19">
        <v>0</v>
      </c>
      <c r="W643" s="19">
        <v>0</v>
      </c>
      <c r="X643" s="19"/>
      <c r="AB643" s="19">
        <v>16.73</v>
      </c>
      <c r="AC643" s="19"/>
      <c r="BD643">
        <v>17.7</v>
      </c>
      <c r="BL643">
        <v>16.41</v>
      </c>
      <c r="BS643" s="18"/>
    </row>
    <row r="644" spans="1:71">
      <c r="A644" s="335"/>
      <c r="B644" s="283"/>
      <c r="C644" s="9">
        <v>150</v>
      </c>
      <c r="D644">
        <f>+入力シート①!AB$12</f>
        <v>0</v>
      </c>
      <c r="E644">
        <f t="shared" si="360"/>
        <v>12</v>
      </c>
      <c r="F644" s="6">
        <f t="shared" si="361"/>
        <v>3.9333333333333336</v>
      </c>
      <c r="G644" s="6">
        <f t="shared" si="362"/>
        <v>7.1188473701005748</v>
      </c>
      <c r="H644" s="6">
        <f t="shared" si="363"/>
        <v>16.3</v>
      </c>
      <c r="I644" s="6">
        <f t="shared" si="364"/>
        <v>0</v>
      </c>
      <c r="J644" s="6">
        <f t="shared" si="365"/>
        <v>-3.9333333333333336</v>
      </c>
      <c r="K644" s="6">
        <f t="shared" si="366"/>
        <v>-0.55252390293595566</v>
      </c>
      <c r="M644" s="18"/>
      <c r="N644">
        <v>0</v>
      </c>
      <c r="O644">
        <v>0</v>
      </c>
      <c r="P644">
        <v>0</v>
      </c>
      <c r="Q644">
        <v>0</v>
      </c>
      <c r="R644">
        <v>0</v>
      </c>
      <c r="S644">
        <v>0</v>
      </c>
      <c r="T644">
        <v>0</v>
      </c>
      <c r="U644">
        <v>0</v>
      </c>
      <c r="V644" s="19">
        <v>0</v>
      </c>
      <c r="W644" s="19">
        <v>0</v>
      </c>
      <c r="X644" s="19"/>
      <c r="AB644" s="19">
        <v>15.36</v>
      </c>
      <c r="AC644" s="19"/>
      <c r="BD644">
        <v>16.3</v>
      </c>
      <c r="BL644">
        <v>15.54</v>
      </c>
      <c r="BS644" s="18"/>
    </row>
    <row r="645" spans="1:71">
      <c r="A645" s="335"/>
      <c r="B645" s="283"/>
      <c r="C645" s="9">
        <v>200</v>
      </c>
      <c r="D645">
        <f>+入力シート①!AB$13</f>
        <v>0</v>
      </c>
      <c r="E645">
        <f t="shared" si="360"/>
        <v>12</v>
      </c>
      <c r="F645" s="6">
        <f t="shared" si="361"/>
        <v>3.6191666666666666</v>
      </c>
      <c r="G645" s="6">
        <f t="shared" si="362"/>
        <v>6.5564436844892366</v>
      </c>
      <c r="H645" s="6">
        <f t="shared" si="363"/>
        <v>15.4</v>
      </c>
      <c r="I645" s="6">
        <f t="shared" si="364"/>
        <v>0</v>
      </c>
      <c r="J645" s="6">
        <f t="shared" si="365"/>
        <v>-3.6191666666666666</v>
      </c>
      <c r="K645" s="6">
        <f t="shared" si="366"/>
        <v>-0.55200148751809319</v>
      </c>
      <c r="M645" s="18"/>
      <c r="N645">
        <v>0</v>
      </c>
      <c r="O645">
        <v>0</v>
      </c>
      <c r="P645">
        <v>0</v>
      </c>
      <c r="Q645">
        <v>0</v>
      </c>
      <c r="R645">
        <v>0</v>
      </c>
      <c r="S645">
        <v>0</v>
      </c>
      <c r="T645">
        <v>0</v>
      </c>
      <c r="U645">
        <v>0</v>
      </c>
      <c r="V645" s="19">
        <v>0</v>
      </c>
      <c r="W645" s="19">
        <v>0</v>
      </c>
      <c r="X645" s="19"/>
      <c r="AB645" s="19">
        <v>13.88</v>
      </c>
      <c r="AC645" s="19"/>
      <c r="BD645">
        <v>15.4</v>
      </c>
      <c r="BL645">
        <v>14.15</v>
      </c>
      <c r="BS645" s="18"/>
    </row>
    <row r="646" spans="1:71">
      <c r="A646" s="335"/>
      <c r="B646" s="283"/>
      <c r="C646" s="9">
        <v>300</v>
      </c>
      <c r="D646">
        <f>+入力シート①!AB$14</f>
        <v>0</v>
      </c>
      <c r="E646">
        <f t="shared" si="360"/>
        <v>10</v>
      </c>
      <c r="F646" s="6">
        <f t="shared" si="361"/>
        <v>1.127</v>
      </c>
      <c r="G646" s="6">
        <f t="shared" si="362"/>
        <v>3.5638869230097634</v>
      </c>
      <c r="H646" s="6">
        <f t="shared" si="363"/>
        <v>11.27</v>
      </c>
      <c r="I646" s="6">
        <f t="shared" si="364"/>
        <v>0</v>
      </c>
      <c r="J646" s="6">
        <f t="shared" si="365"/>
        <v>-1.127</v>
      </c>
      <c r="K646" s="6">
        <f t="shared" si="366"/>
        <v>-0.31622776601683794</v>
      </c>
      <c r="M646" s="18"/>
      <c r="N646">
        <v>0</v>
      </c>
      <c r="O646">
        <v>0</v>
      </c>
      <c r="P646">
        <v>0</v>
      </c>
      <c r="Q646">
        <v>0</v>
      </c>
      <c r="R646">
        <v>0</v>
      </c>
      <c r="S646">
        <v>0</v>
      </c>
      <c r="T646">
        <v>0</v>
      </c>
      <c r="U646">
        <v>0</v>
      </c>
      <c r="V646" s="19">
        <v>0</v>
      </c>
      <c r="W646" s="19">
        <v>0</v>
      </c>
      <c r="X646" s="19"/>
      <c r="AB646" s="19">
        <v>11.27</v>
      </c>
      <c r="AC646" s="19"/>
      <c r="BS646" s="18"/>
    </row>
    <row r="647" spans="1:71">
      <c r="A647" s="335"/>
      <c r="B647" s="283"/>
      <c r="C647" s="9">
        <v>400</v>
      </c>
      <c r="D647">
        <f>+入力シート①!AB$15</f>
        <v>0</v>
      </c>
      <c r="E647">
        <f t="shared" si="360"/>
        <v>10</v>
      </c>
      <c r="F647" s="6">
        <f t="shared" si="361"/>
        <v>0.93</v>
      </c>
      <c r="G647" s="6">
        <f t="shared" si="362"/>
        <v>2.9409182239565927</v>
      </c>
      <c r="H647" s="6">
        <f t="shared" si="363"/>
        <v>9.3000000000000007</v>
      </c>
      <c r="I647" s="6">
        <f t="shared" si="364"/>
        <v>0</v>
      </c>
      <c r="J647" s="6">
        <f t="shared" si="365"/>
        <v>-0.93</v>
      </c>
      <c r="K647" s="6">
        <f t="shared" si="366"/>
        <v>-0.31622776601683794</v>
      </c>
      <c r="M647" s="18"/>
      <c r="N647">
        <v>0</v>
      </c>
      <c r="O647">
        <v>0</v>
      </c>
      <c r="P647">
        <v>0</v>
      </c>
      <c r="Q647">
        <v>0</v>
      </c>
      <c r="R647">
        <v>0</v>
      </c>
      <c r="S647">
        <v>0</v>
      </c>
      <c r="T647">
        <v>0</v>
      </c>
      <c r="U647">
        <v>0</v>
      </c>
      <c r="V647" s="19">
        <v>0</v>
      </c>
      <c r="W647" s="19">
        <v>0</v>
      </c>
      <c r="X647" s="19"/>
      <c r="AB647" s="19">
        <v>9.3000000000000007</v>
      </c>
      <c r="AC647" s="19"/>
      <c r="BS647" s="18"/>
    </row>
    <row r="648" spans="1:71">
      <c r="A648" s="335"/>
      <c r="B648" s="283"/>
      <c r="C648" s="9">
        <v>500</v>
      </c>
      <c r="D648">
        <f>+入力シート①!AB$16</f>
        <v>0</v>
      </c>
      <c r="E648">
        <f t="shared" si="360"/>
        <v>9</v>
      </c>
      <c r="F648" s="6">
        <f t="shared" si="361"/>
        <v>0</v>
      </c>
      <c r="G648" s="6">
        <f t="shared" si="362"/>
        <v>0</v>
      </c>
      <c r="H648" s="6">
        <f t="shared" si="363"/>
        <v>0</v>
      </c>
      <c r="I648" s="6">
        <f t="shared" si="364"/>
        <v>0</v>
      </c>
      <c r="J648" s="6">
        <f t="shared" si="365"/>
        <v>0</v>
      </c>
      <c r="K648" s="6" t="e">
        <f t="shared" si="366"/>
        <v>#DIV/0!</v>
      </c>
      <c r="M648" s="18"/>
      <c r="N648">
        <v>0</v>
      </c>
      <c r="O648">
        <v>0</v>
      </c>
      <c r="P648">
        <v>0</v>
      </c>
      <c r="Q648">
        <v>0</v>
      </c>
      <c r="R648">
        <v>0</v>
      </c>
      <c r="S648">
        <v>0</v>
      </c>
      <c r="T648">
        <v>0</v>
      </c>
      <c r="U648">
        <v>0</v>
      </c>
      <c r="V648" s="19">
        <v>0</v>
      </c>
      <c r="W648" s="19">
        <v>0</v>
      </c>
      <c r="X648" s="19"/>
      <c r="AC648" s="19"/>
      <c r="BS648" s="18"/>
    </row>
    <row r="649" spans="1:71">
      <c r="A649" s="335"/>
      <c r="B649" s="283"/>
      <c r="C649" s="9">
        <v>600</v>
      </c>
      <c r="D649">
        <f>+入力シート①!AB$17</f>
        <v>0</v>
      </c>
      <c r="E649">
        <f t="shared" si="360"/>
        <v>9</v>
      </c>
      <c r="F649" s="6">
        <f t="shared" si="361"/>
        <v>0</v>
      </c>
      <c r="G649" s="6">
        <f t="shared" si="362"/>
        <v>0</v>
      </c>
      <c r="H649" s="6">
        <f t="shared" si="363"/>
        <v>0</v>
      </c>
      <c r="I649" s="6">
        <f t="shared" si="364"/>
        <v>0</v>
      </c>
      <c r="J649" s="6">
        <f t="shared" si="365"/>
        <v>0</v>
      </c>
      <c r="K649" s="6" t="e">
        <f t="shared" si="366"/>
        <v>#DIV/0!</v>
      </c>
      <c r="M649" s="18"/>
      <c r="N649">
        <v>0</v>
      </c>
      <c r="O649">
        <v>0</v>
      </c>
      <c r="P649">
        <v>0</v>
      </c>
      <c r="Q649">
        <v>0</v>
      </c>
      <c r="R649">
        <v>0</v>
      </c>
      <c r="S649">
        <v>0</v>
      </c>
      <c r="T649">
        <v>0</v>
      </c>
      <c r="U649">
        <v>0</v>
      </c>
      <c r="V649" s="19">
        <v>0</v>
      </c>
      <c r="W649" s="19">
        <v>0</v>
      </c>
      <c r="X649" s="19"/>
      <c r="AC649" s="19"/>
      <c r="BS649" s="18"/>
    </row>
    <row r="650" spans="1:71">
      <c r="A650" s="335"/>
      <c r="B650" s="15"/>
      <c r="C650" s="15"/>
      <c r="D650" s="20"/>
      <c r="E650" s="20"/>
      <c r="F650" s="40"/>
      <c r="G650" s="40"/>
      <c r="H650" s="40"/>
      <c r="I650" s="40"/>
      <c r="J650" s="40"/>
      <c r="K650" s="40"/>
      <c r="L650" s="20"/>
      <c r="M650" s="18"/>
      <c r="N650" s="20"/>
      <c r="O650" s="20"/>
      <c r="P650" s="20"/>
      <c r="Q650" s="20"/>
      <c r="R650" s="20"/>
      <c r="S650" s="20"/>
      <c r="T650" s="20"/>
      <c r="U650" s="20"/>
      <c r="W650" s="19"/>
      <c r="X650" s="19"/>
      <c r="AC650" s="19"/>
      <c r="AD650" s="20"/>
      <c r="AE650" s="20"/>
      <c r="AF650" s="20"/>
      <c r="AG650" s="20"/>
      <c r="AH650" s="20"/>
      <c r="AI650" s="20"/>
      <c r="AJ650" s="20"/>
      <c r="AK650" s="20"/>
      <c r="AL650" s="20"/>
      <c r="AM650" s="20"/>
      <c r="AN650" s="20"/>
      <c r="AO650" s="20"/>
      <c r="AP650" s="20"/>
      <c r="AQ650" s="20"/>
      <c r="AR650" s="20"/>
      <c r="AS650" s="20"/>
      <c r="AT650" s="20"/>
      <c r="AU650" s="20"/>
      <c r="AV650" s="20"/>
      <c r="AW650" s="20"/>
      <c r="AX650" s="20"/>
      <c r="AY650" s="20"/>
      <c r="AZ650" s="20"/>
      <c r="BA650" s="20"/>
      <c r="BB650" s="20"/>
      <c r="BC650" s="20"/>
      <c r="BD650" s="20"/>
      <c r="BE650" s="20"/>
      <c r="BF650" s="20"/>
      <c r="BG650" s="20"/>
      <c r="BH650" s="20"/>
      <c r="BI650" s="20"/>
      <c r="BJ650" s="20"/>
      <c r="BK650" s="20"/>
      <c r="BL650" s="20"/>
      <c r="BM650" s="20"/>
      <c r="BN650" s="20"/>
      <c r="BO650" s="20"/>
      <c r="BP650" s="20"/>
      <c r="BQ650" s="20"/>
      <c r="BR650" s="20"/>
      <c r="BS650" s="18"/>
    </row>
    <row r="651" spans="1:71">
      <c r="A651" s="335"/>
      <c r="B651" s="284" t="s">
        <v>25</v>
      </c>
      <c r="C651" s="13" t="s">
        <v>23</v>
      </c>
      <c r="D651">
        <f>+入力シート①!AB$19</f>
        <v>0</v>
      </c>
      <c r="E651">
        <f>+COUNT($O651:$BS651)</f>
        <v>12</v>
      </c>
      <c r="F651" s="6">
        <f>+AVERAGE($O651:$BS651)</f>
        <v>37.25</v>
      </c>
      <c r="G651" s="6">
        <f>+STDEV($O651:$BS651)</f>
        <v>99.591095804978295</v>
      </c>
      <c r="H651" s="6">
        <f>+MAX($N651:$BS651)</f>
        <v>339</v>
      </c>
      <c r="I651" s="6">
        <f>+MIN($N651:$BS651)</f>
        <v>0</v>
      </c>
      <c r="J651" s="6">
        <f>+D651-F651</f>
        <v>-37.25</v>
      </c>
      <c r="K651" s="6">
        <f>+J651/G651</f>
        <v>-0.37402942199716183</v>
      </c>
      <c r="M651" s="18"/>
      <c r="N651">
        <v>0</v>
      </c>
      <c r="O651">
        <v>0</v>
      </c>
      <c r="P651">
        <v>0</v>
      </c>
      <c r="Q651">
        <v>0</v>
      </c>
      <c r="R651">
        <v>0</v>
      </c>
      <c r="S651">
        <v>0</v>
      </c>
      <c r="T651">
        <v>0</v>
      </c>
      <c r="U651">
        <v>0</v>
      </c>
      <c r="V651" s="19">
        <v>0</v>
      </c>
      <c r="W651" s="19">
        <v>0</v>
      </c>
      <c r="X651" s="19"/>
      <c r="AB651" s="19">
        <v>4</v>
      </c>
      <c r="AC651" s="19"/>
      <c r="BD651">
        <v>104</v>
      </c>
      <c r="BL651">
        <v>339</v>
      </c>
      <c r="BS651" s="18"/>
    </row>
    <row r="652" spans="1:71">
      <c r="A652" s="335"/>
      <c r="B652" s="285"/>
      <c r="C652" s="10" t="s">
        <v>24</v>
      </c>
      <c r="D652">
        <f>+入力シート①!AB$20</f>
        <v>0</v>
      </c>
      <c r="E652">
        <f t="shared" ref="E652" si="367">+COUNT($O652:$BS652)</f>
        <v>12</v>
      </c>
      <c r="F652" s="6">
        <f t="shared" ref="F652" si="368">+AVERAGE($O652:$BS652)</f>
        <v>0.60833333333333328</v>
      </c>
      <c r="G652" s="6">
        <f t="shared" ref="G652" si="369">+STDEV($O652:$BS652)</f>
        <v>1.2638025833558697</v>
      </c>
      <c r="H652" s="6">
        <f t="shared" ref="H652" si="370">+MAX($N652:$BS652)</f>
        <v>3.6</v>
      </c>
      <c r="I652" s="6">
        <f t="shared" ref="I652" si="371">+MIN($N652:$BS652)</f>
        <v>0</v>
      </c>
      <c r="J652" s="6">
        <f t="shared" ref="J652" si="372">+D652-F652</f>
        <v>-0.60833333333333328</v>
      </c>
      <c r="K652" s="6">
        <f t="shared" ref="K652" si="373">+J652/G652</f>
        <v>-0.48135155074456343</v>
      </c>
      <c r="M652" s="18"/>
      <c r="N652">
        <v>0</v>
      </c>
      <c r="O652">
        <v>0</v>
      </c>
      <c r="P652">
        <v>0</v>
      </c>
      <c r="Q652">
        <v>0</v>
      </c>
      <c r="R652">
        <v>0</v>
      </c>
      <c r="S652">
        <v>0</v>
      </c>
      <c r="T652">
        <v>0</v>
      </c>
      <c r="U652">
        <v>0</v>
      </c>
      <c r="V652" s="19">
        <v>0</v>
      </c>
      <c r="W652" s="19">
        <v>0</v>
      </c>
      <c r="X652" s="19"/>
      <c r="AB652" s="19">
        <v>3.6</v>
      </c>
      <c r="AC652" s="19"/>
      <c r="BD652">
        <v>2.9</v>
      </c>
      <c r="BL652">
        <v>0.8</v>
      </c>
      <c r="BS652" s="18"/>
    </row>
    <row r="653" spans="1:71" ht="0.95" customHeight="1">
      <c r="M653" s="18"/>
      <c r="N653"/>
      <c r="O653"/>
      <c r="P653"/>
      <c r="Q653"/>
      <c r="R653"/>
      <c r="S653"/>
      <c r="T653"/>
      <c r="U653"/>
      <c r="W653" s="19"/>
      <c r="X653" s="19"/>
      <c r="AC653" s="19"/>
      <c r="BS653" s="18"/>
    </row>
    <row r="654" spans="1:71" ht="0.95" customHeight="1">
      <c r="M654" s="18"/>
      <c r="N654"/>
      <c r="O654"/>
      <c r="P654"/>
      <c r="Q654"/>
      <c r="R654"/>
      <c r="S654"/>
      <c r="T654"/>
      <c r="U654"/>
      <c r="W654" s="19"/>
      <c r="X654" s="19"/>
      <c r="AC654" s="19"/>
      <c r="BS654" s="18"/>
    </row>
    <row r="655" spans="1:71" ht="0.95" customHeight="1">
      <c r="M655" s="18"/>
      <c r="N655"/>
      <c r="O655"/>
      <c r="P655"/>
      <c r="Q655"/>
      <c r="R655"/>
      <c r="S655"/>
      <c r="T655"/>
      <c r="U655"/>
      <c r="W655" s="19"/>
      <c r="X655" s="19"/>
      <c r="AC655" s="19"/>
      <c r="BS655" s="18"/>
    </row>
    <row r="656" spans="1:71" ht="0.95" customHeight="1">
      <c r="M656" s="18"/>
      <c r="N656"/>
      <c r="O656"/>
      <c r="P656"/>
      <c r="Q656"/>
      <c r="R656"/>
      <c r="S656"/>
      <c r="T656"/>
      <c r="U656"/>
      <c r="W656" s="19"/>
      <c r="X656" s="19"/>
      <c r="AC656" s="19"/>
      <c r="BS656" s="18"/>
    </row>
    <row r="657" spans="1:71" ht="0.95" customHeight="1">
      <c r="M657" s="18"/>
      <c r="N657"/>
      <c r="O657"/>
      <c r="P657"/>
      <c r="Q657"/>
      <c r="R657"/>
      <c r="S657"/>
      <c r="T657"/>
      <c r="U657"/>
      <c r="W657" s="19"/>
      <c r="X657" s="19"/>
      <c r="AC657" s="19"/>
      <c r="BS657" s="18"/>
    </row>
    <row r="658" spans="1:71" ht="0.95" customHeight="1">
      <c r="M658" s="18"/>
      <c r="N658"/>
      <c r="O658"/>
      <c r="P658"/>
      <c r="Q658"/>
      <c r="R658"/>
      <c r="S658"/>
      <c r="T658"/>
      <c r="U658"/>
      <c r="W658" s="19"/>
      <c r="X658" s="19"/>
      <c r="AC658" s="19"/>
      <c r="BS658" s="18"/>
    </row>
    <row r="659" spans="1:71" ht="0.95" customHeight="1">
      <c r="M659" s="18"/>
      <c r="N659"/>
      <c r="O659"/>
      <c r="P659"/>
      <c r="Q659"/>
      <c r="R659"/>
      <c r="S659"/>
      <c r="T659"/>
      <c r="U659"/>
      <c r="W659" s="19"/>
      <c r="X659" s="19"/>
      <c r="AC659" s="19"/>
      <c r="BS659" s="18"/>
    </row>
    <row r="660" spans="1:71" ht="0.95" customHeight="1">
      <c r="M660" s="18"/>
      <c r="N660"/>
      <c r="O660"/>
      <c r="P660"/>
      <c r="Q660"/>
      <c r="R660"/>
      <c r="S660"/>
      <c r="T660"/>
      <c r="U660"/>
      <c r="W660" s="19"/>
      <c r="X660" s="19"/>
      <c r="AC660" s="19"/>
      <c r="BS660" s="18"/>
    </row>
    <row r="661" spans="1:71" ht="16.5" thickBot="1">
      <c r="D661" s="1" t="s">
        <v>26</v>
      </c>
      <c r="E661" s="1" t="s">
        <v>3</v>
      </c>
      <c r="F661" s="5" t="s">
        <v>4</v>
      </c>
      <c r="G661" s="5" t="s">
        <v>8</v>
      </c>
      <c r="H661" s="5" t="s">
        <v>5</v>
      </c>
      <c r="I661" s="5" t="s">
        <v>6</v>
      </c>
      <c r="J661" s="5" t="s">
        <v>7</v>
      </c>
      <c r="K661" s="6" t="s">
        <v>66</v>
      </c>
      <c r="M661" s="18"/>
      <c r="N661" s="1" t="s">
        <v>26</v>
      </c>
      <c r="O661" s="1"/>
      <c r="P661" s="1"/>
      <c r="Q661" s="1"/>
      <c r="R661" s="1"/>
      <c r="S661" s="1"/>
      <c r="T661" s="1"/>
      <c r="U661" s="1"/>
      <c r="W661" s="19"/>
      <c r="X661" s="191"/>
      <c r="Y661" s="191"/>
      <c r="Z661" s="191"/>
      <c r="AA661" s="191"/>
      <c r="AB661" s="191"/>
      <c r="AC661" s="191"/>
      <c r="AD661" s="1"/>
      <c r="AE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8"/>
    </row>
    <row r="662" spans="1:71">
      <c r="A662" s="335">
        <v>58</v>
      </c>
      <c r="B662" s="286" t="s">
        <v>18</v>
      </c>
      <c r="C662" s="287"/>
      <c r="D662" s="92">
        <f>+入力シート①!AC$2</f>
        <v>0</v>
      </c>
      <c r="E662" s="21"/>
      <c r="F662" s="34"/>
      <c r="G662" s="34"/>
      <c r="H662" s="34"/>
      <c r="I662" s="34"/>
      <c r="J662" s="34"/>
      <c r="K662" s="35"/>
      <c r="M662" s="18"/>
      <c r="N662" s="92">
        <v>0</v>
      </c>
      <c r="O662" s="92">
        <v>0</v>
      </c>
      <c r="P662" s="92">
        <v>0</v>
      </c>
      <c r="Q662" s="92">
        <v>0</v>
      </c>
      <c r="R662" s="92">
        <v>0</v>
      </c>
      <c r="S662" s="92">
        <v>0</v>
      </c>
      <c r="T662" s="92">
        <v>0</v>
      </c>
      <c r="U662" s="92">
        <v>0</v>
      </c>
      <c r="V662" s="19">
        <v>0</v>
      </c>
      <c r="W662" s="19">
        <v>0</v>
      </c>
      <c r="X662" s="19">
        <f t="shared" ref="X662:BR662" si="374">+X$1</f>
        <v>2009</v>
      </c>
      <c r="Y662" s="19">
        <f t="shared" si="374"/>
        <v>2008</v>
      </c>
      <c r="Z662" s="19">
        <f t="shared" si="374"/>
        <v>2007</v>
      </c>
      <c r="AA662" s="19">
        <f t="shared" si="374"/>
        <v>2006</v>
      </c>
      <c r="AB662" s="19">
        <f t="shared" si="374"/>
        <v>2005</v>
      </c>
      <c r="AC662" s="19">
        <f t="shared" si="374"/>
        <v>2004</v>
      </c>
      <c r="AD662">
        <f t="shared" si="374"/>
        <v>2003</v>
      </c>
      <c r="AE662">
        <f t="shared" si="374"/>
        <v>2003</v>
      </c>
      <c r="AF662">
        <f t="shared" si="374"/>
        <v>2003</v>
      </c>
      <c r="AG662">
        <f t="shared" si="374"/>
        <v>2002</v>
      </c>
      <c r="AH662">
        <f t="shared" si="374"/>
        <v>2002</v>
      </c>
      <c r="AI662">
        <f t="shared" si="374"/>
        <v>2001</v>
      </c>
      <c r="AJ662">
        <f t="shared" si="374"/>
        <v>2001</v>
      </c>
      <c r="AK662">
        <f t="shared" si="374"/>
        <v>2000</v>
      </c>
      <c r="AL662">
        <f t="shared" si="374"/>
        <v>1999</v>
      </c>
      <c r="AM662">
        <f t="shared" si="374"/>
        <v>1998</v>
      </c>
      <c r="AN662">
        <f t="shared" si="374"/>
        <v>1997</v>
      </c>
      <c r="AO662">
        <f t="shared" si="374"/>
        <v>1996</v>
      </c>
      <c r="AP662">
        <f t="shared" si="374"/>
        <v>1995</v>
      </c>
      <c r="AQ662">
        <f t="shared" si="374"/>
        <v>1994</v>
      </c>
      <c r="AR662">
        <f t="shared" si="374"/>
        <v>1992</v>
      </c>
      <c r="AS662">
        <f t="shared" si="374"/>
        <v>1991</v>
      </c>
      <c r="AT662">
        <f t="shared" si="374"/>
        <v>1990</v>
      </c>
      <c r="AU662">
        <f t="shared" si="374"/>
        <v>1990</v>
      </c>
      <c r="AV662">
        <f t="shared" si="374"/>
        <v>1990</v>
      </c>
      <c r="AW662">
        <f t="shared" si="374"/>
        <v>1989</v>
      </c>
      <c r="AX662">
        <f t="shared" si="374"/>
        <v>1989</v>
      </c>
      <c r="AY662">
        <f t="shared" si="374"/>
        <v>1988</v>
      </c>
      <c r="AZ662">
        <f t="shared" si="374"/>
        <v>1988</v>
      </c>
      <c r="BA662">
        <f t="shared" si="374"/>
        <v>1988</v>
      </c>
      <c r="BB662">
        <f t="shared" si="374"/>
        <v>1987</v>
      </c>
      <c r="BC662">
        <f t="shared" si="374"/>
        <v>1986</v>
      </c>
      <c r="BD662">
        <f t="shared" si="374"/>
        <v>1985</v>
      </c>
      <c r="BE662">
        <f t="shared" si="374"/>
        <v>1985</v>
      </c>
      <c r="BF662">
        <f t="shared" si="374"/>
        <v>1985</v>
      </c>
      <c r="BG662">
        <f t="shared" si="374"/>
        <v>1984</v>
      </c>
      <c r="BH662">
        <f t="shared" si="374"/>
        <v>1984</v>
      </c>
      <c r="BI662">
        <f t="shared" si="374"/>
        <v>1984</v>
      </c>
      <c r="BJ662">
        <f t="shared" si="374"/>
        <v>1983</v>
      </c>
      <c r="BK662">
        <f t="shared" si="374"/>
        <v>1983</v>
      </c>
      <c r="BL662">
        <f t="shared" si="374"/>
        <v>1982</v>
      </c>
      <c r="BM662">
        <f t="shared" si="374"/>
        <v>1981</v>
      </c>
      <c r="BN662">
        <f t="shared" si="374"/>
        <v>1981</v>
      </c>
      <c r="BO662">
        <f t="shared" si="374"/>
        <v>1980</v>
      </c>
      <c r="BP662">
        <f t="shared" si="374"/>
        <v>1980</v>
      </c>
      <c r="BQ662">
        <f t="shared" si="374"/>
        <v>1980</v>
      </c>
      <c r="BR662">
        <f t="shared" si="374"/>
        <v>1980</v>
      </c>
      <c r="BS662" s="18"/>
    </row>
    <row r="663" spans="1:71">
      <c r="A663" s="335"/>
      <c r="B663" s="286" t="s">
        <v>19</v>
      </c>
      <c r="C663" s="287"/>
      <c r="D663" s="93">
        <f>+入力シート①!AC$2</f>
        <v>0</v>
      </c>
      <c r="E663" s="22"/>
      <c r="F663" s="36"/>
      <c r="G663" s="36"/>
      <c r="H663" s="36"/>
      <c r="I663" s="36"/>
      <c r="J663" s="36"/>
      <c r="K663" s="37"/>
      <c r="M663" s="18"/>
      <c r="N663" s="93">
        <v>0</v>
      </c>
      <c r="O663" s="93">
        <v>0</v>
      </c>
      <c r="P663" s="93">
        <v>0</v>
      </c>
      <c r="Q663" s="93">
        <v>0</v>
      </c>
      <c r="R663" s="93">
        <v>0</v>
      </c>
      <c r="S663" s="93">
        <v>0</v>
      </c>
      <c r="T663" s="93">
        <v>0</v>
      </c>
      <c r="U663" s="93">
        <v>0</v>
      </c>
      <c r="V663" s="19">
        <v>0</v>
      </c>
      <c r="W663" s="19">
        <v>0</v>
      </c>
      <c r="X663" s="19">
        <f t="shared" ref="X663:BR663" si="375">+X$3</f>
        <v>5</v>
      </c>
      <c r="Y663" s="19">
        <f t="shared" si="375"/>
        <v>5</v>
      </c>
      <c r="Z663" s="19">
        <f t="shared" si="375"/>
        <v>5</v>
      </c>
      <c r="AA663" s="19">
        <f t="shared" si="375"/>
        <v>5</v>
      </c>
      <c r="AB663" s="19">
        <f t="shared" si="375"/>
        <v>5</v>
      </c>
      <c r="AC663" s="19">
        <f t="shared" si="375"/>
        <v>5</v>
      </c>
      <c r="AD663">
        <f t="shared" si="375"/>
        <v>5</v>
      </c>
      <c r="AE663">
        <f t="shared" si="375"/>
        <v>5</v>
      </c>
      <c r="AF663">
        <f t="shared" si="375"/>
        <v>5</v>
      </c>
      <c r="AG663">
        <f t="shared" si="375"/>
        <v>5</v>
      </c>
      <c r="AH663">
        <f t="shared" si="375"/>
        <v>5</v>
      </c>
      <c r="AI663">
        <f t="shared" si="375"/>
        <v>5</v>
      </c>
      <c r="AJ663">
        <f t="shared" si="375"/>
        <v>5</v>
      </c>
      <c r="AK663">
        <f t="shared" si="375"/>
        <v>5</v>
      </c>
      <c r="AL663">
        <f t="shared" si="375"/>
        <v>5</v>
      </c>
      <c r="AM663">
        <f t="shared" si="375"/>
        <v>5</v>
      </c>
      <c r="AN663">
        <f t="shared" si="375"/>
        <v>5</v>
      </c>
      <c r="AO663">
        <f t="shared" si="375"/>
        <v>5</v>
      </c>
      <c r="AP663">
        <f t="shared" si="375"/>
        <v>5</v>
      </c>
      <c r="AQ663">
        <f t="shared" si="375"/>
        <v>5</v>
      </c>
      <c r="AR663">
        <f t="shared" si="375"/>
        <v>5</v>
      </c>
      <c r="AS663">
        <f t="shared" si="375"/>
        <v>5</v>
      </c>
      <c r="AT663">
        <f t="shared" si="375"/>
        <v>5</v>
      </c>
      <c r="AU663">
        <f t="shared" si="375"/>
        <v>5</v>
      </c>
      <c r="AV663">
        <f t="shared" si="375"/>
        <v>5</v>
      </c>
      <c r="AW663">
        <f t="shared" si="375"/>
        <v>5</v>
      </c>
      <c r="AX663">
        <f t="shared" si="375"/>
        <v>5</v>
      </c>
      <c r="AY663">
        <f t="shared" si="375"/>
        <v>5</v>
      </c>
      <c r="AZ663">
        <f t="shared" si="375"/>
        <v>5</v>
      </c>
      <c r="BA663">
        <f t="shared" si="375"/>
        <v>5</v>
      </c>
      <c r="BB663">
        <f t="shared" si="375"/>
        <v>5</v>
      </c>
      <c r="BC663">
        <f t="shared" si="375"/>
        <v>5</v>
      </c>
      <c r="BD663">
        <f t="shared" si="375"/>
        <v>5</v>
      </c>
      <c r="BE663">
        <f t="shared" si="375"/>
        <v>5</v>
      </c>
      <c r="BF663">
        <f t="shared" si="375"/>
        <v>5</v>
      </c>
      <c r="BG663">
        <f t="shared" si="375"/>
        <v>5</v>
      </c>
      <c r="BH663">
        <f t="shared" si="375"/>
        <v>5</v>
      </c>
      <c r="BI663">
        <f t="shared" si="375"/>
        <v>5</v>
      </c>
      <c r="BJ663">
        <f t="shared" si="375"/>
        <v>5</v>
      </c>
      <c r="BK663">
        <f t="shared" si="375"/>
        <v>5</v>
      </c>
      <c r="BL663">
        <f t="shared" si="375"/>
        <v>5</v>
      </c>
      <c r="BM663">
        <f t="shared" si="375"/>
        <v>5</v>
      </c>
      <c r="BN663">
        <f t="shared" si="375"/>
        <v>5</v>
      </c>
      <c r="BO663">
        <f t="shared" si="375"/>
        <v>5</v>
      </c>
      <c r="BP663">
        <f t="shared" si="375"/>
        <v>5</v>
      </c>
      <c r="BQ663">
        <f t="shared" si="375"/>
        <v>5</v>
      </c>
      <c r="BR663">
        <f t="shared" si="375"/>
        <v>5</v>
      </c>
      <c r="BS663" s="18"/>
    </row>
    <row r="664" spans="1:71">
      <c r="A664" s="335"/>
      <c r="B664" s="286" t="s">
        <v>20</v>
      </c>
      <c r="C664" s="287"/>
      <c r="D664" s="94">
        <f>+入力シート①!AC$2</f>
        <v>0</v>
      </c>
      <c r="E664" s="22"/>
      <c r="F664" s="36"/>
      <c r="G664" s="36"/>
      <c r="H664" s="36"/>
      <c r="I664" s="36"/>
      <c r="J664" s="36"/>
      <c r="K664" s="37"/>
      <c r="M664" s="18"/>
      <c r="N664" s="94">
        <v>0</v>
      </c>
      <c r="O664" s="94">
        <v>0</v>
      </c>
      <c r="P664" s="94">
        <v>0</v>
      </c>
      <c r="Q664" s="94">
        <v>0</v>
      </c>
      <c r="R664" s="94">
        <v>0</v>
      </c>
      <c r="S664" s="94">
        <v>0</v>
      </c>
      <c r="T664" s="94">
        <v>0</v>
      </c>
      <c r="U664" s="94">
        <v>0</v>
      </c>
      <c r="V664" s="19">
        <v>0</v>
      </c>
      <c r="W664" s="19">
        <v>0</v>
      </c>
      <c r="X664" s="19"/>
      <c r="AC664" s="19">
        <v>6</v>
      </c>
      <c r="AR664">
        <v>14</v>
      </c>
      <c r="AU664">
        <v>9</v>
      </c>
      <c r="AW664">
        <v>10</v>
      </c>
      <c r="AZ664">
        <v>11</v>
      </c>
      <c r="BE664">
        <v>9</v>
      </c>
      <c r="BS664" s="18"/>
    </row>
    <row r="665" spans="1:71">
      <c r="A665" s="335"/>
      <c r="B665" s="286" t="s">
        <v>67</v>
      </c>
      <c r="C665" s="287"/>
      <c r="D665">
        <f>+入力シート①!AC$3</f>
        <v>58</v>
      </c>
      <c r="E665" s="22"/>
      <c r="F665" s="36"/>
      <c r="G665" s="36"/>
      <c r="H665" s="36"/>
      <c r="I665" s="36"/>
      <c r="J665" s="36"/>
      <c r="K665" s="37"/>
      <c r="M665" s="18"/>
      <c r="N665">
        <v>58</v>
      </c>
      <c r="O665">
        <v>58</v>
      </c>
      <c r="P665">
        <v>58</v>
      </c>
      <c r="Q665">
        <v>58</v>
      </c>
      <c r="R665">
        <v>58</v>
      </c>
      <c r="S665">
        <v>58</v>
      </c>
      <c r="T665">
        <v>58</v>
      </c>
      <c r="U665">
        <v>58</v>
      </c>
      <c r="V665" s="19">
        <v>58</v>
      </c>
      <c r="W665" s="19">
        <v>58</v>
      </c>
      <c r="X665" s="19">
        <f>+$A$662</f>
        <v>58</v>
      </c>
      <c r="Y665" s="19">
        <f>+$A$662</f>
        <v>58</v>
      </c>
      <c r="Z665" s="19">
        <f>+$A$662</f>
        <v>58</v>
      </c>
      <c r="AA665" s="19">
        <f t="shared" ref="AA665:BR665" si="376">+$A$662</f>
        <v>58</v>
      </c>
      <c r="AB665" s="19">
        <f t="shared" si="376"/>
        <v>58</v>
      </c>
      <c r="AC665" s="19">
        <f t="shared" si="376"/>
        <v>58</v>
      </c>
      <c r="AD665">
        <f t="shared" si="376"/>
        <v>58</v>
      </c>
      <c r="AE665">
        <f t="shared" si="376"/>
        <v>58</v>
      </c>
      <c r="AF665">
        <f t="shared" si="376"/>
        <v>58</v>
      </c>
      <c r="AG665">
        <f t="shared" si="376"/>
        <v>58</v>
      </c>
      <c r="AH665">
        <f t="shared" si="376"/>
        <v>58</v>
      </c>
      <c r="AI665">
        <f t="shared" si="376"/>
        <v>58</v>
      </c>
      <c r="AJ665">
        <f t="shared" si="376"/>
        <v>58</v>
      </c>
      <c r="AK665">
        <f t="shared" si="376"/>
        <v>58</v>
      </c>
      <c r="AL665">
        <f t="shared" si="376"/>
        <v>58</v>
      </c>
      <c r="AM665">
        <f t="shared" si="376"/>
        <v>58</v>
      </c>
      <c r="AN665">
        <f t="shared" si="376"/>
        <v>58</v>
      </c>
      <c r="AO665">
        <f t="shared" si="376"/>
        <v>58</v>
      </c>
      <c r="AP665">
        <f t="shared" si="376"/>
        <v>58</v>
      </c>
      <c r="AQ665">
        <f t="shared" si="376"/>
        <v>58</v>
      </c>
      <c r="AR665">
        <f t="shared" si="376"/>
        <v>58</v>
      </c>
      <c r="AS665">
        <f t="shared" si="376"/>
        <v>58</v>
      </c>
      <c r="AT665">
        <f t="shared" si="376"/>
        <v>58</v>
      </c>
      <c r="AU665">
        <f t="shared" si="376"/>
        <v>58</v>
      </c>
      <c r="AV665">
        <f t="shared" si="376"/>
        <v>58</v>
      </c>
      <c r="AW665">
        <f t="shared" si="376"/>
        <v>58</v>
      </c>
      <c r="AX665">
        <f t="shared" si="376"/>
        <v>58</v>
      </c>
      <c r="AY665">
        <f t="shared" si="376"/>
        <v>58</v>
      </c>
      <c r="AZ665">
        <f t="shared" si="376"/>
        <v>58</v>
      </c>
      <c r="BA665">
        <f t="shared" si="376"/>
        <v>58</v>
      </c>
      <c r="BB665">
        <f t="shared" si="376"/>
        <v>58</v>
      </c>
      <c r="BC665">
        <f t="shared" si="376"/>
        <v>58</v>
      </c>
      <c r="BD665">
        <f t="shared" si="376"/>
        <v>58</v>
      </c>
      <c r="BE665">
        <f t="shared" si="376"/>
        <v>58</v>
      </c>
      <c r="BF665">
        <f t="shared" si="376"/>
        <v>58</v>
      </c>
      <c r="BG665">
        <f t="shared" si="376"/>
        <v>58</v>
      </c>
      <c r="BH665">
        <f t="shared" si="376"/>
        <v>58</v>
      </c>
      <c r="BI665">
        <f t="shared" si="376"/>
        <v>58</v>
      </c>
      <c r="BJ665">
        <f t="shared" si="376"/>
        <v>58</v>
      </c>
      <c r="BK665">
        <f t="shared" si="376"/>
        <v>58</v>
      </c>
      <c r="BL665">
        <f t="shared" si="376"/>
        <v>58</v>
      </c>
      <c r="BM665">
        <f t="shared" si="376"/>
        <v>58</v>
      </c>
      <c r="BN665">
        <f t="shared" si="376"/>
        <v>58</v>
      </c>
      <c r="BO665">
        <f t="shared" si="376"/>
        <v>58</v>
      </c>
      <c r="BP665">
        <f t="shared" si="376"/>
        <v>58</v>
      </c>
      <c r="BQ665">
        <f t="shared" si="376"/>
        <v>58</v>
      </c>
      <c r="BR665">
        <f t="shared" si="376"/>
        <v>58</v>
      </c>
      <c r="BS665" s="18"/>
    </row>
    <row r="666" spans="1:71" ht="16.5" thickBot="1">
      <c r="A666" s="335"/>
      <c r="B666" s="286" t="s">
        <v>21</v>
      </c>
      <c r="C666" s="287"/>
      <c r="D666" s="99">
        <f>+入力シート①!AC$4</f>
        <v>0</v>
      </c>
      <c r="E666" s="23"/>
      <c r="F666" s="38"/>
      <c r="G666" s="38"/>
      <c r="H666" s="38"/>
      <c r="I666" s="38"/>
      <c r="J666" s="38"/>
      <c r="K666" s="39"/>
      <c r="M666" s="18"/>
      <c r="N666" s="99">
        <v>0</v>
      </c>
      <c r="O666" s="99">
        <v>0</v>
      </c>
      <c r="P666" s="99">
        <v>0</v>
      </c>
      <c r="Q666" s="99">
        <v>0</v>
      </c>
      <c r="R666" s="99">
        <v>0</v>
      </c>
      <c r="S666" s="99">
        <v>0</v>
      </c>
      <c r="T666" s="99">
        <v>0</v>
      </c>
      <c r="U666" s="99">
        <v>0</v>
      </c>
      <c r="V666" s="19">
        <v>0</v>
      </c>
      <c r="W666" s="19">
        <v>0</v>
      </c>
      <c r="X666" s="19"/>
      <c r="AC666" s="19"/>
      <c r="BS666" s="18"/>
    </row>
    <row r="667" spans="1:71">
      <c r="A667" s="335"/>
      <c r="B667" s="283" t="s">
        <v>22</v>
      </c>
      <c r="C667" s="9">
        <v>0</v>
      </c>
      <c r="D667">
        <f>+入力シート①!AC$5</f>
        <v>0</v>
      </c>
      <c r="E667">
        <f>+COUNT($O667:$BS667)</f>
        <v>15</v>
      </c>
      <c r="F667" s="6">
        <f>+AVERAGE($O667:$BS667)</f>
        <v>8.5333333333333332</v>
      </c>
      <c r="G667" s="6">
        <f>+STDEV($O667:$BS667)</f>
        <v>10.825872889034112</v>
      </c>
      <c r="H667" s="6">
        <f>+MAX($N667:$BT667)</f>
        <v>22.1</v>
      </c>
      <c r="I667" s="6">
        <f>+MIN($N667:$BS667)</f>
        <v>0</v>
      </c>
      <c r="J667" s="6">
        <f>+D667-F667</f>
        <v>-8.5333333333333332</v>
      </c>
      <c r="K667" s="6">
        <f>+J667/G667</f>
        <v>-0.78823513085739538</v>
      </c>
      <c r="M667" s="18"/>
      <c r="N667">
        <v>0</v>
      </c>
      <c r="O667">
        <v>0</v>
      </c>
      <c r="P667">
        <v>0</v>
      </c>
      <c r="Q667">
        <v>0</v>
      </c>
      <c r="R667">
        <v>0</v>
      </c>
      <c r="S667">
        <v>0</v>
      </c>
      <c r="T667">
        <v>0</v>
      </c>
      <c r="U667">
        <v>0</v>
      </c>
      <c r="V667" s="19">
        <v>0</v>
      </c>
      <c r="W667" s="19">
        <v>0</v>
      </c>
      <c r="X667" s="19"/>
      <c r="AC667" s="19">
        <v>21.1</v>
      </c>
      <c r="AR667">
        <v>22.1</v>
      </c>
      <c r="AU667">
        <v>21.2</v>
      </c>
      <c r="AW667">
        <v>21.4</v>
      </c>
      <c r="AZ667">
        <v>22</v>
      </c>
      <c r="BE667">
        <v>20.2</v>
      </c>
      <c r="BS667" s="18"/>
    </row>
    <row r="668" spans="1:71">
      <c r="A668" s="335"/>
      <c r="B668" s="283"/>
      <c r="C668" s="9">
        <v>10</v>
      </c>
      <c r="D668">
        <f>+入力シート①!AC$6</f>
        <v>0</v>
      </c>
      <c r="E668">
        <f t="shared" ref="E668:E679" si="377">+COUNT($O668:$BS668)</f>
        <v>15</v>
      </c>
      <c r="F668" s="6">
        <f t="shared" ref="F668:F679" si="378">+AVERAGE($O668:$BS668)</f>
        <v>8.1759999999999984</v>
      </c>
      <c r="G668" s="6">
        <f t="shared" ref="G668:G679" si="379">+STDEV($O668:$BS668)</f>
        <v>10.381213664252227</v>
      </c>
      <c r="H668" s="6">
        <f t="shared" ref="H668:H679" si="380">+MAX($N668:$BT668)</f>
        <v>21.98</v>
      </c>
      <c r="I668" s="6">
        <f t="shared" ref="I668:I679" si="381">+MIN($N668:$BS668)</f>
        <v>0</v>
      </c>
      <c r="J668" s="6">
        <f t="shared" ref="J668:J679" si="382">+D668-F668</f>
        <v>-8.1759999999999984</v>
      </c>
      <c r="K668" s="6">
        <f t="shared" ref="K668:K679" si="383">+J668/G668</f>
        <v>-0.78757650737448015</v>
      </c>
      <c r="M668" s="18"/>
      <c r="N668">
        <v>0</v>
      </c>
      <c r="O668">
        <v>0</v>
      </c>
      <c r="P668">
        <v>0</v>
      </c>
      <c r="Q668">
        <v>0</v>
      </c>
      <c r="R668">
        <v>0</v>
      </c>
      <c r="S668">
        <v>0</v>
      </c>
      <c r="T668">
        <v>0</v>
      </c>
      <c r="U668">
        <v>0</v>
      </c>
      <c r="V668" s="19">
        <v>0</v>
      </c>
      <c r="W668" s="19">
        <v>0</v>
      </c>
      <c r="X668" s="19"/>
      <c r="AC668" s="19">
        <v>20.18</v>
      </c>
      <c r="AR668">
        <v>21.15</v>
      </c>
      <c r="AU668">
        <v>19.579999999999998</v>
      </c>
      <c r="AW668">
        <v>20.32</v>
      </c>
      <c r="AZ668">
        <v>21.98</v>
      </c>
      <c r="BE668">
        <v>19.43</v>
      </c>
      <c r="BS668" s="18"/>
    </row>
    <row r="669" spans="1:71">
      <c r="A669" s="335"/>
      <c r="B669" s="283"/>
      <c r="C669" s="9">
        <v>20</v>
      </c>
      <c r="D669">
        <f>+入力シート①!AC$7</f>
        <v>0</v>
      </c>
      <c r="E669">
        <f t="shared" si="377"/>
        <v>15</v>
      </c>
      <c r="F669" s="6">
        <f t="shared" si="378"/>
        <v>8.0806666666666658</v>
      </c>
      <c r="G669" s="6">
        <f t="shared" si="379"/>
        <v>10.255680980849219</v>
      </c>
      <c r="H669" s="6">
        <f t="shared" si="380"/>
        <v>21.49</v>
      </c>
      <c r="I669" s="6">
        <f t="shared" si="381"/>
        <v>0</v>
      </c>
      <c r="J669" s="6">
        <f t="shared" si="382"/>
        <v>-8.0806666666666658</v>
      </c>
      <c r="K669" s="6">
        <f t="shared" si="383"/>
        <v>-0.78792102462586044</v>
      </c>
      <c r="M669" s="18"/>
      <c r="N669">
        <v>0</v>
      </c>
      <c r="O669">
        <v>0</v>
      </c>
      <c r="P669">
        <v>0</v>
      </c>
      <c r="Q669">
        <v>0</v>
      </c>
      <c r="R669">
        <v>0</v>
      </c>
      <c r="S669">
        <v>0</v>
      </c>
      <c r="T669">
        <v>0</v>
      </c>
      <c r="U669">
        <v>0</v>
      </c>
      <c r="V669" s="19">
        <v>0</v>
      </c>
      <c r="W669" s="19">
        <v>0</v>
      </c>
      <c r="X669" s="19"/>
      <c r="AC669" s="19">
        <v>19.989999999999998</v>
      </c>
      <c r="AR669">
        <v>20.69</v>
      </c>
      <c r="AU669">
        <v>19.48</v>
      </c>
      <c r="AW669">
        <v>20.28</v>
      </c>
      <c r="AZ669">
        <v>21.49</v>
      </c>
      <c r="BE669">
        <v>19.28</v>
      </c>
      <c r="BS669" s="18"/>
    </row>
    <row r="670" spans="1:71">
      <c r="A670" s="335"/>
      <c r="B670" s="283"/>
      <c r="C670" s="9">
        <v>30</v>
      </c>
      <c r="D670">
        <f>+入力シート①!AC$8</f>
        <v>0</v>
      </c>
      <c r="E670">
        <f t="shared" si="377"/>
        <v>15</v>
      </c>
      <c r="F670" s="6">
        <f t="shared" si="378"/>
        <v>8.0033333333333339</v>
      </c>
      <c r="G670" s="6">
        <f t="shared" si="379"/>
        <v>10.155259486497391</v>
      </c>
      <c r="H670" s="6">
        <f t="shared" si="380"/>
        <v>21.09</v>
      </c>
      <c r="I670" s="6">
        <f t="shared" si="381"/>
        <v>0</v>
      </c>
      <c r="J670" s="6">
        <f t="shared" si="382"/>
        <v>-8.0033333333333339</v>
      </c>
      <c r="K670" s="6">
        <f t="shared" si="383"/>
        <v>-0.78809737397401858</v>
      </c>
      <c r="M670" s="18"/>
      <c r="N670">
        <v>0</v>
      </c>
      <c r="O670">
        <v>0</v>
      </c>
      <c r="P670">
        <v>0</v>
      </c>
      <c r="Q670">
        <v>0</v>
      </c>
      <c r="R670">
        <v>0</v>
      </c>
      <c r="S670">
        <v>0</v>
      </c>
      <c r="T670">
        <v>0</v>
      </c>
      <c r="U670">
        <v>0</v>
      </c>
      <c r="V670" s="19">
        <v>0</v>
      </c>
      <c r="W670" s="19">
        <v>0</v>
      </c>
      <c r="X670" s="19"/>
      <c r="AC670" s="19">
        <v>19.88</v>
      </c>
      <c r="AR670">
        <v>20.32</v>
      </c>
      <c r="AU670">
        <v>19.46</v>
      </c>
      <c r="AW670">
        <v>20.27</v>
      </c>
      <c r="AZ670">
        <v>21.09</v>
      </c>
      <c r="BE670">
        <v>19.03</v>
      </c>
      <c r="BS670" s="18"/>
    </row>
    <row r="671" spans="1:71">
      <c r="A671" s="335"/>
      <c r="B671" s="283"/>
      <c r="C671" s="9">
        <v>50</v>
      </c>
      <c r="D671">
        <f>+入力シート①!AC$9</f>
        <v>0</v>
      </c>
      <c r="E671">
        <f t="shared" si="377"/>
        <v>15</v>
      </c>
      <c r="F671" s="6">
        <f t="shared" si="378"/>
        <v>7.7986666666666666</v>
      </c>
      <c r="G671" s="6">
        <f t="shared" si="379"/>
        <v>9.9027758494176545</v>
      </c>
      <c r="H671" s="6">
        <f t="shared" si="380"/>
        <v>20.78</v>
      </c>
      <c r="I671" s="6">
        <f t="shared" si="381"/>
        <v>0</v>
      </c>
      <c r="J671" s="6">
        <f t="shared" si="382"/>
        <v>-7.7986666666666666</v>
      </c>
      <c r="K671" s="6">
        <f t="shared" si="383"/>
        <v>-0.78752329500877039</v>
      </c>
      <c r="M671" s="18"/>
      <c r="N671">
        <v>0</v>
      </c>
      <c r="O671">
        <v>0</v>
      </c>
      <c r="P671">
        <v>0</v>
      </c>
      <c r="Q671">
        <v>0</v>
      </c>
      <c r="R671">
        <v>0</v>
      </c>
      <c r="S671">
        <v>0</v>
      </c>
      <c r="T671">
        <v>0</v>
      </c>
      <c r="U671">
        <v>0</v>
      </c>
      <c r="V671" s="19">
        <v>0</v>
      </c>
      <c r="W671" s="19">
        <v>0</v>
      </c>
      <c r="X671" s="19"/>
      <c r="AC671" s="19">
        <v>19.61</v>
      </c>
      <c r="AR671">
        <v>19.57</v>
      </c>
      <c r="AU671">
        <v>18.920000000000002</v>
      </c>
      <c r="AW671">
        <v>20.07</v>
      </c>
      <c r="AZ671">
        <v>20.78</v>
      </c>
      <c r="BE671">
        <v>18.03</v>
      </c>
      <c r="BS671" s="18"/>
    </row>
    <row r="672" spans="1:71">
      <c r="A672" s="335"/>
      <c r="B672" s="283"/>
      <c r="C672" s="9">
        <v>75</v>
      </c>
      <c r="D672">
        <f>+入力シート①!AC$10</f>
        <v>0</v>
      </c>
      <c r="E672">
        <f t="shared" si="377"/>
        <v>15</v>
      </c>
      <c r="F672" s="6">
        <f t="shared" si="378"/>
        <v>7.4766666666666675</v>
      </c>
      <c r="G672" s="6">
        <f t="shared" si="379"/>
        <v>9.5043085467792405</v>
      </c>
      <c r="H672" s="6">
        <f t="shared" si="380"/>
        <v>20.7</v>
      </c>
      <c r="I672" s="6">
        <f t="shared" si="381"/>
        <v>0</v>
      </c>
      <c r="J672" s="6">
        <f t="shared" si="382"/>
        <v>-7.4766666666666675</v>
      </c>
      <c r="K672" s="6">
        <f t="shared" si="383"/>
        <v>-0.78666076862585788</v>
      </c>
      <c r="M672" s="18"/>
      <c r="N672">
        <v>0</v>
      </c>
      <c r="O672">
        <v>0</v>
      </c>
      <c r="P672">
        <v>0</v>
      </c>
      <c r="Q672">
        <v>0</v>
      </c>
      <c r="R672">
        <v>0</v>
      </c>
      <c r="S672">
        <v>0</v>
      </c>
      <c r="T672">
        <v>0</v>
      </c>
      <c r="U672">
        <v>0</v>
      </c>
      <c r="V672" s="19">
        <v>0</v>
      </c>
      <c r="W672" s="19">
        <v>0</v>
      </c>
      <c r="X672" s="19"/>
      <c r="AC672" s="19">
        <v>19.420000000000002</v>
      </c>
      <c r="AR672">
        <v>18.260000000000002</v>
      </c>
      <c r="AU672">
        <v>18.399999999999999</v>
      </c>
      <c r="AW672">
        <v>17.79</v>
      </c>
      <c r="AZ672">
        <v>20.7</v>
      </c>
      <c r="BE672">
        <v>17.579999999999998</v>
      </c>
      <c r="BS672" s="18"/>
    </row>
    <row r="673" spans="1:71">
      <c r="A673" s="335"/>
      <c r="B673" s="283"/>
      <c r="C673" s="9">
        <v>100</v>
      </c>
      <c r="D673">
        <f>+入力シート①!AC$11</f>
        <v>0</v>
      </c>
      <c r="E673">
        <f t="shared" si="377"/>
        <v>15</v>
      </c>
      <c r="F673" s="6">
        <f t="shared" si="378"/>
        <v>7.4013333333333344</v>
      </c>
      <c r="G673" s="6">
        <f t="shared" si="379"/>
        <v>9.4275476789086152</v>
      </c>
      <c r="H673" s="6">
        <f t="shared" si="380"/>
        <v>20.45</v>
      </c>
      <c r="I673" s="6">
        <f t="shared" si="381"/>
        <v>0</v>
      </c>
      <c r="J673" s="6">
        <f t="shared" si="382"/>
        <v>-7.4013333333333344</v>
      </c>
      <c r="K673" s="6">
        <f t="shared" si="383"/>
        <v>-0.78507514206389606</v>
      </c>
      <c r="M673" s="18"/>
      <c r="N673">
        <v>0</v>
      </c>
      <c r="O673">
        <v>0</v>
      </c>
      <c r="P673">
        <v>0</v>
      </c>
      <c r="Q673">
        <v>0</v>
      </c>
      <c r="R673">
        <v>0</v>
      </c>
      <c r="S673">
        <v>0</v>
      </c>
      <c r="T673">
        <v>0</v>
      </c>
      <c r="U673">
        <v>0</v>
      </c>
      <c r="V673" s="19">
        <v>0</v>
      </c>
      <c r="W673" s="19">
        <v>0</v>
      </c>
      <c r="X673" s="19"/>
      <c r="AC673" s="19">
        <v>19.190000000000001</v>
      </c>
      <c r="AR673">
        <v>17.63</v>
      </c>
      <c r="AU673">
        <v>18.11</v>
      </c>
      <c r="AW673">
        <v>19.5</v>
      </c>
      <c r="AZ673">
        <v>20.45</v>
      </c>
      <c r="BE673">
        <v>16.14</v>
      </c>
      <c r="BS673" s="18"/>
    </row>
    <row r="674" spans="1:71">
      <c r="A674" s="335"/>
      <c r="B674" s="283"/>
      <c r="C674" s="9">
        <v>150</v>
      </c>
      <c r="D674">
        <f>+入力シート①!AC$12</f>
        <v>0</v>
      </c>
      <c r="E674">
        <f t="shared" si="377"/>
        <v>15</v>
      </c>
      <c r="F674" s="6">
        <f t="shared" si="378"/>
        <v>6.9826666666666659</v>
      </c>
      <c r="G674" s="6">
        <f t="shared" si="379"/>
        <v>8.9237848045599595</v>
      </c>
      <c r="H674" s="6">
        <f t="shared" si="380"/>
        <v>19.39</v>
      </c>
      <c r="I674" s="6">
        <f t="shared" si="381"/>
        <v>0</v>
      </c>
      <c r="J674" s="6">
        <f t="shared" si="382"/>
        <v>-6.9826666666666659</v>
      </c>
      <c r="K674" s="6">
        <f t="shared" si="383"/>
        <v>-0.7824781546837164</v>
      </c>
      <c r="M674" s="18"/>
      <c r="N674">
        <v>0</v>
      </c>
      <c r="O674">
        <v>0</v>
      </c>
      <c r="P674">
        <v>0</v>
      </c>
      <c r="Q674">
        <v>0</v>
      </c>
      <c r="R674">
        <v>0</v>
      </c>
      <c r="S674">
        <v>0</v>
      </c>
      <c r="T674">
        <v>0</v>
      </c>
      <c r="U674">
        <v>0</v>
      </c>
      <c r="V674" s="19">
        <v>0</v>
      </c>
      <c r="W674" s="19">
        <v>0</v>
      </c>
      <c r="X674" s="19"/>
      <c r="AC674" s="19">
        <v>18.53</v>
      </c>
      <c r="AR674">
        <v>15.57</v>
      </c>
      <c r="AU674">
        <v>17.34</v>
      </c>
      <c r="AW674">
        <v>19.059999999999999</v>
      </c>
      <c r="AZ674">
        <v>19.39</v>
      </c>
      <c r="BE674">
        <v>14.85</v>
      </c>
      <c r="BS674" s="18"/>
    </row>
    <row r="675" spans="1:71">
      <c r="A675" s="335"/>
      <c r="B675" s="283"/>
      <c r="C675" s="9">
        <v>200</v>
      </c>
      <c r="D675">
        <f>+入力シート①!AC$13</f>
        <v>0</v>
      </c>
      <c r="E675">
        <f t="shared" si="377"/>
        <v>15</v>
      </c>
      <c r="F675" s="6">
        <f t="shared" si="378"/>
        <v>6.6979999999999986</v>
      </c>
      <c r="G675" s="6">
        <f t="shared" si="379"/>
        <v>8.611370556255423</v>
      </c>
      <c r="H675" s="6">
        <f t="shared" si="380"/>
        <v>18.989999999999998</v>
      </c>
      <c r="I675" s="6">
        <f t="shared" si="381"/>
        <v>0</v>
      </c>
      <c r="J675" s="6">
        <f t="shared" si="382"/>
        <v>-6.6979999999999986</v>
      </c>
      <c r="K675" s="6">
        <f t="shared" si="383"/>
        <v>-0.77780882337416957</v>
      </c>
      <c r="M675" s="18"/>
      <c r="N675">
        <v>0</v>
      </c>
      <c r="O675">
        <v>0</v>
      </c>
      <c r="P675">
        <v>0</v>
      </c>
      <c r="Q675">
        <v>0</v>
      </c>
      <c r="R675">
        <v>0</v>
      </c>
      <c r="S675">
        <v>0</v>
      </c>
      <c r="T675">
        <v>0</v>
      </c>
      <c r="U675">
        <v>0</v>
      </c>
      <c r="V675" s="19">
        <v>0</v>
      </c>
      <c r="W675" s="19">
        <v>0</v>
      </c>
      <c r="X675" s="19"/>
      <c r="AC675" s="19">
        <v>18.03</v>
      </c>
      <c r="AR675">
        <v>14.56</v>
      </c>
      <c r="AU675">
        <v>17.07</v>
      </c>
      <c r="AW675">
        <v>18.72</v>
      </c>
      <c r="AZ675">
        <v>18.989999999999998</v>
      </c>
      <c r="BE675">
        <v>13.1</v>
      </c>
      <c r="BS675" s="18"/>
    </row>
    <row r="676" spans="1:71">
      <c r="A676" s="335"/>
      <c r="B676" s="283"/>
      <c r="C676" s="9">
        <v>300</v>
      </c>
      <c r="D676">
        <f>+入力シート①!AC$14</f>
        <v>0</v>
      </c>
      <c r="E676">
        <f t="shared" si="377"/>
        <v>10</v>
      </c>
      <c r="F676" s="6">
        <f t="shared" si="378"/>
        <v>1.7050000000000001</v>
      </c>
      <c r="G676" s="6">
        <f t="shared" si="379"/>
        <v>5.3916834105870874</v>
      </c>
      <c r="H676" s="6">
        <f t="shared" si="380"/>
        <v>17.05</v>
      </c>
      <c r="I676" s="6">
        <f t="shared" si="381"/>
        <v>0</v>
      </c>
      <c r="J676" s="6">
        <f t="shared" si="382"/>
        <v>-1.7050000000000001</v>
      </c>
      <c r="K676" s="6">
        <f t="shared" si="383"/>
        <v>-0.31622776601683789</v>
      </c>
      <c r="M676" s="18"/>
      <c r="N676">
        <v>0</v>
      </c>
      <c r="O676">
        <v>0</v>
      </c>
      <c r="P676">
        <v>0</v>
      </c>
      <c r="Q676">
        <v>0</v>
      </c>
      <c r="R676">
        <v>0</v>
      </c>
      <c r="S676">
        <v>0</v>
      </c>
      <c r="T676">
        <v>0</v>
      </c>
      <c r="U676">
        <v>0</v>
      </c>
      <c r="V676" s="19">
        <v>0</v>
      </c>
      <c r="W676" s="19">
        <v>0</v>
      </c>
      <c r="X676" s="19"/>
      <c r="AC676" s="19">
        <v>17.05</v>
      </c>
      <c r="BS676" s="18"/>
    </row>
    <row r="677" spans="1:71">
      <c r="A677" s="335"/>
      <c r="B677" s="283"/>
      <c r="C677" s="9">
        <v>400</v>
      </c>
      <c r="D677">
        <f>+入力シート①!AC$15</f>
        <v>0</v>
      </c>
      <c r="E677">
        <f t="shared" si="377"/>
        <v>10</v>
      </c>
      <c r="F677" s="6">
        <f t="shared" si="378"/>
        <v>1.6</v>
      </c>
      <c r="G677" s="6">
        <f t="shared" si="379"/>
        <v>5.0596442562694071</v>
      </c>
      <c r="H677" s="6">
        <f t="shared" si="380"/>
        <v>16</v>
      </c>
      <c r="I677" s="6">
        <f t="shared" si="381"/>
        <v>0</v>
      </c>
      <c r="J677" s="6">
        <f t="shared" si="382"/>
        <v>-1.6</v>
      </c>
      <c r="K677" s="6">
        <f t="shared" si="383"/>
        <v>-0.31622776601683794</v>
      </c>
      <c r="M677" s="18"/>
      <c r="N677">
        <v>0</v>
      </c>
      <c r="O677">
        <v>0</v>
      </c>
      <c r="P677">
        <v>0</v>
      </c>
      <c r="Q677">
        <v>0</v>
      </c>
      <c r="R677">
        <v>0</v>
      </c>
      <c r="S677">
        <v>0</v>
      </c>
      <c r="T677">
        <v>0</v>
      </c>
      <c r="U677">
        <v>0</v>
      </c>
      <c r="V677" s="19">
        <v>0</v>
      </c>
      <c r="W677" s="19">
        <v>0</v>
      </c>
      <c r="X677" s="19"/>
      <c r="AC677" s="19">
        <v>16</v>
      </c>
      <c r="BS677" s="18"/>
    </row>
    <row r="678" spans="1:71">
      <c r="A678" s="335"/>
      <c r="B678" s="283"/>
      <c r="C678" s="9">
        <v>500</v>
      </c>
      <c r="D678">
        <f>+入力シート①!AC$16</f>
        <v>0</v>
      </c>
      <c r="E678">
        <f t="shared" si="377"/>
        <v>9</v>
      </c>
      <c r="F678" s="6">
        <f t="shared" si="378"/>
        <v>0</v>
      </c>
      <c r="G678" s="6">
        <f t="shared" si="379"/>
        <v>0</v>
      </c>
      <c r="H678" s="6">
        <f t="shared" si="380"/>
        <v>0</v>
      </c>
      <c r="I678" s="6">
        <f t="shared" si="381"/>
        <v>0</v>
      </c>
      <c r="J678" s="6">
        <f t="shared" si="382"/>
        <v>0</v>
      </c>
      <c r="K678" s="6" t="e">
        <f t="shared" si="383"/>
        <v>#DIV/0!</v>
      </c>
      <c r="M678" s="18"/>
      <c r="N678">
        <v>0</v>
      </c>
      <c r="O678">
        <v>0</v>
      </c>
      <c r="P678">
        <v>0</v>
      </c>
      <c r="Q678">
        <v>0</v>
      </c>
      <c r="R678">
        <v>0</v>
      </c>
      <c r="S678">
        <v>0</v>
      </c>
      <c r="T678">
        <v>0</v>
      </c>
      <c r="U678">
        <v>0</v>
      </c>
      <c r="V678" s="19">
        <v>0</v>
      </c>
      <c r="W678" s="19">
        <v>0</v>
      </c>
      <c r="X678" s="19"/>
      <c r="AC678" s="19"/>
      <c r="BS678" s="18"/>
    </row>
    <row r="679" spans="1:71">
      <c r="A679" s="335"/>
      <c r="B679" s="283"/>
      <c r="C679" s="9">
        <v>600</v>
      </c>
      <c r="D679">
        <f>+入力シート①!AC$17</f>
        <v>0</v>
      </c>
      <c r="E679">
        <f t="shared" si="377"/>
        <v>9</v>
      </c>
      <c r="F679" s="6">
        <f t="shared" si="378"/>
        <v>0</v>
      </c>
      <c r="G679" s="6">
        <f t="shared" si="379"/>
        <v>0</v>
      </c>
      <c r="H679" s="6">
        <f t="shared" si="380"/>
        <v>0</v>
      </c>
      <c r="I679" s="6">
        <f t="shared" si="381"/>
        <v>0</v>
      </c>
      <c r="J679" s="6">
        <f t="shared" si="382"/>
        <v>0</v>
      </c>
      <c r="K679" s="6" t="e">
        <f t="shared" si="383"/>
        <v>#DIV/0!</v>
      </c>
      <c r="M679" s="18"/>
      <c r="N679">
        <v>0</v>
      </c>
      <c r="O679">
        <v>0</v>
      </c>
      <c r="P679">
        <v>0</v>
      </c>
      <c r="Q679">
        <v>0</v>
      </c>
      <c r="R679">
        <v>0</v>
      </c>
      <c r="S679">
        <v>0</v>
      </c>
      <c r="T679">
        <v>0</v>
      </c>
      <c r="U679">
        <v>0</v>
      </c>
      <c r="V679" s="19">
        <v>0</v>
      </c>
      <c r="W679" s="19">
        <v>0</v>
      </c>
      <c r="X679" s="19"/>
      <c r="AC679" s="19"/>
      <c r="BS679" s="18"/>
    </row>
    <row r="680" spans="1:71">
      <c r="A680" s="335"/>
      <c r="B680" s="15"/>
      <c r="C680" s="15"/>
      <c r="D680" s="20"/>
      <c r="E680" s="20"/>
      <c r="F680" s="40"/>
      <c r="G680" s="40"/>
      <c r="H680" s="40"/>
      <c r="I680" s="40"/>
      <c r="J680" s="40"/>
      <c r="K680" s="40"/>
      <c r="L680" s="20"/>
      <c r="M680" s="18"/>
      <c r="N680" s="20"/>
      <c r="O680" s="20"/>
      <c r="P680" s="20"/>
      <c r="Q680" s="20"/>
      <c r="R680" s="20"/>
      <c r="S680" s="20"/>
      <c r="T680" s="20"/>
      <c r="U680" s="20"/>
      <c r="W680" s="19"/>
      <c r="X680" s="19"/>
      <c r="AC680" s="19"/>
      <c r="AD680" s="20"/>
      <c r="AE680" s="20"/>
      <c r="AF680" s="20"/>
      <c r="AG680" s="20"/>
      <c r="AH680" s="20"/>
      <c r="AI680" s="20"/>
      <c r="AJ680" s="20"/>
      <c r="AK680" s="20"/>
      <c r="AL680" s="20"/>
      <c r="AM680" s="20"/>
      <c r="AN680" s="20"/>
      <c r="AO680" s="20"/>
      <c r="AP680" s="20"/>
      <c r="AQ680" s="20"/>
      <c r="AR680" s="20"/>
      <c r="AS680" s="20"/>
      <c r="AT680" s="20"/>
      <c r="AU680" s="20"/>
      <c r="AV680" s="20"/>
      <c r="AW680" s="20"/>
      <c r="AX680" s="20"/>
      <c r="AY680" s="20"/>
      <c r="AZ680" s="20"/>
      <c r="BA680" s="20"/>
      <c r="BB680" s="20"/>
      <c r="BC680" s="20"/>
      <c r="BD680" s="20"/>
      <c r="BE680" s="20"/>
      <c r="BF680" s="20"/>
      <c r="BG680" s="20"/>
      <c r="BH680" s="20"/>
      <c r="BI680" s="20"/>
      <c r="BJ680" s="20"/>
      <c r="BK680" s="20"/>
      <c r="BL680" s="20"/>
      <c r="BM680" s="20"/>
      <c r="BN680" s="20"/>
      <c r="BO680" s="20"/>
      <c r="BP680" s="20"/>
      <c r="BQ680" s="20"/>
      <c r="BR680" s="20"/>
      <c r="BS680" s="18"/>
    </row>
    <row r="681" spans="1:71">
      <c r="A681" s="335"/>
      <c r="B681" s="284" t="s">
        <v>25</v>
      </c>
      <c r="C681" s="13" t="s">
        <v>23</v>
      </c>
      <c r="D681">
        <f>+入力シート①!AC$19</f>
        <v>0</v>
      </c>
      <c r="E681">
        <f>+COUNT($O681:$BS681)</f>
        <v>15</v>
      </c>
      <c r="F681" s="6">
        <f>+AVERAGE($O681:$BS681)</f>
        <v>81.599999999999994</v>
      </c>
      <c r="G681" s="6">
        <f>+STDEV($O681:$BS681)</f>
        <v>124.98731364193956</v>
      </c>
      <c r="H681" s="6">
        <f>+MAX($N681:$BS681)</f>
        <v>355</v>
      </c>
      <c r="I681" s="6">
        <f>+MIN($N681:$BS681)</f>
        <v>0</v>
      </c>
      <c r="J681" s="6">
        <f>+D681-F681</f>
        <v>-81.599999999999994</v>
      </c>
      <c r="K681" s="6">
        <f>+J681/G681</f>
        <v>-0.65286625996111547</v>
      </c>
      <c r="M681" s="18"/>
      <c r="N681">
        <v>0</v>
      </c>
      <c r="O681">
        <v>0</v>
      </c>
      <c r="P681">
        <v>0</v>
      </c>
      <c r="Q681">
        <v>0</v>
      </c>
      <c r="R681">
        <v>0</v>
      </c>
      <c r="S681">
        <v>0</v>
      </c>
      <c r="T681">
        <v>0</v>
      </c>
      <c r="U681">
        <v>0</v>
      </c>
      <c r="V681" s="19">
        <v>0</v>
      </c>
      <c r="W681" s="19">
        <v>0</v>
      </c>
      <c r="X681" s="19"/>
      <c r="AC681" s="19">
        <v>175</v>
      </c>
      <c r="AR681">
        <v>338</v>
      </c>
      <c r="AU681">
        <v>72</v>
      </c>
      <c r="AW681">
        <v>109</v>
      </c>
      <c r="AZ681">
        <v>175</v>
      </c>
      <c r="BE681">
        <v>355</v>
      </c>
      <c r="BS681" s="18"/>
    </row>
    <row r="682" spans="1:71">
      <c r="A682" s="335"/>
      <c r="B682" s="285"/>
      <c r="C682" s="10" t="s">
        <v>24</v>
      </c>
      <c r="D682">
        <f>+入力シート①!AC$20</f>
        <v>0</v>
      </c>
      <c r="E682">
        <f t="shared" ref="E682" si="384">+COUNT($O682:$BS682)</f>
        <v>15</v>
      </c>
      <c r="F682" s="6">
        <f t="shared" ref="F682" si="385">+AVERAGE($O682:$BS682)</f>
        <v>0.35</v>
      </c>
      <c r="G682" s="6">
        <f t="shared" ref="G682" si="386">+STDEV($O682:$BS682)</f>
        <v>0.46168944416906788</v>
      </c>
      <c r="H682" s="6">
        <f t="shared" ref="H682" si="387">+MAX($N682:$BS682)</f>
        <v>1.1000000000000001</v>
      </c>
      <c r="I682" s="6">
        <f t="shared" ref="I682" si="388">+MIN($N682:$BS682)</f>
        <v>0</v>
      </c>
      <c r="J682" s="6">
        <f t="shared" ref="J682" si="389">+D682-F682</f>
        <v>-0.35</v>
      </c>
      <c r="K682" s="6">
        <f t="shared" ref="K682" si="390">+J682/G682</f>
        <v>-0.75808534160861629</v>
      </c>
      <c r="M682" s="18"/>
      <c r="N682">
        <v>0</v>
      </c>
      <c r="O682">
        <v>0</v>
      </c>
      <c r="P682">
        <v>0</v>
      </c>
      <c r="Q682">
        <v>0</v>
      </c>
      <c r="R682">
        <v>0</v>
      </c>
      <c r="S682">
        <v>0</v>
      </c>
      <c r="T682">
        <v>0</v>
      </c>
      <c r="U682">
        <v>0</v>
      </c>
      <c r="V682" s="19">
        <v>0</v>
      </c>
      <c r="W682" s="19">
        <v>0</v>
      </c>
      <c r="X682" s="19"/>
      <c r="AC682" s="19">
        <v>0.7</v>
      </c>
      <c r="AR682">
        <v>0.54</v>
      </c>
      <c r="AU682">
        <v>1.01</v>
      </c>
      <c r="AW682">
        <v>1.1000000000000001</v>
      </c>
      <c r="AZ682">
        <v>1</v>
      </c>
      <c r="BE682">
        <v>0.9</v>
      </c>
      <c r="BS682" s="18"/>
    </row>
    <row r="683" spans="1:71" ht="0.95" customHeight="1">
      <c r="M683" s="18"/>
      <c r="N683"/>
      <c r="O683"/>
      <c r="P683"/>
      <c r="Q683"/>
      <c r="R683"/>
      <c r="S683"/>
      <c r="T683"/>
      <c r="U683"/>
      <c r="W683" s="19"/>
      <c r="X683" s="19"/>
      <c r="AC683" s="19"/>
      <c r="BS683" s="18"/>
    </row>
    <row r="684" spans="1:71" ht="0.95" customHeight="1">
      <c r="M684" s="18"/>
      <c r="N684"/>
      <c r="O684"/>
      <c r="P684"/>
      <c r="Q684"/>
      <c r="R684"/>
      <c r="S684"/>
      <c r="T684"/>
      <c r="U684"/>
      <c r="W684" s="19"/>
      <c r="X684" s="19"/>
      <c r="AC684" s="19"/>
      <c r="BS684" s="18"/>
    </row>
    <row r="685" spans="1:71" ht="0.95" customHeight="1">
      <c r="M685" s="18"/>
      <c r="N685"/>
      <c r="O685"/>
      <c r="P685"/>
      <c r="Q685"/>
      <c r="R685"/>
      <c r="S685"/>
      <c r="T685"/>
      <c r="U685"/>
      <c r="W685" s="19"/>
      <c r="X685" s="19"/>
      <c r="AC685" s="19"/>
      <c r="BS685" s="18"/>
    </row>
    <row r="686" spans="1:71" ht="0.95" customHeight="1">
      <c r="M686" s="18"/>
      <c r="N686"/>
      <c r="O686"/>
      <c r="P686"/>
      <c r="Q686"/>
      <c r="R686"/>
      <c r="S686"/>
      <c r="T686"/>
      <c r="U686"/>
      <c r="W686" s="19"/>
      <c r="X686" s="19"/>
      <c r="AC686" s="19"/>
      <c r="BS686" s="18"/>
    </row>
    <row r="687" spans="1:71" ht="0.95" customHeight="1">
      <c r="M687" s="18"/>
      <c r="N687"/>
      <c r="O687"/>
      <c r="P687"/>
      <c r="Q687"/>
      <c r="R687"/>
      <c r="S687"/>
      <c r="T687"/>
      <c r="U687"/>
      <c r="W687" s="19"/>
      <c r="X687" s="19"/>
      <c r="AC687" s="19"/>
      <c r="BS687" s="18"/>
    </row>
    <row r="688" spans="1:71" ht="0.95" customHeight="1">
      <c r="M688" s="18"/>
      <c r="N688"/>
      <c r="O688"/>
      <c r="P688"/>
      <c r="Q688"/>
      <c r="R688"/>
      <c r="S688"/>
      <c r="T688"/>
      <c r="U688"/>
      <c r="W688" s="19"/>
      <c r="X688" s="19"/>
      <c r="AC688" s="19"/>
      <c r="BS688" s="18"/>
    </row>
    <row r="689" spans="1:71" ht="0.95" customHeight="1">
      <c r="M689" s="18"/>
      <c r="N689"/>
      <c r="O689"/>
      <c r="P689"/>
      <c r="Q689"/>
      <c r="R689"/>
      <c r="S689"/>
      <c r="T689"/>
      <c r="U689"/>
      <c r="W689" s="19"/>
      <c r="X689" s="19"/>
      <c r="AC689" s="19"/>
      <c r="BS689" s="18"/>
    </row>
    <row r="690" spans="1:71" ht="0.95" customHeight="1">
      <c r="M690" s="18"/>
      <c r="N690"/>
      <c r="O690"/>
      <c r="P690"/>
      <c r="Q690"/>
      <c r="R690"/>
      <c r="S690"/>
      <c r="T690"/>
      <c r="U690"/>
      <c r="W690" s="19"/>
      <c r="X690" s="19"/>
      <c r="AC690" s="19"/>
      <c r="BS690" s="18"/>
    </row>
    <row r="691" spans="1:71" ht="16.5" thickBot="1">
      <c r="D691" s="1" t="s">
        <v>26</v>
      </c>
      <c r="E691" s="1" t="s">
        <v>3</v>
      </c>
      <c r="F691" s="5" t="s">
        <v>4</v>
      </c>
      <c r="G691" s="5" t="s">
        <v>8</v>
      </c>
      <c r="H691" s="5" t="s">
        <v>5</v>
      </c>
      <c r="I691" s="5" t="s">
        <v>6</v>
      </c>
      <c r="J691" s="5" t="s">
        <v>7</v>
      </c>
      <c r="K691" s="6" t="s">
        <v>66</v>
      </c>
      <c r="M691" s="18"/>
      <c r="N691" s="1" t="s">
        <v>26</v>
      </c>
      <c r="O691" s="1"/>
      <c r="P691" s="1"/>
      <c r="Q691" s="1"/>
      <c r="R691" s="1"/>
      <c r="S691" s="1"/>
      <c r="T691" s="1"/>
      <c r="U691" s="1"/>
      <c r="W691" s="19"/>
      <c r="X691" s="191"/>
      <c r="Y691" s="191"/>
      <c r="Z691" s="191"/>
      <c r="AA691" s="191"/>
      <c r="AB691" s="191"/>
      <c r="AC691" s="191"/>
      <c r="AD691" s="1"/>
      <c r="AE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8"/>
    </row>
    <row r="692" spans="1:71">
      <c r="A692" s="335">
        <v>64</v>
      </c>
      <c r="B692" s="286" t="s">
        <v>18</v>
      </c>
      <c r="C692" s="287"/>
      <c r="D692" s="92">
        <f>+入力シート①!AD$2</f>
        <v>0</v>
      </c>
      <c r="E692" s="21"/>
      <c r="F692" s="34"/>
      <c r="G692" s="34"/>
      <c r="H692" s="34"/>
      <c r="I692" s="34"/>
      <c r="J692" s="34"/>
      <c r="K692" s="35"/>
      <c r="M692" s="18"/>
      <c r="N692" s="92">
        <v>0</v>
      </c>
      <c r="O692" s="92">
        <v>0</v>
      </c>
      <c r="P692" s="92">
        <v>0</v>
      </c>
      <c r="Q692" s="92">
        <v>0</v>
      </c>
      <c r="R692" s="92">
        <v>0</v>
      </c>
      <c r="S692" s="92">
        <v>0</v>
      </c>
      <c r="T692" s="92">
        <v>0</v>
      </c>
      <c r="U692" s="92">
        <v>0</v>
      </c>
      <c r="V692" s="19">
        <v>0</v>
      </c>
      <c r="W692" s="19">
        <v>0</v>
      </c>
      <c r="X692" s="19">
        <f t="shared" ref="X692:BR692" si="391">+X$1</f>
        <v>2009</v>
      </c>
      <c r="Y692" s="19">
        <f t="shared" si="391"/>
        <v>2008</v>
      </c>
      <c r="Z692" s="19">
        <f t="shared" si="391"/>
        <v>2007</v>
      </c>
      <c r="AA692" s="19">
        <f t="shared" si="391"/>
        <v>2006</v>
      </c>
      <c r="AB692" s="19">
        <f t="shared" si="391"/>
        <v>2005</v>
      </c>
      <c r="AC692" s="19">
        <f t="shared" si="391"/>
        <v>2004</v>
      </c>
      <c r="AD692">
        <f t="shared" si="391"/>
        <v>2003</v>
      </c>
      <c r="AE692">
        <f t="shared" si="391"/>
        <v>2003</v>
      </c>
      <c r="AF692">
        <f t="shared" si="391"/>
        <v>2003</v>
      </c>
      <c r="AG692">
        <f t="shared" si="391"/>
        <v>2002</v>
      </c>
      <c r="AH692">
        <f t="shared" si="391"/>
        <v>2002</v>
      </c>
      <c r="AI692">
        <f t="shared" si="391"/>
        <v>2001</v>
      </c>
      <c r="AJ692">
        <f t="shared" si="391"/>
        <v>2001</v>
      </c>
      <c r="AK692">
        <f t="shared" si="391"/>
        <v>2000</v>
      </c>
      <c r="AL692">
        <f t="shared" si="391"/>
        <v>1999</v>
      </c>
      <c r="AM692">
        <f t="shared" si="391"/>
        <v>1998</v>
      </c>
      <c r="AN692">
        <f t="shared" si="391"/>
        <v>1997</v>
      </c>
      <c r="AO692">
        <f t="shared" si="391"/>
        <v>1996</v>
      </c>
      <c r="AP692">
        <f t="shared" si="391"/>
        <v>1995</v>
      </c>
      <c r="AQ692">
        <f t="shared" si="391"/>
        <v>1994</v>
      </c>
      <c r="AR692">
        <f t="shared" si="391"/>
        <v>1992</v>
      </c>
      <c r="AS692">
        <f t="shared" si="391"/>
        <v>1991</v>
      </c>
      <c r="AT692">
        <f t="shared" si="391"/>
        <v>1990</v>
      </c>
      <c r="AU692">
        <f t="shared" si="391"/>
        <v>1990</v>
      </c>
      <c r="AV692">
        <f t="shared" si="391"/>
        <v>1990</v>
      </c>
      <c r="AW692">
        <f t="shared" si="391"/>
        <v>1989</v>
      </c>
      <c r="AX692">
        <f t="shared" si="391"/>
        <v>1989</v>
      </c>
      <c r="AY692">
        <f t="shared" si="391"/>
        <v>1988</v>
      </c>
      <c r="AZ692">
        <f t="shared" si="391"/>
        <v>1988</v>
      </c>
      <c r="BA692">
        <f t="shared" si="391"/>
        <v>1988</v>
      </c>
      <c r="BB692">
        <f t="shared" si="391"/>
        <v>1987</v>
      </c>
      <c r="BC692">
        <f t="shared" si="391"/>
        <v>1986</v>
      </c>
      <c r="BD692">
        <f t="shared" si="391"/>
        <v>1985</v>
      </c>
      <c r="BE692">
        <f t="shared" si="391"/>
        <v>1985</v>
      </c>
      <c r="BF692">
        <f t="shared" si="391"/>
        <v>1985</v>
      </c>
      <c r="BG692">
        <f t="shared" si="391"/>
        <v>1984</v>
      </c>
      <c r="BH692">
        <f t="shared" si="391"/>
        <v>1984</v>
      </c>
      <c r="BI692">
        <f t="shared" si="391"/>
        <v>1984</v>
      </c>
      <c r="BJ692">
        <f t="shared" si="391"/>
        <v>1983</v>
      </c>
      <c r="BK692">
        <f t="shared" si="391"/>
        <v>1983</v>
      </c>
      <c r="BL692">
        <f t="shared" si="391"/>
        <v>1982</v>
      </c>
      <c r="BM692">
        <f t="shared" si="391"/>
        <v>1981</v>
      </c>
      <c r="BN692">
        <f t="shared" si="391"/>
        <v>1981</v>
      </c>
      <c r="BO692">
        <f t="shared" si="391"/>
        <v>1980</v>
      </c>
      <c r="BP692">
        <f t="shared" si="391"/>
        <v>1980</v>
      </c>
      <c r="BQ692">
        <f t="shared" si="391"/>
        <v>1980</v>
      </c>
      <c r="BR692">
        <f t="shared" si="391"/>
        <v>1980</v>
      </c>
      <c r="BS692" s="18"/>
    </row>
    <row r="693" spans="1:71">
      <c r="A693" s="335"/>
      <c r="B693" s="286" t="s">
        <v>19</v>
      </c>
      <c r="C693" s="287"/>
      <c r="D693" s="93">
        <f>+入力シート①!AD$2</f>
        <v>0</v>
      </c>
      <c r="E693" s="22"/>
      <c r="F693" s="36"/>
      <c r="G693" s="36"/>
      <c r="H693" s="36"/>
      <c r="I693" s="36"/>
      <c r="J693" s="36"/>
      <c r="K693" s="37"/>
      <c r="M693" s="18"/>
      <c r="N693" s="93">
        <v>0</v>
      </c>
      <c r="O693" s="93">
        <v>0</v>
      </c>
      <c r="P693" s="93">
        <v>0</v>
      </c>
      <c r="Q693" s="93">
        <v>0</v>
      </c>
      <c r="R693" s="93">
        <v>0</v>
      </c>
      <c r="S693" s="93">
        <v>0</v>
      </c>
      <c r="T693" s="93">
        <v>0</v>
      </c>
      <c r="U693" s="93">
        <v>0</v>
      </c>
      <c r="V693" s="19">
        <v>0</v>
      </c>
      <c r="W693" s="19">
        <v>0</v>
      </c>
      <c r="X693" s="19">
        <f t="shared" ref="X693:BR693" si="392">+X$3</f>
        <v>5</v>
      </c>
      <c r="Y693" s="19">
        <f t="shared" si="392"/>
        <v>5</v>
      </c>
      <c r="Z693" s="19">
        <f t="shared" si="392"/>
        <v>5</v>
      </c>
      <c r="AA693" s="19">
        <f t="shared" si="392"/>
        <v>5</v>
      </c>
      <c r="AB693" s="19">
        <f t="shared" si="392"/>
        <v>5</v>
      </c>
      <c r="AC693" s="19">
        <f t="shared" si="392"/>
        <v>5</v>
      </c>
      <c r="AD693">
        <f t="shared" si="392"/>
        <v>5</v>
      </c>
      <c r="AE693">
        <f t="shared" si="392"/>
        <v>5</v>
      </c>
      <c r="AF693">
        <f t="shared" si="392"/>
        <v>5</v>
      </c>
      <c r="AG693">
        <f t="shared" si="392"/>
        <v>5</v>
      </c>
      <c r="AH693">
        <f t="shared" si="392"/>
        <v>5</v>
      </c>
      <c r="AI693">
        <f t="shared" si="392"/>
        <v>5</v>
      </c>
      <c r="AJ693">
        <f t="shared" si="392"/>
        <v>5</v>
      </c>
      <c r="AK693">
        <f t="shared" si="392"/>
        <v>5</v>
      </c>
      <c r="AL693">
        <f t="shared" si="392"/>
        <v>5</v>
      </c>
      <c r="AM693">
        <f t="shared" si="392"/>
        <v>5</v>
      </c>
      <c r="AN693">
        <f t="shared" si="392"/>
        <v>5</v>
      </c>
      <c r="AO693">
        <f t="shared" si="392"/>
        <v>5</v>
      </c>
      <c r="AP693">
        <f t="shared" si="392"/>
        <v>5</v>
      </c>
      <c r="AQ693">
        <f t="shared" si="392"/>
        <v>5</v>
      </c>
      <c r="AR693">
        <f t="shared" si="392"/>
        <v>5</v>
      </c>
      <c r="AS693">
        <f t="shared" si="392"/>
        <v>5</v>
      </c>
      <c r="AT693">
        <f t="shared" si="392"/>
        <v>5</v>
      </c>
      <c r="AU693">
        <f t="shared" si="392"/>
        <v>5</v>
      </c>
      <c r="AV693">
        <f t="shared" si="392"/>
        <v>5</v>
      </c>
      <c r="AW693">
        <f t="shared" si="392"/>
        <v>5</v>
      </c>
      <c r="AX693">
        <f t="shared" si="392"/>
        <v>5</v>
      </c>
      <c r="AY693">
        <f t="shared" si="392"/>
        <v>5</v>
      </c>
      <c r="AZ693">
        <f t="shared" si="392"/>
        <v>5</v>
      </c>
      <c r="BA693">
        <f t="shared" si="392"/>
        <v>5</v>
      </c>
      <c r="BB693">
        <f t="shared" si="392"/>
        <v>5</v>
      </c>
      <c r="BC693">
        <f t="shared" si="392"/>
        <v>5</v>
      </c>
      <c r="BD693">
        <f t="shared" si="392"/>
        <v>5</v>
      </c>
      <c r="BE693">
        <f t="shared" si="392"/>
        <v>5</v>
      </c>
      <c r="BF693">
        <f t="shared" si="392"/>
        <v>5</v>
      </c>
      <c r="BG693">
        <f t="shared" si="392"/>
        <v>5</v>
      </c>
      <c r="BH693">
        <f t="shared" si="392"/>
        <v>5</v>
      </c>
      <c r="BI693">
        <f t="shared" si="392"/>
        <v>5</v>
      </c>
      <c r="BJ693">
        <f t="shared" si="392"/>
        <v>5</v>
      </c>
      <c r="BK693">
        <f t="shared" si="392"/>
        <v>5</v>
      </c>
      <c r="BL693">
        <f t="shared" si="392"/>
        <v>5</v>
      </c>
      <c r="BM693">
        <f t="shared" si="392"/>
        <v>5</v>
      </c>
      <c r="BN693">
        <f t="shared" si="392"/>
        <v>5</v>
      </c>
      <c r="BO693">
        <f t="shared" si="392"/>
        <v>5</v>
      </c>
      <c r="BP693">
        <f t="shared" si="392"/>
        <v>5</v>
      </c>
      <c r="BQ693">
        <f t="shared" si="392"/>
        <v>5</v>
      </c>
      <c r="BR693">
        <f t="shared" si="392"/>
        <v>5</v>
      </c>
      <c r="BS693" s="18"/>
    </row>
    <row r="694" spans="1:71">
      <c r="A694" s="335"/>
      <c r="B694" s="286" t="s">
        <v>20</v>
      </c>
      <c r="C694" s="287"/>
      <c r="D694" s="94">
        <f>+入力シート①!AD$2</f>
        <v>0</v>
      </c>
      <c r="E694" s="22"/>
      <c r="F694" s="36"/>
      <c r="G694" s="36"/>
      <c r="H694" s="36"/>
      <c r="I694" s="36"/>
      <c r="J694" s="36"/>
      <c r="K694" s="37"/>
      <c r="M694" s="18"/>
      <c r="N694" s="94">
        <v>0</v>
      </c>
      <c r="O694" s="94">
        <v>0</v>
      </c>
      <c r="P694" s="94">
        <v>0</v>
      </c>
      <c r="Q694" s="94">
        <v>0</v>
      </c>
      <c r="R694" s="94">
        <v>0</v>
      </c>
      <c r="S694" s="94">
        <v>0</v>
      </c>
      <c r="T694" s="94">
        <v>0</v>
      </c>
      <c r="U694" s="94">
        <v>0</v>
      </c>
      <c r="V694" s="19">
        <v>0</v>
      </c>
      <c r="W694" s="19">
        <v>0</v>
      </c>
      <c r="X694" s="19"/>
      <c r="AB694" s="19">
        <v>12</v>
      </c>
      <c r="AC694" s="19"/>
      <c r="BD694">
        <v>13</v>
      </c>
      <c r="BL694">
        <v>28</v>
      </c>
      <c r="BQ694">
        <v>3</v>
      </c>
      <c r="BS694" s="18"/>
    </row>
    <row r="695" spans="1:71">
      <c r="A695" s="335"/>
      <c r="B695" s="286" t="s">
        <v>67</v>
      </c>
      <c r="C695" s="287"/>
      <c r="D695">
        <f>+入力シート①!AD$3</f>
        <v>64</v>
      </c>
      <c r="E695" s="22"/>
      <c r="F695" s="36"/>
      <c r="G695" s="36"/>
      <c r="H695" s="36"/>
      <c r="I695" s="36"/>
      <c r="J695" s="36"/>
      <c r="K695" s="37"/>
      <c r="M695" s="18"/>
      <c r="N695">
        <v>64</v>
      </c>
      <c r="O695">
        <v>64</v>
      </c>
      <c r="P695">
        <v>64</v>
      </c>
      <c r="Q695">
        <v>64</v>
      </c>
      <c r="R695">
        <v>64</v>
      </c>
      <c r="S695">
        <v>64</v>
      </c>
      <c r="T695">
        <v>64</v>
      </c>
      <c r="U695">
        <v>64</v>
      </c>
      <c r="V695" s="19">
        <v>64</v>
      </c>
      <c r="W695" s="19">
        <v>64</v>
      </c>
      <c r="X695" s="19">
        <f>+$A$692</f>
        <v>64</v>
      </c>
      <c r="Y695" s="19">
        <f>+$A$692</f>
        <v>64</v>
      </c>
      <c r="Z695" s="19">
        <f>+$A$692</f>
        <v>64</v>
      </c>
      <c r="AA695" s="19">
        <f t="shared" ref="AA695:BR695" si="393">+$A$692</f>
        <v>64</v>
      </c>
      <c r="AB695" s="19">
        <f t="shared" si="393"/>
        <v>64</v>
      </c>
      <c r="AC695" s="19">
        <f t="shared" si="393"/>
        <v>64</v>
      </c>
      <c r="AD695">
        <f t="shared" si="393"/>
        <v>64</v>
      </c>
      <c r="AE695">
        <f t="shared" si="393"/>
        <v>64</v>
      </c>
      <c r="AF695">
        <f t="shared" si="393"/>
        <v>64</v>
      </c>
      <c r="AG695">
        <f t="shared" si="393"/>
        <v>64</v>
      </c>
      <c r="AH695">
        <f t="shared" si="393"/>
        <v>64</v>
      </c>
      <c r="AI695">
        <f t="shared" si="393"/>
        <v>64</v>
      </c>
      <c r="AJ695">
        <f t="shared" si="393"/>
        <v>64</v>
      </c>
      <c r="AK695">
        <f t="shared" si="393"/>
        <v>64</v>
      </c>
      <c r="AL695">
        <f t="shared" si="393"/>
        <v>64</v>
      </c>
      <c r="AM695">
        <f t="shared" si="393"/>
        <v>64</v>
      </c>
      <c r="AN695">
        <f t="shared" si="393"/>
        <v>64</v>
      </c>
      <c r="AO695">
        <f t="shared" si="393"/>
        <v>64</v>
      </c>
      <c r="AP695">
        <f t="shared" si="393"/>
        <v>64</v>
      </c>
      <c r="AQ695">
        <f t="shared" si="393"/>
        <v>64</v>
      </c>
      <c r="AR695">
        <f t="shared" si="393"/>
        <v>64</v>
      </c>
      <c r="AS695">
        <f t="shared" si="393"/>
        <v>64</v>
      </c>
      <c r="AT695">
        <f t="shared" si="393"/>
        <v>64</v>
      </c>
      <c r="AU695">
        <f t="shared" si="393"/>
        <v>64</v>
      </c>
      <c r="AV695">
        <f t="shared" si="393"/>
        <v>64</v>
      </c>
      <c r="AW695">
        <f t="shared" si="393"/>
        <v>64</v>
      </c>
      <c r="AX695">
        <f t="shared" si="393"/>
        <v>64</v>
      </c>
      <c r="AY695">
        <f t="shared" si="393"/>
        <v>64</v>
      </c>
      <c r="AZ695">
        <f t="shared" si="393"/>
        <v>64</v>
      </c>
      <c r="BA695">
        <f t="shared" si="393"/>
        <v>64</v>
      </c>
      <c r="BB695">
        <f t="shared" si="393"/>
        <v>64</v>
      </c>
      <c r="BC695">
        <f t="shared" si="393"/>
        <v>64</v>
      </c>
      <c r="BD695">
        <f t="shared" si="393"/>
        <v>64</v>
      </c>
      <c r="BE695">
        <f t="shared" si="393"/>
        <v>64</v>
      </c>
      <c r="BF695">
        <f t="shared" si="393"/>
        <v>64</v>
      </c>
      <c r="BG695">
        <f t="shared" si="393"/>
        <v>64</v>
      </c>
      <c r="BH695">
        <f t="shared" si="393"/>
        <v>64</v>
      </c>
      <c r="BI695">
        <f t="shared" si="393"/>
        <v>64</v>
      </c>
      <c r="BJ695">
        <f t="shared" si="393"/>
        <v>64</v>
      </c>
      <c r="BK695">
        <f t="shared" si="393"/>
        <v>64</v>
      </c>
      <c r="BL695">
        <f t="shared" si="393"/>
        <v>64</v>
      </c>
      <c r="BM695">
        <f t="shared" si="393"/>
        <v>64</v>
      </c>
      <c r="BN695">
        <f t="shared" si="393"/>
        <v>64</v>
      </c>
      <c r="BO695">
        <f t="shared" si="393"/>
        <v>64</v>
      </c>
      <c r="BP695">
        <f t="shared" si="393"/>
        <v>64</v>
      </c>
      <c r="BQ695">
        <f t="shared" si="393"/>
        <v>64</v>
      </c>
      <c r="BR695">
        <f t="shared" si="393"/>
        <v>64</v>
      </c>
      <c r="BS695" s="18"/>
    </row>
    <row r="696" spans="1:71" ht="16.5" thickBot="1">
      <c r="A696" s="335"/>
      <c r="B696" s="286" t="s">
        <v>21</v>
      </c>
      <c r="C696" s="287"/>
      <c r="D696" s="99">
        <f>+入力シート①!AD$4</f>
        <v>0</v>
      </c>
      <c r="E696" s="23"/>
      <c r="F696" s="38"/>
      <c r="G696" s="38"/>
      <c r="H696" s="38"/>
      <c r="I696" s="38"/>
      <c r="J696" s="38"/>
      <c r="K696" s="39"/>
      <c r="M696" s="18"/>
      <c r="N696" s="99">
        <v>0</v>
      </c>
      <c r="O696" s="99">
        <v>0</v>
      </c>
      <c r="P696" s="99">
        <v>0</v>
      </c>
      <c r="Q696" s="99">
        <v>0</v>
      </c>
      <c r="R696" s="99">
        <v>0</v>
      </c>
      <c r="S696" s="99">
        <v>0</v>
      </c>
      <c r="T696" s="99">
        <v>0</v>
      </c>
      <c r="U696" s="99">
        <v>0</v>
      </c>
      <c r="V696" s="19">
        <v>0</v>
      </c>
      <c r="W696" s="19">
        <v>0</v>
      </c>
      <c r="X696" s="19"/>
      <c r="AC696" s="19"/>
      <c r="BS696" s="18"/>
    </row>
    <row r="697" spans="1:71">
      <c r="A697" s="335"/>
      <c r="B697" s="283" t="s">
        <v>22</v>
      </c>
      <c r="C697" s="9">
        <v>0</v>
      </c>
      <c r="D697">
        <f>+入力シート①!AD$5</f>
        <v>0</v>
      </c>
      <c r="E697">
        <f>+COUNT($O697:$BS697)</f>
        <v>13</v>
      </c>
      <c r="F697" s="6">
        <f>+AVERAGE($O697:$BS697)</f>
        <v>6.6615384615384619</v>
      </c>
      <c r="G697" s="6">
        <f>+STDEV($O697:$BS697)</f>
        <v>10.458213555346381</v>
      </c>
      <c r="H697" s="6">
        <f>+MAX($N697:$BT697)</f>
        <v>23.8</v>
      </c>
      <c r="I697" s="6">
        <f>+MIN($N697:$BS697)</f>
        <v>0</v>
      </c>
      <c r="J697" s="6">
        <f>+D697-F697</f>
        <v>-6.6615384615384619</v>
      </c>
      <c r="K697" s="6">
        <f>+J697/G697</f>
        <v>-0.63696714800139009</v>
      </c>
      <c r="M697" s="18"/>
      <c r="N697">
        <v>0</v>
      </c>
      <c r="O697">
        <v>0</v>
      </c>
      <c r="P697">
        <v>0</v>
      </c>
      <c r="Q697">
        <v>0</v>
      </c>
      <c r="R697">
        <v>0</v>
      </c>
      <c r="S697">
        <v>0</v>
      </c>
      <c r="T697">
        <v>0</v>
      </c>
      <c r="U697">
        <v>0</v>
      </c>
      <c r="V697" s="19">
        <v>0</v>
      </c>
      <c r="W697" s="19">
        <v>0</v>
      </c>
      <c r="X697" s="19"/>
      <c r="AB697" s="19">
        <v>22.7</v>
      </c>
      <c r="AC697" s="19"/>
      <c r="BD697">
        <v>23.8</v>
      </c>
      <c r="BL697">
        <v>21.4</v>
      </c>
      <c r="BQ697">
        <v>18.7</v>
      </c>
      <c r="BS697" s="18"/>
    </row>
    <row r="698" spans="1:71">
      <c r="A698" s="335"/>
      <c r="B698" s="283"/>
      <c r="C698" s="9">
        <v>10</v>
      </c>
      <c r="D698">
        <f>+入力シート①!AD$6</f>
        <v>0</v>
      </c>
      <c r="E698">
        <f t="shared" ref="E698:E709" si="394">+COUNT($O698:$BS698)</f>
        <v>12</v>
      </c>
      <c r="F698" s="6">
        <f t="shared" ref="F698:F709" si="395">+AVERAGE($O698:$BS698)</f>
        <v>5.5674999999999999</v>
      </c>
      <c r="G698" s="6">
        <f t="shared" ref="G698:G709" si="396">+STDEV($O698:$BS698)</f>
        <v>10.081167974360545</v>
      </c>
      <c r="H698" s="6">
        <f t="shared" ref="H698:H709" si="397">+MAX($N698:$BT698)</f>
        <v>23.08</v>
      </c>
      <c r="I698" s="6">
        <f t="shared" ref="I698:I709" si="398">+MIN($N698:$BS698)</f>
        <v>0</v>
      </c>
      <c r="J698" s="6">
        <f t="shared" ref="J698:J709" si="399">+D698-F698</f>
        <v>-5.5674999999999999</v>
      </c>
      <c r="K698" s="6">
        <f t="shared" ref="K698:K709" si="400">+J698/G698</f>
        <v>-0.55226735772678659</v>
      </c>
      <c r="M698" s="18"/>
      <c r="N698">
        <v>0</v>
      </c>
      <c r="O698">
        <v>0</v>
      </c>
      <c r="P698">
        <v>0</v>
      </c>
      <c r="Q698">
        <v>0</v>
      </c>
      <c r="R698">
        <v>0</v>
      </c>
      <c r="S698">
        <v>0</v>
      </c>
      <c r="T698">
        <v>0</v>
      </c>
      <c r="U698">
        <v>0</v>
      </c>
      <c r="V698" s="19">
        <v>0</v>
      </c>
      <c r="W698" s="19">
        <v>0</v>
      </c>
      <c r="X698" s="19"/>
      <c r="AB698" s="19">
        <v>22.59</v>
      </c>
      <c r="AC698" s="19"/>
      <c r="BD698">
        <v>23.08</v>
      </c>
      <c r="BL698">
        <v>21.14</v>
      </c>
      <c r="BS698" s="18"/>
    </row>
    <row r="699" spans="1:71">
      <c r="A699" s="335"/>
      <c r="B699" s="283"/>
      <c r="C699" s="9">
        <v>20</v>
      </c>
      <c r="D699">
        <f>+入力シート①!AD$7</f>
        <v>0</v>
      </c>
      <c r="E699">
        <f t="shared" si="394"/>
        <v>13</v>
      </c>
      <c r="F699" s="6">
        <f t="shared" si="395"/>
        <v>6.4715384615384615</v>
      </c>
      <c r="G699" s="6">
        <f t="shared" si="396"/>
        <v>10.162642246773101</v>
      </c>
      <c r="H699" s="6">
        <f t="shared" si="397"/>
        <v>23.03</v>
      </c>
      <c r="I699" s="6">
        <f t="shared" si="398"/>
        <v>0</v>
      </c>
      <c r="J699" s="6">
        <f t="shared" si="399"/>
        <v>-6.4715384615384615</v>
      </c>
      <c r="K699" s="6">
        <f t="shared" si="400"/>
        <v>-0.63679683928589936</v>
      </c>
      <c r="M699" s="18"/>
      <c r="N699">
        <v>0</v>
      </c>
      <c r="O699">
        <v>0</v>
      </c>
      <c r="P699">
        <v>0</v>
      </c>
      <c r="Q699">
        <v>0</v>
      </c>
      <c r="R699">
        <v>0</v>
      </c>
      <c r="S699">
        <v>0</v>
      </c>
      <c r="T699">
        <v>0</v>
      </c>
      <c r="U699">
        <v>0</v>
      </c>
      <c r="V699" s="19">
        <v>0</v>
      </c>
      <c r="W699" s="19">
        <v>0</v>
      </c>
      <c r="X699" s="19"/>
      <c r="AB699" s="19">
        <v>22.2</v>
      </c>
      <c r="AC699" s="19"/>
      <c r="BD699">
        <v>23.03</v>
      </c>
      <c r="BL699">
        <v>20.86</v>
      </c>
      <c r="BQ699">
        <v>18.04</v>
      </c>
      <c r="BS699" s="18"/>
    </row>
    <row r="700" spans="1:71">
      <c r="A700" s="335"/>
      <c r="B700" s="283"/>
      <c r="C700" s="9">
        <v>30</v>
      </c>
      <c r="D700">
        <f>+入力シート①!AD$8</f>
        <v>0</v>
      </c>
      <c r="E700">
        <f t="shared" si="394"/>
        <v>13</v>
      </c>
      <c r="F700" s="6">
        <f t="shared" si="395"/>
        <v>6.367692307692308</v>
      </c>
      <c r="G700" s="6">
        <f t="shared" si="396"/>
        <v>10.006996847078343</v>
      </c>
      <c r="H700" s="6">
        <f t="shared" si="397"/>
        <v>22.99</v>
      </c>
      <c r="I700" s="6">
        <f t="shared" si="398"/>
        <v>0</v>
      </c>
      <c r="J700" s="6">
        <f t="shared" si="399"/>
        <v>-6.367692307692308</v>
      </c>
      <c r="K700" s="6">
        <f t="shared" si="400"/>
        <v>-0.63632400459398852</v>
      </c>
      <c r="M700" s="18"/>
      <c r="N700">
        <v>0</v>
      </c>
      <c r="O700">
        <v>0</v>
      </c>
      <c r="P700">
        <v>0</v>
      </c>
      <c r="Q700">
        <v>0</v>
      </c>
      <c r="R700">
        <v>0</v>
      </c>
      <c r="S700">
        <v>0</v>
      </c>
      <c r="T700">
        <v>0</v>
      </c>
      <c r="U700">
        <v>0</v>
      </c>
      <c r="V700" s="19">
        <v>0</v>
      </c>
      <c r="W700" s="19">
        <v>0</v>
      </c>
      <c r="X700" s="19"/>
      <c r="AB700" s="19">
        <v>21.65</v>
      </c>
      <c r="AC700" s="19"/>
      <c r="BD700">
        <v>22.99</v>
      </c>
      <c r="BL700">
        <v>20.52</v>
      </c>
      <c r="BQ700">
        <v>17.62</v>
      </c>
      <c r="BS700" s="18"/>
    </row>
    <row r="701" spans="1:71">
      <c r="A701" s="335"/>
      <c r="B701" s="283"/>
      <c r="C701" s="9">
        <v>50</v>
      </c>
      <c r="D701">
        <f>+入力シート①!AD$9</f>
        <v>0</v>
      </c>
      <c r="E701">
        <f t="shared" si="394"/>
        <v>13</v>
      </c>
      <c r="F701" s="6">
        <f t="shared" si="395"/>
        <v>6.1107692307692307</v>
      </c>
      <c r="G701" s="6">
        <f t="shared" si="396"/>
        <v>9.6082754796221224</v>
      </c>
      <c r="H701" s="6">
        <f t="shared" si="397"/>
        <v>21.97</v>
      </c>
      <c r="I701" s="6">
        <f t="shared" si="398"/>
        <v>0</v>
      </c>
      <c r="J701" s="6">
        <f t="shared" si="399"/>
        <v>-6.1107692307692307</v>
      </c>
      <c r="K701" s="6">
        <f t="shared" si="400"/>
        <v>-0.63599021944461953</v>
      </c>
      <c r="M701" s="18"/>
      <c r="N701">
        <v>0</v>
      </c>
      <c r="O701">
        <v>0</v>
      </c>
      <c r="P701">
        <v>0</v>
      </c>
      <c r="Q701">
        <v>0</v>
      </c>
      <c r="R701">
        <v>0</v>
      </c>
      <c r="S701">
        <v>0</v>
      </c>
      <c r="T701">
        <v>0</v>
      </c>
      <c r="U701">
        <v>0</v>
      </c>
      <c r="V701" s="19">
        <v>0</v>
      </c>
      <c r="W701" s="19">
        <v>0</v>
      </c>
      <c r="X701" s="19"/>
      <c r="AB701" s="19">
        <v>21.21</v>
      </c>
      <c r="AC701" s="19"/>
      <c r="BD701">
        <v>21.97</v>
      </c>
      <c r="BL701">
        <v>19.420000000000002</v>
      </c>
      <c r="BQ701">
        <v>16.84</v>
      </c>
      <c r="BS701" s="18"/>
    </row>
    <row r="702" spans="1:71">
      <c r="A702" s="335"/>
      <c r="B702" s="283"/>
      <c r="C702" s="9">
        <v>75</v>
      </c>
      <c r="D702">
        <f>+入力シート①!AD$10</f>
        <v>0</v>
      </c>
      <c r="E702">
        <f t="shared" si="394"/>
        <v>13</v>
      </c>
      <c r="F702" s="6">
        <f t="shared" si="395"/>
        <v>5.7084615384615383</v>
      </c>
      <c r="G702" s="6">
        <f t="shared" si="396"/>
        <v>8.964822777718334</v>
      </c>
      <c r="H702" s="6">
        <f t="shared" si="397"/>
        <v>20.75</v>
      </c>
      <c r="I702" s="6">
        <f t="shared" si="398"/>
        <v>0</v>
      </c>
      <c r="J702" s="6">
        <f t="shared" si="399"/>
        <v>-5.7084615384615383</v>
      </c>
      <c r="K702" s="6">
        <f t="shared" si="400"/>
        <v>-0.63676234098566498</v>
      </c>
      <c r="M702" s="18"/>
      <c r="N702">
        <v>0</v>
      </c>
      <c r="O702">
        <v>0</v>
      </c>
      <c r="P702">
        <v>0</v>
      </c>
      <c r="Q702">
        <v>0</v>
      </c>
      <c r="R702">
        <v>0</v>
      </c>
      <c r="S702">
        <v>0</v>
      </c>
      <c r="T702">
        <v>0</v>
      </c>
      <c r="U702">
        <v>0</v>
      </c>
      <c r="V702" s="19">
        <v>0</v>
      </c>
      <c r="W702" s="19">
        <v>0</v>
      </c>
      <c r="X702" s="19"/>
      <c r="AB702" s="19">
        <v>19.489999999999998</v>
      </c>
      <c r="AC702" s="19"/>
      <c r="BD702">
        <v>20.75</v>
      </c>
      <c r="BL702">
        <v>17.55</v>
      </c>
      <c r="BQ702">
        <v>16.420000000000002</v>
      </c>
      <c r="BS702" s="18"/>
    </row>
    <row r="703" spans="1:71">
      <c r="A703" s="335"/>
      <c r="B703" s="283"/>
      <c r="C703" s="9">
        <v>100</v>
      </c>
      <c r="D703">
        <f>+入力シート①!AD$11</f>
        <v>0</v>
      </c>
      <c r="E703">
        <f t="shared" si="394"/>
        <v>13</v>
      </c>
      <c r="F703" s="6">
        <f t="shared" si="395"/>
        <v>5.3553846153846143</v>
      </c>
      <c r="G703" s="6">
        <f t="shared" si="396"/>
        <v>8.3957564830738711</v>
      </c>
      <c r="H703" s="6">
        <f t="shared" si="397"/>
        <v>19.27</v>
      </c>
      <c r="I703" s="6">
        <f t="shared" si="398"/>
        <v>0</v>
      </c>
      <c r="J703" s="6">
        <f t="shared" si="399"/>
        <v>-5.3553846153846143</v>
      </c>
      <c r="K703" s="6">
        <f t="shared" si="400"/>
        <v>-0.63786802608928106</v>
      </c>
      <c r="M703" s="18"/>
      <c r="N703">
        <v>0</v>
      </c>
      <c r="O703">
        <v>0</v>
      </c>
      <c r="P703">
        <v>0</v>
      </c>
      <c r="Q703">
        <v>0</v>
      </c>
      <c r="R703">
        <v>0</v>
      </c>
      <c r="S703">
        <v>0</v>
      </c>
      <c r="T703">
        <v>0</v>
      </c>
      <c r="U703">
        <v>0</v>
      </c>
      <c r="V703" s="19">
        <v>0</v>
      </c>
      <c r="W703" s="19">
        <v>0</v>
      </c>
      <c r="X703" s="19"/>
      <c r="AB703" s="19">
        <v>17.86</v>
      </c>
      <c r="AC703" s="19"/>
      <c r="BD703">
        <v>19.27</v>
      </c>
      <c r="BL703">
        <v>16.79</v>
      </c>
      <c r="BQ703">
        <v>15.7</v>
      </c>
      <c r="BS703" s="18"/>
    </row>
    <row r="704" spans="1:71">
      <c r="A704" s="335"/>
      <c r="B704" s="283"/>
      <c r="C704" s="9">
        <v>150</v>
      </c>
      <c r="D704">
        <f>+入力シート①!AD$12</f>
        <v>0</v>
      </c>
      <c r="E704">
        <f t="shared" si="394"/>
        <v>13</v>
      </c>
      <c r="F704" s="6">
        <f t="shared" si="395"/>
        <v>4.8130769230769221</v>
      </c>
      <c r="G704" s="6">
        <f t="shared" si="396"/>
        <v>7.5544902592380829</v>
      </c>
      <c r="H704" s="6">
        <f t="shared" si="397"/>
        <v>17.66</v>
      </c>
      <c r="I704" s="6">
        <f t="shared" si="398"/>
        <v>0</v>
      </c>
      <c r="J704" s="6">
        <f t="shared" si="399"/>
        <v>-4.8130769230769221</v>
      </c>
      <c r="K704" s="6">
        <f t="shared" si="400"/>
        <v>-0.63711471693158961</v>
      </c>
      <c r="M704" s="18"/>
      <c r="N704">
        <v>0</v>
      </c>
      <c r="O704">
        <v>0</v>
      </c>
      <c r="P704">
        <v>0</v>
      </c>
      <c r="Q704">
        <v>0</v>
      </c>
      <c r="R704">
        <v>0</v>
      </c>
      <c r="S704">
        <v>0</v>
      </c>
      <c r="T704">
        <v>0</v>
      </c>
      <c r="U704">
        <v>0</v>
      </c>
      <c r="V704" s="19">
        <v>0</v>
      </c>
      <c r="W704" s="19">
        <v>0</v>
      </c>
      <c r="X704" s="19"/>
      <c r="AB704" s="19">
        <v>15.84</v>
      </c>
      <c r="AC704" s="19"/>
      <c r="BD704">
        <v>17.66</v>
      </c>
      <c r="BL704">
        <v>15.12</v>
      </c>
      <c r="BQ704">
        <v>13.95</v>
      </c>
      <c r="BS704" s="18"/>
    </row>
    <row r="705" spans="1:71">
      <c r="A705" s="335"/>
      <c r="B705" s="283"/>
      <c r="C705" s="9">
        <v>200</v>
      </c>
      <c r="D705">
        <f>+入力シート①!AD$13</f>
        <v>0</v>
      </c>
      <c r="E705">
        <f t="shared" si="394"/>
        <v>13</v>
      </c>
      <c r="F705" s="6">
        <f t="shared" si="395"/>
        <v>4.273076923076923</v>
      </c>
      <c r="G705" s="6">
        <f t="shared" si="396"/>
        <v>6.7413010423500408</v>
      </c>
      <c r="H705" s="6">
        <f t="shared" si="397"/>
        <v>15.97</v>
      </c>
      <c r="I705" s="6">
        <f t="shared" si="398"/>
        <v>0</v>
      </c>
      <c r="J705" s="6">
        <f t="shared" si="399"/>
        <v>-4.273076923076923</v>
      </c>
      <c r="K705" s="6">
        <f t="shared" si="400"/>
        <v>-0.63386531712983907</v>
      </c>
      <c r="M705" s="18"/>
      <c r="N705">
        <v>0</v>
      </c>
      <c r="O705">
        <v>0</v>
      </c>
      <c r="P705">
        <v>0</v>
      </c>
      <c r="Q705">
        <v>0</v>
      </c>
      <c r="R705">
        <v>0</v>
      </c>
      <c r="S705">
        <v>0</v>
      </c>
      <c r="T705">
        <v>0</v>
      </c>
      <c r="U705">
        <v>0</v>
      </c>
      <c r="V705" s="19">
        <v>0</v>
      </c>
      <c r="W705" s="19">
        <v>0</v>
      </c>
      <c r="X705" s="19"/>
      <c r="AB705" s="19">
        <v>14.85</v>
      </c>
      <c r="AC705" s="19"/>
      <c r="BD705">
        <v>15.97</v>
      </c>
      <c r="BL705">
        <v>13.19</v>
      </c>
      <c r="BQ705">
        <v>11.54</v>
      </c>
      <c r="BS705" s="18"/>
    </row>
    <row r="706" spans="1:71">
      <c r="A706" s="335"/>
      <c r="B706" s="283"/>
      <c r="C706" s="9">
        <v>300</v>
      </c>
      <c r="D706">
        <f>+入力シート①!AD$14</f>
        <v>0</v>
      </c>
      <c r="E706">
        <f t="shared" si="394"/>
        <v>10</v>
      </c>
      <c r="F706" s="6">
        <f t="shared" si="395"/>
        <v>1.1320000000000001</v>
      </c>
      <c r="G706" s="6">
        <f t="shared" si="396"/>
        <v>3.5796983113106058</v>
      </c>
      <c r="H706" s="6">
        <f t="shared" si="397"/>
        <v>11.32</v>
      </c>
      <c r="I706" s="6">
        <f t="shared" si="398"/>
        <v>0</v>
      </c>
      <c r="J706" s="6">
        <f t="shared" si="399"/>
        <v>-1.1320000000000001</v>
      </c>
      <c r="K706" s="6">
        <f t="shared" si="400"/>
        <v>-0.31622776601683794</v>
      </c>
      <c r="M706" s="18"/>
      <c r="N706">
        <v>0</v>
      </c>
      <c r="O706">
        <v>0</v>
      </c>
      <c r="P706">
        <v>0</v>
      </c>
      <c r="Q706">
        <v>0</v>
      </c>
      <c r="R706">
        <v>0</v>
      </c>
      <c r="S706">
        <v>0</v>
      </c>
      <c r="T706">
        <v>0</v>
      </c>
      <c r="U706">
        <v>0</v>
      </c>
      <c r="V706" s="19">
        <v>0</v>
      </c>
      <c r="W706" s="19">
        <v>0</v>
      </c>
      <c r="X706" s="19"/>
      <c r="AB706" s="19">
        <v>11.32</v>
      </c>
      <c r="AC706" s="19"/>
      <c r="BS706" s="18"/>
    </row>
    <row r="707" spans="1:71">
      <c r="A707" s="335"/>
      <c r="B707" s="283"/>
      <c r="C707" s="9">
        <v>400</v>
      </c>
      <c r="D707">
        <f>+入力シート①!AD$15</f>
        <v>0</v>
      </c>
      <c r="E707">
        <f t="shared" si="394"/>
        <v>10</v>
      </c>
      <c r="F707" s="6">
        <f t="shared" si="395"/>
        <v>0.98199999999999998</v>
      </c>
      <c r="G707" s="6">
        <f t="shared" si="396"/>
        <v>3.1053566622853483</v>
      </c>
      <c r="H707" s="6">
        <f t="shared" si="397"/>
        <v>9.82</v>
      </c>
      <c r="I707" s="6">
        <f t="shared" si="398"/>
        <v>0</v>
      </c>
      <c r="J707" s="6">
        <f t="shared" si="399"/>
        <v>-0.98199999999999998</v>
      </c>
      <c r="K707" s="6">
        <f t="shared" si="400"/>
        <v>-0.31622776601683794</v>
      </c>
      <c r="M707" s="18"/>
      <c r="N707">
        <v>0</v>
      </c>
      <c r="O707">
        <v>0</v>
      </c>
      <c r="P707">
        <v>0</v>
      </c>
      <c r="Q707">
        <v>0</v>
      </c>
      <c r="R707">
        <v>0</v>
      </c>
      <c r="S707">
        <v>0</v>
      </c>
      <c r="T707">
        <v>0</v>
      </c>
      <c r="U707">
        <v>0</v>
      </c>
      <c r="V707" s="19">
        <v>0</v>
      </c>
      <c r="W707" s="19">
        <v>0</v>
      </c>
      <c r="X707" s="19"/>
      <c r="AB707" s="19">
        <v>9.82</v>
      </c>
      <c r="AC707" s="19"/>
      <c r="BS707" s="18"/>
    </row>
    <row r="708" spans="1:71">
      <c r="A708" s="335"/>
      <c r="B708" s="283"/>
      <c r="C708" s="9">
        <v>500</v>
      </c>
      <c r="D708">
        <f>+入力シート①!AD$16</f>
        <v>0</v>
      </c>
      <c r="E708">
        <f t="shared" si="394"/>
        <v>9</v>
      </c>
      <c r="F708" s="6">
        <f t="shared" si="395"/>
        <v>0</v>
      </c>
      <c r="G708" s="6">
        <f t="shared" si="396"/>
        <v>0</v>
      </c>
      <c r="H708" s="6">
        <f t="shared" si="397"/>
        <v>0</v>
      </c>
      <c r="I708" s="6">
        <f t="shared" si="398"/>
        <v>0</v>
      </c>
      <c r="J708" s="6">
        <f t="shared" si="399"/>
        <v>0</v>
      </c>
      <c r="K708" s="6" t="e">
        <f t="shared" si="400"/>
        <v>#DIV/0!</v>
      </c>
      <c r="M708" s="18"/>
      <c r="N708">
        <v>0</v>
      </c>
      <c r="O708">
        <v>0</v>
      </c>
      <c r="P708">
        <v>0</v>
      </c>
      <c r="Q708">
        <v>0</v>
      </c>
      <c r="R708">
        <v>0</v>
      </c>
      <c r="S708">
        <v>0</v>
      </c>
      <c r="T708">
        <v>0</v>
      </c>
      <c r="U708">
        <v>0</v>
      </c>
      <c r="V708" s="19">
        <v>0</v>
      </c>
      <c r="W708" s="19">
        <v>0</v>
      </c>
      <c r="X708" s="19"/>
      <c r="AC708" s="19"/>
      <c r="BS708" s="18"/>
    </row>
    <row r="709" spans="1:71">
      <c r="A709" s="335"/>
      <c r="B709" s="283"/>
      <c r="C709" s="9">
        <v>600</v>
      </c>
      <c r="D709">
        <f>+入力シート①!AD$17</f>
        <v>0</v>
      </c>
      <c r="E709">
        <f t="shared" si="394"/>
        <v>9</v>
      </c>
      <c r="F709" s="6">
        <f t="shared" si="395"/>
        <v>0</v>
      </c>
      <c r="G709" s="6">
        <f t="shared" si="396"/>
        <v>0</v>
      </c>
      <c r="H709" s="6">
        <f t="shared" si="397"/>
        <v>0</v>
      </c>
      <c r="I709" s="6">
        <f t="shared" si="398"/>
        <v>0</v>
      </c>
      <c r="J709" s="6">
        <f t="shared" si="399"/>
        <v>0</v>
      </c>
      <c r="K709" s="6" t="e">
        <f t="shared" si="400"/>
        <v>#DIV/0!</v>
      </c>
      <c r="M709" s="18"/>
      <c r="N709">
        <v>0</v>
      </c>
      <c r="O709">
        <v>0</v>
      </c>
      <c r="P709">
        <v>0</v>
      </c>
      <c r="Q709">
        <v>0</v>
      </c>
      <c r="R709">
        <v>0</v>
      </c>
      <c r="S709">
        <v>0</v>
      </c>
      <c r="T709">
        <v>0</v>
      </c>
      <c r="U709">
        <v>0</v>
      </c>
      <c r="V709" s="19">
        <v>0</v>
      </c>
      <c r="W709" s="19">
        <v>0</v>
      </c>
      <c r="X709" s="19"/>
      <c r="AC709" s="19"/>
      <c r="BS709" s="18"/>
    </row>
    <row r="710" spans="1:71">
      <c r="A710" s="335"/>
      <c r="B710" s="15"/>
      <c r="C710" s="15"/>
      <c r="D710" s="20"/>
      <c r="E710" s="20"/>
      <c r="F710" s="40"/>
      <c r="G710" s="40"/>
      <c r="H710" s="40"/>
      <c r="I710" s="40"/>
      <c r="J710" s="40"/>
      <c r="K710" s="40"/>
      <c r="L710" s="20"/>
      <c r="M710" s="18"/>
      <c r="N710" s="20"/>
      <c r="O710" s="20"/>
      <c r="P710" s="20"/>
      <c r="Q710" s="20"/>
      <c r="R710" s="20"/>
      <c r="S710" s="20"/>
      <c r="T710" s="20"/>
      <c r="U710" s="20"/>
      <c r="W710" s="19"/>
      <c r="X710" s="19"/>
      <c r="AC710" s="19"/>
      <c r="AD710" s="20"/>
      <c r="AE710" s="20"/>
      <c r="AF710" s="20"/>
      <c r="AG710" s="20"/>
      <c r="AH710" s="20"/>
      <c r="AI710" s="20"/>
      <c r="AJ710" s="20"/>
      <c r="AK710" s="20"/>
      <c r="AL710" s="20"/>
      <c r="AM710" s="20"/>
      <c r="AN710" s="20"/>
      <c r="AO710" s="20"/>
      <c r="AP710" s="20"/>
      <c r="AQ710" s="20"/>
      <c r="AR710" s="20"/>
      <c r="AS710" s="20"/>
      <c r="AT710" s="20"/>
      <c r="AU710" s="20"/>
      <c r="AV710" s="20"/>
      <c r="AW710" s="20"/>
      <c r="AX710" s="20"/>
      <c r="AY710" s="20"/>
      <c r="AZ710" s="20"/>
      <c r="BA710" s="20"/>
      <c r="BB710" s="20"/>
      <c r="BC710" s="20"/>
      <c r="BD710" s="20"/>
      <c r="BE710" s="20"/>
      <c r="BF710" s="20"/>
      <c r="BG710" s="20"/>
      <c r="BH710" s="20"/>
      <c r="BI710" s="20"/>
      <c r="BJ710" s="20"/>
      <c r="BK710" s="20"/>
      <c r="BL710" s="20"/>
      <c r="BM710" s="20"/>
      <c r="BN710" s="20"/>
      <c r="BO710" s="20"/>
      <c r="BP710" s="20"/>
      <c r="BQ710" s="20"/>
      <c r="BR710" s="20"/>
      <c r="BS710" s="18"/>
    </row>
    <row r="711" spans="1:71">
      <c r="A711" s="335"/>
      <c r="B711" s="284" t="s">
        <v>25</v>
      </c>
      <c r="C711" s="13" t="s">
        <v>23</v>
      </c>
      <c r="D711">
        <f>+入力シート①!AD$19</f>
        <v>0</v>
      </c>
      <c r="E711">
        <f>+COUNT($O711:$BS711)</f>
        <v>11</v>
      </c>
      <c r="F711" s="6">
        <f>+AVERAGE($O711:$BS711)</f>
        <v>9</v>
      </c>
      <c r="G711" s="6">
        <f>+STDEV($O711:$BS711)</f>
        <v>29.519485090360231</v>
      </c>
      <c r="H711" s="6">
        <f>+MAX($N711:$BS711)</f>
        <v>98</v>
      </c>
      <c r="I711" s="6">
        <f>+MIN($N711:$BS711)</f>
        <v>0</v>
      </c>
      <c r="J711" s="6">
        <f>+D711-F711</f>
        <v>-9</v>
      </c>
      <c r="K711" s="6">
        <f>+J711/G711</f>
        <v>-0.30488336678131983</v>
      </c>
      <c r="M711" s="18"/>
      <c r="N711">
        <v>0</v>
      </c>
      <c r="O711">
        <v>0</v>
      </c>
      <c r="P711">
        <v>0</v>
      </c>
      <c r="Q711">
        <v>0</v>
      </c>
      <c r="R711">
        <v>0</v>
      </c>
      <c r="S711">
        <v>0</v>
      </c>
      <c r="T711">
        <v>0</v>
      </c>
      <c r="U711">
        <v>0</v>
      </c>
      <c r="V711" s="19">
        <v>0</v>
      </c>
      <c r="W711" s="19">
        <v>0</v>
      </c>
      <c r="X711" s="19"/>
      <c r="AB711" s="19">
        <v>1</v>
      </c>
      <c r="AC711" s="19"/>
      <c r="BD711">
        <v>98</v>
      </c>
      <c r="BS711" s="18"/>
    </row>
    <row r="712" spans="1:71">
      <c r="A712" s="335"/>
      <c r="B712" s="285"/>
      <c r="C712" s="10" t="s">
        <v>24</v>
      </c>
      <c r="D712">
        <f>+入力シート①!AD$20</f>
        <v>0</v>
      </c>
      <c r="E712">
        <f t="shared" ref="E712" si="401">+COUNT($O712:$BS712)</f>
        <v>11</v>
      </c>
      <c r="F712" s="6">
        <f t="shared" ref="F712" si="402">+AVERAGE($O712:$BS712)</f>
        <v>0.57272727272727275</v>
      </c>
      <c r="G712" s="6">
        <f t="shared" ref="G712" si="403">+STDEV($O712:$BS712)</f>
        <v>1.3069742989752391</v>
      </c>
      <c r="H712" s="6">
        <f t="shared" ref="H712" si="404">+MAX($N712:$BS712)</f>
        <v>3.8</v>
      </c>
      <c r="I712" s="6">
        <f t="shared" ref="I712" si="405">+MIN($N712:$BS712)</f>
        <v>0</v>
      </c>
      <c r="J712" s="6">
        <f t="shared" ref="J712" si="406">+D712-F712</f>
        <v>-0.57272727272727275</v>
      </c>
      <c r="K712" s="6">
        <f t="shared" ref="K712" si="407">+J712/G712</f>
        <v>-0.43820851961383761</v>
      </c>
      <c r="M712" s="18"/>
      <c r="N712">
        <v>0</v>
      </c>
      <c r="O712">
        <v>0</v>
      </c>
      <c r="P712">
        <v>0</v>
      </c>
      <c r="Q712">
        <v>0</v>
      </c>
      <c r="R712">
        <v>0</v>
      </c>
      <c r="S712">
        <v>0</v>
      </c>
      <c r="T712">
        <v>0</v>
      </c>
      <c r="U712">
        <v>0</v>
      </c>
      <c r="V712" s="19">
        <v>0</v>
      </c>
      <c r="W712" s="19">
        <v>0</v>
      </c>
      <c r="X712" s="19"/>
      <c r="AB712" s="19">
        <v>3.8</v>
      </c>
      <c r="AC712" s="19"/>
      <c r="BD712">
        <v>2.5</v>
      </c>
      <c r="BS712" s="18"/>
    </row>
    <row r="713" spans="1:71" ht="0.95" customHeight="1">
      <c r="M713" s="18"/>
      <c r="N713"/>
      <c r="O713"/>
      <c r="P713"/>
      <c r="Q713"/>
      <c r="R713"/>
      <c r="S713"/>
      <c r="T713"/>
      <c r="U713"/>
      <c r="W713" s="19"/>
      <c r="X713" s="19"/>
      <c r="AC713" s="19"/>
      <c r="BS713" s="18"/>
    </row>
    <row r="714" spans="1:71" ht="0.95" customHeight="1">
      <c r="M714" s="18"/>
      <c r="N714"/>
      <c r="O714"/>
      <c r="P714"/>
      <c r="Q714"/>
      <c r="R714"/>
      <c r="S714"/>
      <c r="T714"/>
      <c r="U714"/>
      <c r="W714" s="19"/>
      <c r="X714" s="19"/>
      <c r="AC714" s="19"/>
      <c r="BS714" s="18"/>
    </row>
    <row r="715" spans="1:71" ht="0.95" customHeight="1">
      <c r="M715" s="18"/>
      <c r="N715"/>
      <c r="O715"/>
      <c r="P715"/>
      <c r="Q715"/>
      <c r="R715"/>
      <c r="S715"/>
      <c r="T715"/>
      <c r="U715"/>
      <c r="W715" s="19"/>
      <c r="X715" s="19"/>
      <c r="AC715" s="19"/>
      <c r="BS715" s="18"/>
    </row>
    <row r="716" spans="1:71" ht="0.95" customHeight="1">
      <c r="M716" s="18"/>
      <c r="N716"/>
      <c r="O716"/>
      <c r="P716"/>
      <c r="Q716"/>
      <c r="R716"/>
      <c r="S716"/>
      <c r="T716"/>
      <c r="U716"/>
      <c r="W716" s="19"/>
      <c r="X716" s="19"/>
      <c r="AC716" s="19"/>
      <c r="BS716" s="18"/>
    </row>
    <row r="717" spans="1:71" ht="0.95" customHeight="1">
      <c r="M717" s="18"/>
      <c r="N717"/>
      <c r="O717"/>
      <c r="P717"/>
      <c r="Q717"/>
      <c r="R717"/>
      <c r="S717"/>
      <c r="T717"/>
      <c r="U717"/>
      <c r="W717" s="19"/>
      <c r="X717" s="19"/>
      <c r="AC717" s="19"/>
      <c r="BS717" s="18"/>
    </row>
    <row r="718" spans="1:71" ht="0.95" customHeight="1">
      <c r="M718" s="18"/>
      <c r="N718"/>
      <c r="O718"/>
      <c r="P718"/>
      <c r="Q718"/>
      <c r="R718"/>
      <c r="S718"/>
      <c r="T718"/>
      <c r="U718"/>
      <c r="W718" s="19"/>
      <c r="X718" s="19"/>
      <c r="AC718" s="19"/>
      <c r="BS718" s="18"/>
    </row>
    <row r="719" spans="1:71" ht="0.95" customHeight="1">
      <c r="M719" s="18"/>
      <c r="N719"/>
      <c r="O719"/>
      <c r="P719"/>
      <c r="Q719"/>
      <c r="R719"/>
      <c r="S719"/>
      <c r="T719"/>
      <c r="U719"/>
      <c r="W719" s="19"/>
      <c r="X719" s="19"/>
      <c r="AC719" s="19"/>
      <c r="BS719" s="18"/>
    </row>
    <row r="720" spans="1:71" ht="0.95" customHeight="1">
      <c r="M720" s="18"/>
      <c r="N720"/>
      <c r="O720"/>
      <c r="P720"/>
      <c r="Q720"/>
      <c r="R720"/>
      <c r="S720"/>
      <c r="T720"/>
      <c r="U720"/>
      <c r="W720" s="19"/>
      <c r="X720" s="19"/>
      <c r="AC720" s="19"/>
      <c r="BS720" s="18"/>
    </row>
    <row r="721" spans="1:71" ht="16.5" thickBot="1">
      <c r="D721" s="1" t="s">
        <v>26</v>
      </c>
      <c r="E721" s="1" t="s">
        <v>3</v>
      </c>
      <c r="F721" s="5" t="s">
        <v>4</v>
      </c>
      <c r="G721" s="5" t="s">
        <v>8</v>
      </c>
      <c r="H721" s="5" t="s">
        <v>5</v>
      </c>
      <c r="I721" s="5" t="s">
        <v>6</v>
      </c>
      <c r="J721" s="5" t="s">
        <v>7</v>
      </c>
      <c r="K721" s="6" t="s">
        <v>66</v>
      </c>
      <c r="M721" s="18"/>
      <c r="N721" s="1" t="s">
        <v>26</v>
      </c>
      <c r="O721" s="1"/>
      <c r="P721" s="1"/>
      <c r="Q721" s="1"/>
      <c r="R721" s="1"/>
      <c r="S721" s="1"/>
      <c r="T721" s="1"/>
      <c r="U721" s="1"/>
      <c r="W721" s="19"/>
      <c r="X721" s="191"/>
      <c r="Y721" s="191"/>
      <c r="Z721" s="191"/>
      <c r="AA721" s="191"/>
      <c r="AB721" s="191"/>
      <c r="AC721" s="191"/>
      <c r="AD721" s="1"/>
      <c r="AE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8"/>
    </row>
    <row r="722" spans="1:71">
      <c r="A722" s="335"/>
      <c r="B722" s="286" t="s">
        <v>18</v>
      </c>
      <c r="C722" s="287"/>
      <c r="D722" s="92">
        <f>+入力シート①!AE$2</f>
        <v>0</v>
      </c>
      <c r="E722" s="21"/>
      <c r="F722" s="34"/>
      <c r="G722" s="34"/>
      <c r="H722" s="34"/>
      <c r="I722" s="34"/>
      <c r="J722" s="34"/>
      <c r="K722" s="35"/>
      <c r="M722" s="18"/>
      <c r="N722" s="92">
        <v>0</v>
      </c>
      <c r="O722" s="92">
        <v>0</v>
      </c>
      <c r="P722" s="92">
        <v>0</v>
      </c>
      <c r="Q722" s="92">
        <v>0</v>
      </c>
      <c r="R722" s="92">
        <v>0</v>
      </c>
      <c r="S722" s="92">
        <v>0</v>
      </c>
      <c r="T722" s="92">
        <v>41421</v>
      </c>
      <c r="U722" s="92">
        <v>0</v>
      </c>
      <c r="V722" s="19">
        <v>0</v>
      </c>
      <c r="W722" s="19">
        <v>0</v>
      </c>
      <c r="X722" s="19">
        <f t="shared" ref="X722:BR722" si="408">+X$1</f>
        <v>2009</v>
      </c>
      <c r="Y722" s="19">
        <f t="shared" si="408"/>
        <v>2008</v>
      </c>
      <c r="Z722" s="19">
        <f t="shared" si="408"/>
        <v>2007</v>
      </c>
      <c r="AA722" s="19">
        <f t="shared" si="408"/>
        <v>2006</v>
      </c>
      <c r="AB722" s="19">
        <f t="shared" si="408"/>
        <v>2005</v>
      </c>
      <c r="AC722" s="19">
        <f t="shared" si="408"/>
        <v>2004</v>
      </c>
      <c r="AD722">
        <f t="shared" si="408"/>
        <v>2003</v>
      </c>
      <c r="AE722">
        <f t="shared" si="408"/>
        <v>2003</v>
      </c>
      <c r="AF722">
        <f t="shared" si="408"/>
        <v>2003</v>
      </c>
      <c r="AG722">
        <f t="shared" si="408"/>
        <v>2002</v>
      </c>
      <c r="AH722">
        <f t="shared" si="408"/>
        <v>2002</v>
      </c>
      <c r="AI722">
        <f t="shared" si="408"/>
        <v>2001</v>
      </c>
      <c r="AJ722">
        <f t="shared" si="408"/>
        <v>2001</v>
      </c>
      <c r="AK722">
        <f t="shared" si="408"/>
        <v>2000</v>
      </c>
      <c r="AL722">
        <f t="shared" si="408"/>
        <v>1999</v>
      </c>
      <c r="AM722">
        <f t="shared" si="408"/>
        <v>1998</v>
      </c>
      <c r="AN722">
        <f t="shared" si="408"/>
        <v>1997</v>
      </c>
      <c r="AO722">
        <f t="shared" si="408"/>
        <v>1996</v>
      </c>
      <c r="AP722">
        <f t="shared" si="408"/>
        <v>1995</v>
      </c>
      <c r="AQ722">
        <f t="shared" si="408"/>
        <v>1994</v>
      </c>
      <c r="AR722">
        <f t="shared" si="408"/>
        <v>1992</v>
      </c>
      <c r="AS722">
        <f t="shared" si="408"/>
        <v>1991</v>
      </c>
      <c r="AT722">
        <f t="shared" si="408"/>
        <v>1990</v>
      </c>
      <c r="AU722">
        <f t="shared" si="408"/>
        <v>1990</v>
      </c>
      <c r="AV722">
        <f t="shared" si="408"/>
        <v>1990</v>
      </c>
      <c r="AW722">
        <f t="shared" si="408"/>
        <v>1989</v>
      </c>
      <c r="AX722">
        <f t="shared" si="408"/>
        <v>1989</v>
      </c>
      <c r="AY722">
        <f t="shared" si="408"/>
        <v>1988</v>
      </c>
      <c r="AZ722">
        <f t="shared" si="408"/>
        <v>1988</v>
      </c>
      <c r="BA722">
        <f t="shared" si="408"/>
        <v>1988</v>
      </c>
      <c r="BB722">
        <f t="shared" si="408"/>
        <v>1987</v>
      </c>
      <c r="BC722">
        <f t="shared" si="408"/>
        <v>1986</v>
      </c>
      <c r="BD722">
        <f t="shared" si="408"/>
        <v>1985</v>
      </c>
      <c r="BE722">
        <f t="shared" si="408"/>
        <v>1985</v>
      </c>
      <c r="BF722">
        <f t="shared" si="408"/>
        <v>1985</v>
      </c>
      <c r="BG722">
        <f t="shared" si="408"/>
        <v>1984</v>
      </c>
      <c r="BH722">
        <f t="shared" si="408"/>
        <v>1984</v>
      </c>
      <c r="BI722">
        <f t="shared" si="408"/>
        <v>1984</v>
      </c>
      <c r="BJ722">
        <f t="shared" si="408"/>
        <v>1983</v>
      </c>
      <c r="BK722">
        <f t="shared" si="408"/>
        <v>1983</v>
      </c>
      <c r="BL722">
        <f t="shared" si="408"/>
        <v>1982</v>
      </c>
      <c r="BM722">
        <f t="shared" si="408"/>
        <v>1981</v>
      </c>
      <c r="BN722">
        <f t="shared" si="408"/>
        <v>1981</v>
      </c>
      <c r="BO722">
        <f t="shared" si="408"/>
        <v>1980</v>
      </c>
      <c r="BP722">
        <f t="shared" si="408"/>
        <v>1980</v>
      </c>
      <c r="BQ722">
        <f t="shared" si="408"/>
        <v>1980</v>
      </c>
      <c r="BR722">
        <f t="shared" si="408"/>
        <v>1980</v>
      </c>
      <c r="BS722" s="18"/>
    </row>
    <row r="723" spans="1:71">
      <c r="A723" s="335"/>
      <c r="B723" s="286" t="s">
        <v>19</v>
      </c>
      <c r="C723" s="287"/>
      <c r="D723" s="93">
        <f>+入力シート①!AE$2</f>
        <v>0</v>
      </c>
      <c r="E723" s="22"/>
      <c r="F723" s="36"/>
      <c r="G723" s="36"/>
      <c r="H723" s="36"/>
      <c r="I723" s="36"/>
      <c r="J723" s="36"/>
      <c r="K723" s="37"/>
      <c r="M723" s="18"/>
      <c r="N723" s="93">
        <v>0</v>
      </c>
      <c r="O723" s="93">
        <v>0</v>
      </c>
      <c r="P723" s="93">
        <v>0</v>
      </c>
      <c r="Q723" s="93">
        <v>0</v>
      </c>
      <c r="R723" s="93">
        <v>0</v>
      </c>
      <c r="S723" s="93">
        <v>0</v>
      </c>
      <c r="T723" s="93">
        <v>41421</v>
      </c>
      <c r="U723" s="93">
        <v>0</v>
      </c>
      <c r="V723" s="19">
        <v>0</v>
      </c>
      <c r="W723" s="19">
        <v>0</v>
      </c>
      <c r="X723" s="19">
        <f t="shared" ref="X723:BR723" si="409">+X$3</f>
        <v>5</v>
      </c>
      <c r="Y723" s="19">
        <f t="shared" si="409"/>
        <v>5</v>
      </c>
      <c r="Z723" s="19">
        <f t="shared" si="409"/>
        <v>5</v>
      </c>
      <c r="AA723" s="19">
        <f t="shared" si="409"/>
        <v>5</v>
      </c>
      <c r="AB723" s="19">
        <f t="shared" si="409"/>
        <v>5</v>
      </c>
      <c r="AC723" s="19">
        <f t="shared" si="409"/>
        <v>5</v>
      </c>
      <c r="AD723">
        <f t="shared" si="409"/>
        <v>5</v>
      </c>
      <c r="AE723">
        <f t="shared" si="409"/>
        <v>5</v>
      </c>
      <c r="AF723">
        <f t="shared" si="409"/>
        <v>5</v>
      </c>
      <c r="AG723">
        <f t="shared" si="409"/>
        <v>5</v>
      </c>
      <c r="AH723">
        <f t="shared" si="409"/>
        <v>5</v>
      </c>
      <c r="AI723">
        <f t="shared" si="409"/>
        <v>5</v>
      </c>
      <c r="AJ723">
        <f t="shared" si="409"/>
        <v>5</v>
      </c>
      <c r="AK723">
        <f t="shared" si="409"/>
        <v>5</v>
      </c>
      <c r="AL723">
        <f t="shared" si="409"/>
        <v>5</v>
      </c>
      <c r="AM723">
        <f t="shared" si="409"/>
        <v>5</v>
      </c>
      <c r="AN723">
        <f t="shared" si="409"/>
        <v>5</v>
      </c>
      <c r="AO723">
        <f t="shared" si="409"/>
        <v>5</v>
      </c>
      <c r="AP723">
        <f t="shared" si="409"/>
        <v>5</v>
      </c>
      <c r="AQ723">
        <f t="shared" si="409"/>
        <v>5</v>
      </c>
      <c r="AR723">
        <f t="shared" si="409"/>
        <v>5</v>
      </c>
      <c r="AS723">
        <f t="shared" si="409"/>
        <v>5</v>
      </c>
      <c r="AT723">
        <f t="shared" si="409"/>
        <v>5</v>
      </c>
      <c r="AU723">
        <f t="shared" si="409"/>
        <v>5</v>
      </c>
      <c r="AV723">
        <f t="shared" si="409"/>
        <v>5</v>
      </c>
      <c r="AW723">
        <f t="shared" si="409"/>
        <v>5</v>
      </c>
      <c r="AX723">
        <f t="shared" si="409"/>
        <v>5</v>
      </c>
      <c r="AY723">
        <f t="shared" si="409"/>
        <v>5</v>
      </c>
      <c r="AZ723">
        <f t="shared" si="409"/>
        <v>5</v>
      </c>
      <c r="BA723">
        <f t="shared" si="409"/>
        <v>5</v>
      </c>
      <c r="BB723">
        <f t="shared" si="409"/>
        <v>5</v>
      </c>
      <c r="BC723">
        <f t="shared" si="409"/>
        <v>5</v>
      </c>
      <c r="BD723">
        <f t="shared" si="409"/>
        <v>5</v>
      </c>
      <c r="BE723">
        <f t="shared" si="409"/>
        <v>5</v>
      </c>
      <c r="BF723">
        <f t="shared" si="409"/>
        <v>5</v>
      </c>
      <c r="BG723">
        <f t="shared" si="409"/>
        <v>5</v>
      </c>
      <c r="BH723">
        <f t="shared" si="409"/>
        <v>5</v>
      </c>
      <c r="BI723">
        <f t="shared" si="409"/>
        <v>5</v>
      </c>
      <c r="BJ723">
        <f t="shared" si="409"/>
        <v>5</v>
      </c>
      <c r="BK723">
        <f t="shared" si="409"/>
        <v>5</v>
      </c>
      <c r="BL723">
        <f t="shared" si="409"/>
        <v>5</v>
      </c>
      <c r="BM723">
        <f t="shared" si="409"/>
        <v>5</v>
      </c>
      <c r="BN723">
        <f t="shared" si="409"/>
        <v>5</v>
      </c>
      <c r="BO723">
        <f t="shared" si="409"/>
        <v>5</v>
      </c>
      <c r="BP723">
        <f t="shared" si="409"/>
        <v>5</v>
      </c>
      <c r="BQ723">
        <f t="shared" si="409"/>
        <v>5</v>
      </c>
      <c r="BR723">
        <f t="shared" si="409"/>
        <v>5</v>
      </c>
      <c r="BS723" s="18"/>
    </row>
    <row r="724" spans="1:71">
      <c r="A724" s="335"/>
      <c r="B724" s="286" t="s">
        <v>20</v>
      </c>
      <c r="C724" s="287"/>
      <c r="D724" s="94">
        <f>+入力シート①!AE$2</f>
        <v>0</v>
      </c>
      <c r="E724" s="22"/>
      <c r="F724" s="36"/>
      <c r="G724" s="36"/>
      <c r="H724" s="36"/>
      <c r="I724" s="36"/>
      <c r="J724" s="36"/>
      <c r="K724" s="37"/>
      <c r="M724" s="18"/>
      <c r="N724" s="94">
        <v>0</v>
      </c>
      <c r="O724" s="94">
        <v>0</v>
      </c>
      <c r="P724" s="94">
        <v>0</v>
      </c>
      <c r="Q724" s="94">
        <v>0</v>
      </c>
      <c r="R724" s="94">
        <v>0</v>
      </c>
      <c r="S724" s="94">
        <v>0</v>
      </c>
      <c r="T724" s="94">
        <v>41421</v>
      </c>
      <c r="U724" s="94">
        <v>0</v>
      </c>
      <c r="V724" s="19">
        <v>0</v>
      </c>
      <c r="W724" s="19">
        <v>0</v>
      </c>
      <c r="X724" s="19"/>
      <c r="AC724" s="19"/>
      <c r="BS724" s="18"/>
    </row>
    <row r="725" spans="1:71">
      <c r="A725" s="335"/>
      <c r="B725" s="286" t="s">
        <v>67</v>
      </c>
      <c r="C725" s="287"/>
      <c r="D725">
        <f>+入力シート①!AE$3</f>
        <v>31</v>
      </c>
      <c r="E725" s="22"/>
      <c r="F725" s="36"/>
      <c r="G725" s="36"/>
      <c r="H725" s="36"/>
      <c r="I725" s="36"/>
      <c r="J725" s="36"/>
      <c r="K725" s="37"/>
      <c r="M725" s="18"/>
      <c r="N725">
        <v>31</v>
      </c>
      <c r="O725">
        <v>31</v>
      </c>
      <c r="P725">
        <v>31</v>
      </c>
      <c r="Q725">
        <v>31</v>
      </c>
      <c r="R725">
        <v>31</v>
      </c>
      <c r="S725">
        <v>31</v>
      </c>
      <c r="T725">
        <v>31</v>
      </c>
      <c r="U725">
        <v>0</v>
      </c>
      <c r="V725" s="19">
        <v>0</v>
      </c>
      <c r="W725" s="19">
        <v>0</v>
      </c>
      <c r="X725" s="19">
        <f>+$A$722</f>
        <v>0</v>
      </c>
      <c r="Y725" s="19">
        <f>+$A$722</f>
        <v>0</v>
      </c>
      <c r="Z725" s="19">
        <f>+$A$722</f>
        <v>0</v>
      </c>
      <c r="AA725" s="19">
        <f t="shared" ref="AA725:BR725" si="410">+$A$722</f>
        <v>0</v>
      </c>
      <c r="AB725" s="19">
        <f t="shared" si="410"/>
        <v>0</v>
      </c>
      <c r="AC725" s="19">
        <f t="shared" si="410"/>
        <v>0</v>
      </c>
      <c r="AD725">
        <f t="shared" si="410"/>
        <v>0</v>
      </c>
      <c r="AE725">
        <f t="shared" si="410"/>
        <v>0</v>
      </c>
      <c r="AF725">
        <f t="shared" si="410"/>
        <v>0</v>
      </c>
      <c r="AG725">
        <f t="shared" si="410"/>
        <v>0</v>
      </c>
      <c r="AH725">
        <f t="shared" si="410"/>
        <v>0</v>
      </c>
      <c r="AI725">
        <f t="shared" si="410"/>
        <v>0</v>
      </c>
      <c r="AJ725">
        <f t="shared" si="410"/>
        <v>0</v>
      </c>
      <c r="AK725">
        <f t="shared" si="410"/>
        <v>0</v>
      </c>
      <c r="AL725">
        <f t="shared" si="410"/>
        <v>0</v>
      </c>
      <c r="AM725">
        <f t="shared" si="410"/>
        <v>0</v>
      </c>
      <c r="AN725">
        <f t="shared" si="410"/>
        <v>0</v>
      </c>
      <c r="AO725">
        <f t="shared" si="410"/>
        <v>0</v>
      </c>
      <c r="AP725">
        <f t="shared" si="410"/>
        <v>0</v>
      </c>
      <c r="AQ725">
        <f t="shared" si="410"/>
        <v>0</v>
      </c>
      <c r="AR725">
        <f t="shared" si="410"/>
        <v>0</v>
      </c>
      <c r="AS725">
        <f t="shared" si="410"/>
        <v>0</v>
      </c>
      <c r="AT725">
        <f t="shared" si="410"/>
        <v>0</v>
      </c>
      <c r="AU725">
        <f t="shared" si="410"/>
        <v>0</v>
      </c>
      <c r="AV725">
        <f t="shared" si="410"/>
        <v>0</v>
      </c>
      <c r="AW725">
        <f t="shared" si="410"/>
        <v>0</v>
      </c>
      <c r="AX725">
        <f t="shared" si="410"/>
        <v>0</v>
      </c>
      <c r="AY725">
        <f t="shared" si="410"/>
        <v>0</v>
      </c>
      <c r="AZ725">
        <f t="shared" si="410"/>
        <v>0</v>
      </c>
      <c r="BA725">
        <f t="shared" si="410"/>
        <v>0</v>
      </c>
      <c r="BB725">
        <f t="shared" si="410"/>
        <v>0</v>
      </c>
      <c r="BC725">
        <f t="shared" si="410"/>
        <v>0</v>
      </c>
      <c r="BD725">
        <f t="shared" si="410"/>
        <v>0</v>
      </c>
      <c r="BE725">
        <f t="shared" si="410"/>
        <v>0</v>
      </c>
      <c r="BF725">
        <f t="shared" si="410"/>
        <v>0</v>
      </c>
      <c r="BG725">
        <f t="shared" si="410"/>
        <v>0</v>
      </c>
      <c r="BH725">
        <f t="shared" si="410"/>
        <v>0</v>
      </c>
      <c r="BI725">
        <f t="shared" si="410"/>
        <v>0</v>
      </c>
      <c r="BJ725">
        <f t="shared" si="410"/>
        <v>0</v>
      </c>
      <c r="BK725">
        <f t="shared" si="410"/>
        <v>0</v>
      </c>
      <c r="BL725">
        <f t="shared" si="410"/>
        <v>0</v>
      </c>
      <c r="BM725">
        <f t="shared" si="410"/>
        <v>0</v>
      </c>
      <c r="BN725">
        <f t="shared" si="410"/>
        <v>0</v>
      </c>
      <c r="BO725">
        <f t="shared" si="410"/>
        <v>0</v>
      </c>
      <c r="BP725">
        <f t="shared" si="410"/>
        <v>0</v>
      </c>
      <c r="BQ725">
        <f t="shared" si="410"/>
        <v>0</v>
      </c>
      <c r="BR725">
        <f t="shared" si="410"/>
        <v>0</v>
      </c>
      <c r="BS725" s="18"/>
    </row>
    <row r="726" spans="1:71" ht="16.5" thickBot="1">
      <c r="A726" s="335"/>
      <c r="B726" s="286" t="s">
        <v>21</v>
      </c>
      <c r="C726" s="287"/>
      <c r="D726" s="99">
        <f>+入力シート①!AE$4</f>
        <v>0</v>
      </c>
      <c r="E726" s="23"/>
      <c r="F726" s="38"/>
      <c r="G726" s="38"/>
      <c r="H726" s="38"/>
      <c r="I726" s="38"/>
      <c r="J726" s="38"/>
      <c r="K726" s="39"/>
      <c r="M726" s="18"/>
      <c r="N726" s="99">
        <v>0</v>
      </c>
      <c r="O726" s="99">
        <v>0</v>
      </c>
      <c r="P726" s="99">
        <v>0</v>
      </c>
      <c r="Q726" s="99">
        <v>0</v>
      </c>
      <c r="R726" s="99">
        <v>0</v>
      </c>
      <c r="S726" s="99">
        <v>0</v>
      </c>
      <c r="T726" s="99">
        <v>0.4236111111111111</v>
      </c>
      <c r="U726" s="99">
        <v>0</v>
      </c>
      <c r="V726" s="19">
        <v>0</v>
      </c>
      <c r="W726" s="19">
        <v>0</v>
      </c>
      <c r="X726" s="19"/>
      <c r="AC726" s="19"/>
      <c r="BS726" s="18"/>
    </row>
    <row r="727" spans="1:71">
      <c r="A727" s="335"/>
      <c r="B727" s="283" t="s">
        <v>22</v>
      </c>
      <c r="C727" s="9">
        <v>0</v>
      </c>
      <c r="D727">
        <f>+入力シート①!AE$5</f>
        <v>0</v>
      </c>
      <c r="E727">
        <f>+COUNT($O727:$BS727)</f>
        <v>9</v>
      </c>
      <c r="F727" s="6">
        <f>+AVERAGE($O727:$BS727)</f>
        <v>2.3510777777777778</v>
      </c>
      <c r="G727" s="6">
        <f>+STDEV($O727:$BS727)</f>
        <v>7.0532333333333339</v>
      </c>
      <c r="H727" s="6">
        <f>+MAX($N727:$BT727)</f>
        <v>21.159700000000001</v>
      </c>
      <c r="I727" s="6">
        <f>+MIN($N727:$BS727)</f>
        <v>0</v>
      </c>
      <c r="J727" s="6">
        <f>+D727-F727</f>
        <v>-2.3510777777777778</v>
      </c>
      <c r="K727" s="6">
        <f>+J727/G727</f>
        <v>-0.33333333333333331</v>
      </c>
      <c r="M727" s="18"/>
      <c r="N727">
        <v>0</v>
      </c>
      <c r="O727">
        <v>0</v>
      </c>
      <c r="P727">
        <v>0</v>
      </c>
      <c r="Q727">
        <v>0</v>
      </c>
      <c r="R727">
        <v>0</v>
      </c>
      <c r="S727">
        <v>0</v>
      </c>
      <c r="T727">
        <v>21.159700000000001</v>
      </c>
      <c r="U727">
        <v>0</v>
      </c>
      <c r="V727" s="19">
        <v>0</v>
      </c>
      <c r="W727" s="19">
        <v>0</v>
      </c>
      <c r="X727" s="19"/>
      <c r="AC727" s="19"/>
      <c r="BS727" s="18"/>
    </row>
    <row r="728" spans="1:71">
      <c r="A728" s="335"/>
      <c r="B728" s="283"/>
      <c r="C728" s="9">
        <v>10</v>
      </c>
      <c r="D728">
        <f>+入力シート①!AE$6</f>
        <v>0</v>
      </c>
      <c r="E728">
        <f t="shared" ref="E728:E739" si="411">+COUNT($O728:$BS728)</f>
        <v>9</v>
      </c>
      <c r="F728" s="6">
        <f t="shared" ref="F728:F739" si="412">+AVERAGE($O728:$BS728)</f>
        <v>2.345877777777778</v>
      </c>
      <c r="G728" s="6">
        <f t="shared" ref="G728:G739" si="413">+STDEV($O728:$BS728)</f>
        <v>7.037633333333333</v>
      </c>
      <c r="H728" s="6">
        <f t="shared" ref="H728:H739" si="414">+MAX($N728:$BT728)</f>
        <v>21.1129</v>
      </c>
      <c r="I728" s="6">
        <f t="shared" ref="I728:I739" si="415">+MIN($N728:$BS728)</f>
        <v>0</v>
      </c>
      <c r="J728" s="6">
        <f t="shared" ref="J728:J739" si="416">+D728-F728</f>
        <v>-2.345877777777778</v>
      </c>
      <c r="K728" s="6">
        <f t="shared" ref="K728:K739" si="417">+J728/G728</f>
        <v>-0.33333333333333337</v>
      </c>
      <c r="M728" s="18"/>
      <c r="N728">
        <v>0</v>
      </c>
      <c r="O728">
        <v>0</v>
      </c>
      <c r="P728">
        <v>0</v>
      </c>
      <c r="Q728">
        <v>0</v>
      </c>
      <c r="R728">
        <v>0</v>
      </c>
      <c r="S728">
        <v>0</v>
      </c>
      <c r="T728">
        <v>21.1129</v>
      </c>
      <c r="U728">
        <v>0</v>
      </c>
      <c r="V728" s="19">
        <v>0</v>
      </c>
      <c r="W728" s="19">
        <v>0</v>
      </c>
      <c r="X728" s="19"/>
      <c r="AC728" s="19"/>
      <c r="BS728" s="18"/>
    </row>
    <row r="729" spans="1:71">
      <c r="A729" s="335"/>
      <c r="B729" s="283"/>
      <c r="C729" s="9">
        <v>20</v>
      </c>
      <c r="D729">
        <f>+入力シート①!AE$7</f>
        <v>0</v>
      </c>
      <c r="E729">
        <f t="shared" si="411"/>
        <v>9</v>
      </c>
      <c r="F729" s="6">
        <f t="shared" si="412"/>
        <v>2.1647333333333334</v>
      </c>
      <c r="G729" s="6">
        <f t="shared" si="413"/>
        <v>6.4942000000000002</v>
      </c>
      <c r="H729" s="6">
        <f t="shared" si="414"/>
        <v>19.482600000000001</v>
      </c>
      <c r="I729" s="6">
        <f t="shared" si="415"/>
        <v>0</v>
      </c>
      <c r="J729" s="6">
        <f t="shared" si="416"/>
        <v>-2.1647333333333334</v>
      </c>
      <c r="K729" s="6">
        <f t="shared" si="417"/>
        <v>-0.33333333333333331</v>
      </c>
      <c r="M729" s="18"/>
      <c r="N729">
        <v>0</v>
      </c>
      <c r="O729">
        <v>0</v>
      </c>
      <c r="P729">
        <v>0</v>
      </c>
      <c r="Q729">
        <v>0</v>
      </c>
      <c r="R729">
        <v>0</v>
      </c>
      <c r="S729">
        <v>0</v>
      </c>
      <c r="T729">
        <v>19.482600000000001</v>
      </c>
      <c r="U729">
        <v>0</v>
      </c>
      <c r="V729" s="19">
        <v>0</v>
      </c>
      <c r="W729" s="19">
        <v>0</v>
      </c>
      <c r="X729" s="19"/>
      <c r="AC729" s="19"/>
      <c r="BS729" s="18"/>
    </row>
    <row r="730" spans="1:71">
      <c r="A730" s="335"/>
      <c r="B730" s="283"/>
      <c r="C730" s="9">
        <v>30</v>
      </c>
      <c r="D730">
        <f>+入力シート①!AE$8</f>
        <v>0</v>
      </c>
      <c r="E730">
        <f t="shared" si="411"/>
        <v>9</v>
      </c>
      <c r="F730" s="6">
        <f t="shared" si="412"/>
        <v>2.0535666666666668</v>
      </c>
      <c r="G730" s="6">
        <f t="shared" si="413"/>
        <v>6.1606999999999994</v>
      </c>
      <c r="H730" s="6">
        <f t="shared" si="414"/>
        <v>18.482099999999999</v>
      </c>
      <c r="I730" s="6">
        <f t="shared" si="415"/>
        <v>0</v>
      </c>
      <c r="J730" s="6">
        <f t="shared" si="416"/>
        <v>-2.0535666666666668</v>
      </c>
      <c r="K730" s="6">
        <f t="shared" si="417"/>
        <v>-0.33333333333333337</v>
      </c>
      <c r="M730" s="18"/>
      <c r="N730">
        <v>0</v>
      </c>
      <c r="O730">
        <v>0</v>
      </c>
      <c r="P730">
        <v>0</v>
      </c>
      <c r="Q730">
        <v>0</v>
      </c>
      <c r="R730">
        <v>0</v>
      </c>
      <c r="S730">
        <v>0</v>
      </c>
      <c r="T730">
        <v>18.482099999999999</v>
      </c>
      <c r="U730">
        <v>0</v>
      </c>
      <c r="V730" s="19">
        <v>0</v>
      </c>
      <c r="W730" s="19">
        <v>0</v>
      </c>
      <c r="X730" s="19"/>
      <c r="AC730" s="19"/>
      <c r="BS730" s="18"/>
    </row>
    <row r="731" spans="1:71">
      <c r="A731" s="335"/>
      <c r="B731" s="283"/>
      <c r="C731" s="9">
        <v>50</v>
      </c>
      <c r="D731">
        <f>+入力シート①!AE$9</f>
        <v>0</v>
      </c>
      <c r="E731">
        <f t="shared" si="411"/>
        <v>9</v>
      </c>
      <c r="F731" s="6">
        <f t="shared" si="412"/>
        <v>1.9273999999999998</v>
      </c>
      <c r="G731" s="6">
        <f t="shared" si="413"/>
        <v>5.7821999999999996</v>
      </c>
      <c r="H731" s="6">
        <f t="shared" si="414"/>
        <v>17.346599999999999</v>
      </c>
      <c r="I731" s="6">
        <f t="shared" si="415"/>
        <v>0</v>
      </c>
      <c r="J731" s="6">
        <f t="shared" si="416"/>
        <v>-1.9273999999999998</v>
      </c>
      <c r="K731" s="6">
        <f t="shared" si="417"/>
        <v>-0.33333333333333331</v>
      </c>
      <c r="M731" s="18"/>
      <c r="N731">
        <v>0</v>
      </c>
      <c r="O731">
        <v>0</v>
      </c>
      <c r="P731">
        <v>0</v>
      </c>
      <c r="Q731">
        <v>0</v>
      </c>
      <c r="R731">
        <v>0</v>
      </c>
      <c r="S731">
        <v>0</v>
      </c>
      <c r="T731">
        <v>17.346599999999999</v>
      </c>
      <c r="U731">
        <v>0</v>
      </c>
      <c r="V731" s="19">
        <v>0</v>
      </c>
      <c r="W731" s="19">
        <v>0</v>
      </c>
      <c r="X731" s="19"/>
      <c r="AC731" s="19"/>
      <c r="BS731" s="18"/>
    </row>
    <row r="732" spans="1:71">
      <c r="A732" s="335"/>
      <c r="B732" s="283"/>
      <c r="C732" s="9">
        <v>75</v>
      </c>
      <c r="D732">
        <f>+入力シート①!AE$10</f>
        <v>0</v>
      </c>
      <c r="E732">
        <f t="shared" si="411"/>
        <v>9</v>
      </c>
      <c r="F732" s="6">
        <f t="shared" si="412"/>
        <v>1.7958888888888889</v>
      </c>
      <c r="G732" s="6">
        <f t="shared" si="413"/>
        <v>5.387666666666667</v>
      </c>
      <c r="H732" s="6">
        <f t="shared" si="414"/>
        <v>16.163</v>
      </c>
      <c r="I732" s="6">
        <f t="shared" si="415"/>
        <v>0</v>
      </c>
      <c r="J732" s="6">
        <f t="shared" si="416"/>
        <v>-1.7958888888888889</v>
      </c>
      <c r="K732" s="6">
        <f t="shared" si="417"/>
        <v>-0.33333333333333331</v>
      </c>
      <c r="M732" s="18"/>
      <c r="N732">
        <v>0</v>
      </c>
      <c r="O732">
        <v>0</v>
      </c>
      <c r="P732">
        <v>0</v>
      </c>
      <c r="Q732">
        <v>0</v>
      </c>
      <c r="R732">
        <v>0</v>
      </c>
      <c r="S732">
        <v>0</v>
      </c>
      <c r="T732">
        <v>16.163</v>
      </c>
      <c r="U732">
        <v>0</v>
      </c>
      <c r="V732" s="19">
        <v>0</v>
      </c>
      <c r="W732" s="19">
        <v>0</v>
      </c>
      <c r="X732" s="19"/>
      <c r="AC732" s="19"/>
      <c r="BS732" s="18"/>
    </row>
    <row r="733" spans="1:71">
      <c r="A733" s="335"/>
      <c r="B733" s="283"/>
      <c r="C733" s="9">
        <v>100</v>
      </c>
      <c r="D733">
        <f>+入力シート①!AE$11</f>
        <v>0</v>
      </c>
      <c r="E733">
        <f t="shared" si="411"/>
        <v>9</v>
      </c>
      <c r="F733" s="6">
        <f t="shared" si="412"/>
        <v>1.7200777777777778</v>
      </c>
      <c r="G733" s="6">
        <f t="shared" si="413"/>
        <v>5.1602333333333332</v>
      </c>
      <c r="H733" s="6">
        <f t="shared" si="414"/>
        <v>15.480700000000001</v>
      </c>
      <c r="I733" s="6">
        <f t="shared" si="415"/>
        <v>0</v>
      </c>
      <c r="J733" s="6">
        <f t="shared" si="416"/>
        <v>-1.7200777777777778</v>
      </c>
      <c r="K733" s="6">
        <f t="shared" si="417"/>
        <v>-0.33333333333333337</v>
      </c>
      <c r="M733" s="18"/>
      <c r="N733">
        <v>0</v>
      </c>
      <c r="O733">
        <v>0</v>
      </c>
      <c r="P733">
        <v>0</v>
      </c>
      <c r="Q733">
        <v>0</v>
      </c>
      <c r="R733">
        <v>0</v>
      </c>
      <c r="S733">
        <v>0</v>
      </c>
      <c r="T733">
        <v>15.480700000000001</v>
      </c>
      <c r="U733">
        <v>0</v>
      </c>
      <c r="V733" s="19">
        <v>0</v>
      </c>
      <c r="W733" s="19">
        <v>0</v>
      </c>
      <c r="X733" s="19"/>
      <c r="AC733" s="19"/>
      <c r="BS733" s="18"/>
    </row>
    <row r="734" spans="1:71">
      <c r="A734" s="335"/>
      <c r="B734" s="283"/>
      <c r="C734" s="9">
        <v>150</v>
      </c>
      <c r="D734">
        <f>+入力シート①!AE$12</f>
        <v>0</v>
      </c>
      <c r="E734">
        <f t="shared" si="411"/>
        <v>9</v>
      </c>
      <c r="F734" s="6">
        <f t="shared" si="412"/>
        <v>1.4263333333333332</v>
      </c>
      <c r="G734" s="6">
        <f t="shared" si="413"/>
        <v>4.2789999999999999</v>
      </c>
      <c r="H734" s="6">
        <f t="shared" si="414"/>
        <v>12.837</v>
      </c>
      <c r="I734" s="6">
        <f t="shared" si="415"/>
        <v>0</v>
      </c>
      <c r="J734" s="6">
        <f t="shared" si="416"/>
        <v>-1.4263333333333332</v>
      </c>
      <c r="K734" s="6">
        <f t="shared" si="417"/>
        <v>-0.33333333333333331</v>
      </c>
      <c r="M734" s="18"/>
      <c r="N734">
        <v>0</v>
      </c>
      <c r="O734">
        <v>0</v>
      </c>
      <c r="P734">
        <v>0</v>
      </c>
      <c r="Q734">
        <v>0</v>
      </c>
      <c r="R734">
        <v>0</v>
      </c>
      <c r="S734">
        <v>0</v>
      </c>
      <c r="T734">
        <v>12.837</v>
      </c>
      <c r="U734">
        <v>0</v>
      </c>
      <c r="V734" s="19">
        <v>0</v>
      </c>
      <c r="W734" s="19">
        <v>0</v>
      </c>
      <c r="X734" s="19"/>
      <c r="AC734" s="19"/>
      <c r="BS734" s="18"/>
    </row>
    <row r="735" spans="1:71">
      <c r="A735" s="335"/>
      <c r="B735" s="283"/>
      <c r="C735" s="9">
        <v>200</v>
      </c>
      <c r="D735">
        <f>+入力シート①!AE$13</f>
        <v>0</v>
      </c>
      <c r="E735">
        <f t="shared" si="411"/>
        <v>9</v>
      </c>
      <c r="F735" s="6">
        <f t="shared" si="412"/>
        <v>1.1749666666666667</v>
      </c>
      <c r="G735" s="6">
        <f t="shared" si="413"/>
        <v>3.5249000000000001</v>
      </c>
      <c r="H735" s="6">
        <f t="shared" si="414"/>
        <v>10.5747</v>
      </c>
      <c r="I735" s="6">
        <f t="shared" si="415"/>
        <v>0</v>
      </c>
      <c r="J735" s="6">
        <f t="shared" si="416"/>
        <v>-1.1749666666666667</v>
      </c>
      <c r="K735" s="6">
        <f t="shared" si="417"/>
        <v>-0.33333333333333331</v>
      </c>
      <c r="M735" s="18"/>
      <c r="N735">
        <v>0</v>
      </c>
      <c r="O735">
        <v>0</v>
      </c>
      <c r="P735">
        <v>0</v>
      </c>
      <c r="Q735">
        <v>0</v>
      </c>
      <c r="R735">
        <v>0</v>
      </c>
      <c r="S735">
        <v>0</v>
      </c>
      <c r="T735">
        <v>10.5747</v>
      </c>
      <c r="U735">
        <v>0</v>
      </c>
      <c r="V735" s="19">
        <v>0</v>
      </c>
      <c r="W735" s="19">
        <v>0</v>
      </c>
      <c r="X735" s="19"/>
      <c r="AC735" s="19"/>
      <c r="BS735" s="18"/>
    </row>
    <row r="736" spans="1:71">
      <c r="A736" s="335"/>
      <c r="B736" s="283"/>
      <c r="C736" s="9">
        <v>300</v>
      </c>
      <c r="D736">
        <f>+入力シート①!AE$14</f>
        <v>0</v>
      </c>
      <c r="E736">
        <f t="shared" si="411"/>
        <v>9</v>
      </c>
      <c r="F736" s="6">
        <f t="shared" si="412"/>
        <v>0.86319999999999997</v>
      </c>
      <c r="G736" s="6">
        <f t="shared" si="413"/>
        <v>2.5895999999999999</v>
      </c>
      <c r="H736" s="6">
        <f t="shared" si="414"/>
        <v>7.7687999999999997</v>
      </c>
      <c r="I736" s="6">
        <f t="shared" si="415"/>
        <v>0</v>
      </c>
      <c r="J736" s="6">
        <f t="shared" si="416"/>
        <v>-0.86319999999999997</v>
      </c>
      <c r="K736" s="6">
        <f t="shared" si="417"/>
        <v>-0.33333333333333331</v>
      </c>
      <c r="M736" s="18"/>
      <c r="N736">
        <v>0</v>
      </c>
      <c r="O736">
        <v>0</v>
      </c>
      <c r="P736">
        <v>0</v>
      </c>
      <c r="Q736">
        <v>0</v>
      </c>
      <c r="R736">
        <v>0</v>
      </c>
      <c r="S736">
        <v>0</v>
      </c>
      <c r="T736">
        <v>7.7687999999999997</v>
      </c>
      <c r="U736">
        <v>0</v>
      </c>
      <c r="V736" s="19">
        <v>0</v>
      </c>
      <c r="W736" s="19">
        <v>0</v>
      </c>
      <c r="X736" s="19"/>
      <c r="AC736" s="19"/>
      <c r="BS736" s="18"/>
    </row>
    <row r="737" spans="1:71">
      <c r="A737" s="335"/>
      <c r="B737" s="283"/>
      <c r="C737" s="9">
        <v>400</v>
      </c>
      <c r="D737">
        <f>+入力シート①!AE$15</f>
        <v>0</v>
      </c>
      <c r="E737">
        <f t="shared" si="411"/>
        <v>9</v>
      </c>
      <c r="F737" s="6">
        <f t="shared" si="412"/>
        <v>0.69897777777777781</v>
      </c>
      <c r="G737" s="6">
        <f t="shared" si="413"/>
        <v>2.0969333333333333</v>
      </c>
      <c r="H737" s="6">
        <f t="shared" si="414"/>
        <v>6.2907999999999999</v>
      </c>
      <c r="I737" s="6">
        <f t="shared" si="415"/>
        <v>0</v>
      </c>
      <c r="J737" s="6">
        <f t="shared" si="416"/>
        <v>-0.69897777777777781</v>
      </c>
      <c r="K737" s="6">
        <f t="shared" si="417"/>
        <v>-0.33333333333333337</v>
      </c>
      <c r="M737" s="18"/>
      <c r="N737">
        <v>0</v>
      </c>
      <c r="O737">
        <v>0</v>
      </c>
      <c r="P737">
        <v>0</v>
      </c>
      <c r="Q737">
        <v>0</v>
      </c>
      <c r="R737">
        <v>0</v>
      </c>
      <c r="S737">
        <v>0</v>
      </c>
      <c r="T737">
        <v>6.2907999999999999</v>
      </c>
      <c r="U737">
        <v>0</v>
      </c>
      <c r="V737" s="19">
        <v>0</v>
      </c>
      <c r="W737" s="19">
        <v>0</v>
      </c>
      <c r="X737" s="19"/>
      <c r="AC737" s="19"/>
      <c r="BS737" s="18"/>
    </row>
    <row r="738" spans="1:71">
      <c r="A738" s="335"/>
      <c r="B738" s="283"/>
      <c r="C738" s="9">
        <v>500</v>
      </c>
      <c r="D738">
        <f>+入力シート①!AE$16</f>
        <v>0</v>
      </c>
      <c r="E738">
        <f t="shared" si="411"/>
        <v>9</v>
      </c>
      <c r="F738" s="6">
        <f t="shared" si="412"/>
        <v>0.61406666666666665</v>
      </c>
      <c r="G738" s="6">
        <f t="shared" si="413"/>
        <v>1.8422000000000001</v>
      </c>
      <c r="H738" s="6">
        <f t="shared" si="414"/>
        <v>5.5266000000000002</v>
      </c>
      <c r="I738" s="6">
        <f t="shared" si="415"/>
        <v>0</v>
      </c>
      <c r="J738" s="6">
        <f t="shared" si="416"/>
        <v>-0.61406666666666665</v>
      </c>
      <c r="K738" s="6">
        <f t="shared" si="417"/>
        <v>-0.33333333333333331</v>
      </c>
      <c r="M738" s="18"/>
      <c r="N738">
        <v>0</v>
      </c>
      <c r="O738">
        <v>0</v>
      </c>
      <c r="P738">
        <v>0</v>
      </c>
      <c r="Q738">
        <v>0</v>
      </c>
      <c r="R738">
        <v>0</v>
      </c>
      <c r="S738">
        <v>0</v>
      </c>
      <c r="T738">
        <v>5.5266000000000002</v>
      </c>
      <c r="U738">
        <v>0</v>
      </c>
      <c r="V738" s="19">
        <v>0</v>
      </c>
      <c r="W738" s="19">
        <v>0</v>
      </c>
      <c r="X738" s="19"/>
      <c r="AC738" s="19"/>
      <c r="BS738" s="18"/>
    </row>
    <row r="739" spans="1:71">
      <c r="A739" s="335"/>
      <c r="B739" s="283"/>
      <c r="C739" s="9">
        <v>600</v>
      </c>
      <c r="D739">
        <f>+入力シート①!AE$17</f>
        <v>0</v>
      </c>
      <c r="E739">
        <f t="shared" si="411"/>
        <v>9</v>
      </c>
      <c r="F739" s="6">
        <f t="shared" si="412"/>
        <v>0</v>
      </c>
      <c r="G739" s="6">
        <f t="shared" si="413"/>
        <v>0</v>
      </c>
      <c r="H739" s="6">
        <f t="shared" si="414"/>
        <v>0</v>
      </c>
      <c r="I739" s="6">
        <f t="shared" si="415"/>
        <v>0</v>
      </c>
      <c r="J739" s="6">
        <f t="shared" si="416"/>
        <v>0</v>
      </c>
      <c r="K739" s="6" t="e">
        <f t="shared" si="417"/>
        <v>#DIV/0!</v>
      </c>
      <c r="M739" s="18"/>
      <c r="N739">
        <v>0</v>
      </c>
      <c r="O739">
        <v>0</v>
      </c>
      <c r="P739">
        <v>0</v>
      </c>
      <c r="Q739">
        <v>0</v>
      </c>
      <c r="R739">
        <v>0</v>
      </c>
      <c r="S739">
        <v>0</v>
      </c>
      <c r="T739">
        <v>0</v>
      </c>
      <c r="U739">
        <v>0</v>
      </c>
      <c r="V739" s="19">
        <v>0</v>
      </c>
      <c r="W739" s="19">
        <v>0</v>
      </c>
      <c r="X739" s="19"/>
      <c r="AC739" s="19"/>
      <c r="BS739" s="18"/>
    </row>
    <row r="740" spans="1:71">
      <c r="A740" s="335"/>
      <c r="B740" s="15"/>
      <c r="C740" s="15"/>
      <c r="D740" s="20"/>
      <c r="E740" s="20"/>
      <c r="F740" s="40"/>
      <c r="G740" s="40"/>
      <c r="H740" s="40"/>
      <c r="I740" s="40"/>
      <c r="J740" s="40"/>
      <c r="K740" s="40"/>
      <c r="L740" s="20"/>
      <c r="M740" s="18"/>
      <c r="N740" s="20"/>
      <c r="O740" s="20"/>
      <c r="P740" s="20"/>
      <c r="Q740" s="20"/>
      <c r="R740" s="20"/>
      <c r="S740" s="20"/>
      <c r="T740" s="20"/>
      <c r="U740" s="20"/>
      <c r="W740" s="19"/>
      <c r="X740" s="19"/>
      <c r="AC740" s="19"/>
      <c r="AD740" s="20"/>
      <c r="AE740" s="20"/>
      <c r="AF740" s="20"/>
      <c r="AG740" s="20"/>
      <c r="AH740" s="20"/>
      <c r="AI740" s="20"/>
      <c r="AJ740" s="20"/>
      <c r="AK740" s="20"/>
      <c r="AL740" s="20"/>
      <c r="AM740" s="20"/>
      <c r="AN740" s="20"/>
      <c r="AO740" s="20"/>
      <c r="AP740" s="20"/>
      <c r="AQ740" s="20"/>
      <c r="AR740" s="20"/>
      <c r="AS740" s="20"/>
      <c r="AT740" s="20"/>
      <c r="AU740" s="20"/>
      <c r="AV740" s="20"/>
      <c r="AW740" s="20"/>
      <c r="AX740" s="20"/>
      <c r="AY740" s="20"/>
      <c r="AZ740" s="20"/>
      <c r="BA740" s="20"/>
      <c r="BB740" s="20"/>
      <c r="BC740" s="20"/>
      <c r="BD740" s="20"/>
      <c r="BE740" s="20"/>
      <c r="BF740" s="20"/>
      <c r="BG740" s="20"/>
      <c r="BH740" s="20"/>
      <c r="BI740" s="20"/>
      <c r="BJ740" s="20"/>
      <c r="BK740" s="20"/>
      <c r="BL740" s="20"/>
      <c r="BM740" s="20"/>
      <c r="BN740" s="20"/>
      <c r="BO740" s="20"/>
      <c r="BP740" s="20"/>
      <c r="BQ740" s="20"/>
      <c r="BR740" s="20"/>
      <c r="BS740" s="18"/>
    </row>
    <row r="741" spans="1:71">
      <c r="A741" s="335"/>
      <c r="B741" s="284" t="s">
        <v>25</v>
      </c>
      <c r="C741" s="13" t="s">
        <v>23</v>
      </c>
      <c r="D741">
        <f>+入力シート①!AE$19</f>
        <v>0</v>
      </c>
      <c r="E741">
        <f>+COUNT($O741:$BS741)</f>
        <v>9</v>
      </c>
      <c r="F741" s="6">
        <f>+AVERAGE($O741:$BS741)</f>
        <v>25.777777777777779</v>
      </c>
      <c r="G741" s="6">
        <f>+STDEV($O741:$BS741)</f>
        <v>77.333333333333329</v>
      </c>
      <c r="H741" s="6">
        <f>+MAX($N741:$BS741)</f>
        <v>232</v>
      </c>
      <c r="I741" s="6">
        <f>+MIN($N741:$BS741)</f>
        <v>0</v>
      </c>
      <c r="J741" s="6">
        <f>+D741-F741</f>
        <v>-25.777777777777779</v>
      </c>
      <c r="K741" s="6">
        <f>+J741/G741</f>
        <v>-0.33333333333333337</v>
      </c>
      <c r="M741" s="18"/>
      <c r="N741">
        <v>0</v>
      </c>
      <c r="O741">
        <v>0</v>
      </c>
      <c r="P741">
        <v>0</v>
      </c>
      <c r="Q741">
        <v>0</v>
      </c>
      <c r="R741">
        <v>0</v>
      </c>
      <c r="S741">
        <v>0</v>
      </c>
      <c r="T741">
        <v>232</v>
      </c>
      <c r="U741">
        <v>0</v>
      </c>
      <c r="V741" s="19">
        <v>0</v>
      </c>
      <c r="W741" s="19">
        <v>0</v>
      </c>
      <c r="X741" s="19"/>
      <c r="AC741" s="19"/>
      <c r="BS741" s="18"/>
    </row>
    <row r="742" spans="1:71">
      <c r="A742" s="335"/>
      <c r="B742" s="285"/>
      <c r="C742" s="10" t="s">
        <v>24</v>
      </c>
      <c r="D742">
        <f>+入力シート①!AE$20</f>
        <v>0</v>
      </c>
      <c r="E742">
        <f t="shared" ref="E742" si="418">+COUNT($O742:$BS742)</f>
        <v>9</v>
      </c>
      <c r="F742" s="6">
        <f t="shared" ref="F742" si="419">+AVERAGE($O742:$BS742)</f>
        <v>7.7777777777777779E-2</v>
      </c>
      <c r="G742" s="6">
        <f t="shared" ref="G742" si="420">+STDEV($O742:$BS742)</f>
        <v>0.23333333333333331</v>
      </c>
      <c r="H742" s="6">
        <f t="shared" ref="H742" si="421">+MAX($N742:$BS742)</f>
        <v>0.7</v>
      </c>
      <c r="I742" s="6">
        <f t="shared" ref="I742" si="422">+MIN($N742:$BS742)</f>
        <v>0</v>
      </c>
      <c r="J742" s="6">
        <f t="shared" ref="J742" si="423">+D742-F742</f>
        <v>-7.7777777777777779E-2</v>
      </c>
      <c r="K742" s="6">
        <f t="shared" ref="K742" si="424">+J742/G742</f>
        <v>-0.33333333333333337</v>
      </c>
      <c r="M742" s="18"/>
      <c r="N742">
        <v>0</v>
      </c>
      <c r="O742">
        <v>0</v>
      </c>
      <c r="P742">
        <v>0</v>
      </c>
      <c r="Q742">
        <v>0</v>
      </c>
      <c r="R742">
        <v>0</v>
      </c>
      <c r="S742">
        <v>0</v>
      </c>
      <c r="T742">
        <v>0.7</v>
      </c>
      <c r="U742">
        <v>0</v>
      </c>
      <c r="V742" s="19">
        <v>0</v>
      </c>
      <c r="W742" s="19">
        <v>0</v>
      </c>
      <c r="X742" s="19"/>
      <c r="AC742" s="19"/>
      <c r="BS742" s="18"/>
    </row>
    <row r="743" spans="1:71" ht="0.95" customHeight="1">
      <c r="M743" s="18"/>
      <c r="N743"/>
      <c r="O743"/>
      <c r="P743"/>
      <c r="Q743"/>
      <c r="R743"/>
      <c r="S743"/>
      <c r="T743"/>
      <c r="U743"/>
      <c r="W743" s="19"/>
      <c r="X743" s="19"/>
      <c r="AC743" s="19"/>
      <c r="BS743" s="18"/>
    </row>
    <row r="744" spans="1:71" ht="0.95" customHeight="1">
      <c r="M744" s="18"/>
      <c r="N744"/>
      <c r="O744"/>
      <c r="P744"/>
      <c r="Q744"/>
      <c r="R744"/>
      <c r="S744"/>
      <c r="T744"/>
      <c r="U744"/>
      <c r="W744" s="19"/>
      <c r="X744" s="19"/>
      <c r="AC744" s="19"/>
      <c r="BS744" s="18"/>
    </row>
    <row r="745" spans="1:71" ht="0.95" customHeight="1">
      <c r="M745" s="18"/>
      <c r="N745"/>
      <c r="O745"/>
      <c r="P745"/>
      <c r="Q745"/>
      <c r="R745"/>
      <c r="S745"/>
      <c r="T745"/>
      <c r="U745"/>
      <c r="W745" s="19"/>
      <c r="X745" s="19"/>
      <c r="AC745" s="19"/>
      <c r="BS745" s="18"/>
    </row>
    <row r="746" spans="1:71" ht="0.95" customHeight="1">
      <c r="M746" s="18"/>
      <c r="N746"/>
      <c r="O746"/>
      <c r="P746"/>
      <c r="Q746"/>
      <c r="R746"/>
      <c r="S746"/>
      <c r="T746"/>
      <c r="U746"/>
      <c r="W746" s="19"/>
      <c r="X746" s="19"/>
      <c r="AC746" s="19"/>
      <c r="BS746" s="18"/>
    </row>
    <row r="747" spans="1:71" ht="0.95" customHeight="1">
      <c r="M747" s="18"/>
      <c r="N747"/>
      <c r="O747"/>
      <c r="P747"/>
      <c r="Q747"/>
      <c r="R747"/>
      <c r="S747"/>
      <c r="T747"/>
      <c r="U747"/>
      <c r="W747" s="19"/>
      <c r="X747" s="19"/>
      <c r="AC747" s="19"/>
      <c r="BS747" s="18"/>
    </row>
    <row r="748" spans="1:71" ht="0.95" customHeight="1">
      <c r="M748" s="18"/>
      <c r="N748"/>
      <c r="O748"/>
      <c r="P748"/>
      <c r="Q748"/>
      <c r="R748"/>
      <c r="S748"/>
      <c r="T748"/>
      <c r="U748"/>
      <c r="W748" s="19"/>
      <c r="X748" s="19"/>
      <c r="AC748" s="19"/>
      <c r="BS748" s="18"/>
    </row>
    <row r="749" spans="1:71" ht="0.95" customHeight="1">
      <c r="M749" s="18"/>
      <c r="N749"/>
      <c r="O749"/>
      <c r="P749"/>
      <c r="Q749"/>
      <c r="R749"/>
      <c r="S749"/>
      <c r="T749"/>
      <c r="U749"/>
      <c r="W749" s="19"/>
      <c r="X749" s="19"/>
      <c r="AC749" s="19"/>
      <c r="BS749" s="18"/>
    </row>
    <row r="750" spans="1:71" ht="0.95" customHeight="1">
      <c r="M750" s="18"/>
      <c r="N750"/>
      <c r="O750"/>
      <c r="P750"/>
      <c r="Q750"/>
      <c r="R750"/>
      <c r="S750"/>
      <c r="T750"/>
      <c r="U750"/>
      <c r="W750" s="19"/>
      <c r="X750" s="19"/>
      <c r="AC750" s="19"/>
      <c r="BS750" s="18"/>
    </row>
    <row r="751" spans="1:71" ht="16.5" thickBot="1">
      <c r="D751" s="1" t="s">
        <v>26</v>
      </c>
      <c r="E751" s="1" t="s">
        <v>3</v>
      </c>
      <c r="F751" s="5" t="s">
        <v>4</v>
      </c>
      <c r="G751" s="5" t="s">
        <v>8</v>
      </c>
      <c r="H751" s="5" t="s">
        <v>5</v>
      </c>
      <c r="I751" s="5" t="s">
        <v>6</v>
      </c>
      <c r="J751" s="5" t="s">
        <v>7</v>
      </c>
      <c r="K751" s="6" t="s">
        <v>66</v>
      </c>
      <c r="M751" s="18"/>
      <c r="N751" s="1" t="s">
        <v>26</v>
      </c>
      <c r="O751" s="1"/>
      <c r="P751" s="1"/>
      <c r="Q751" s="1"/>
      <c r="R751" s="1"/>
      <c r="S751" s="1"/>
      <c r="T751" s="1"/>
      <c r="U751" s="1"/>
      <c r="W751" s="19"/>
      <c r="X751" s="191"/>
      <c r="Y751" s="191"/>
      <c r="Z751" s="191"/>
      <c r="AA751" s="191"/>
      <c r="AB751" s="191"/>
      <c r="AC751" s="191"/>
      <c r="AD751" s="1"/>
      <c r="AE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8"/>
    </row>
    <row r="752" spans="1:71">
      <c r="A752" s="335"/>
      <c r="B752" s="286" t="s">
        <v>18</v>
      </c>
      <c r="C752" s="287"/>
      <c r="D752" s="92">
        <f>+入力シート①!AF$2</f>
        <v>41760</v>
      </c>
      <c r="E752" s="21"/>
      <c r="F752" s="34"/>
      <c r="G752" s="34"/>
      <c r="H752" s="34"/>
      <c r="I752" s="34"/>
      <c r="J752" s="34"/>
      <c r="K752" s="35"/>
      <c r="M752" s="18"/>
      <c r="N752" s="92">
        <v>41760</v>
      </c>
      <c r="O752" s="92">
        <v>41760</v>
      </c>
      <c r="P752" s="92">
        <v>41760</v>
      </c>
      <c r="Q752" s="92">
        <v>41760</v>
      </c>
      <c r="R752" s="92">
        <v>41760</v>
      </c>
      <c r="S752" s="92">
        <v>41760</v>
      </c>
      <c r="T752" s="92">
        <v>41421</v>
      </c>
      <c r="U752" s="92">
        <v>0</v>
      </c>
      <c r="V752" s="19">
        <v>0</v>
      </c>
      <c r="W752" s="19">
        <v>0</v>
      </c>
      <c r="X752" s="19">
        <f t="shared" ref="X752:BR752" si="425">+X$1</f>
        <v>2009</v>
      </c>
      <c r="Y752" s="19">
        <f t="shared" si="425"/>
        <v>2008</v>
      </c>
      <c r="Z752" s="19">
        <f t="shared" si="425"/>
        <v>2007</v>
      </c>
      <c r="AA752" s="19">
        <f t="shared" si="425"/>
        <v>2006</v>
      </c>
      <c r="AB752" s="19">
        <f t="shared" si="425"/>
        <v>2005</v>
      </c>
      <c r="AC752" s="19">
        <f t="shared" si="425"/>
        <v>2004</v>
      </c>
      <c r="AD752">
        <f t="shared" si="425"/>
        <v>2003</v>
      </c>
      <c r="AE752">
        <f t="shared" si="425"/>
        <v>2003</v>
      </c>
      <c r="AF752">
        <f t="shared" si="425"/>
        <v>2003</v>
      </c>
      <c r="AG752">
        <f t="shared" si="425"/>
        <v>2002</v>
      </c>
      <c r="AH752">
        <f t="shared" si="425"/>
        <v>2002</v>
      </c>
      <c r="AI752">
        <f t="shared" si="425"/>
        <v>2001</v>
      </c>
      <c r="AJ752">
        <f t="shared" si="425"/>
        <v>2001</v>
      </c>
      <c r="AK752">
        <f t="shared" si="425"/>
        <v>2000</v>
      </c>
      <c r="AL752">
        <f t="shared" si="425"/>
        <v>1999</v>
      </c>
      <c r="AM752">
        <f t="shared" si="425"/>
        <v>1998</v>
      </c>
      <c r="AN752">
        <f t="shared" si="425"/>
        <v>1997</v>
      </c>
      <c r="AO752">
        <f t="shared" si="425"/>
        <v>1996</v>
      </c>
      <c r="AP752">
        <f t="shared" si="425"/>
        <v>1995</v>
      </c>
      <c r="AQ752">
        <f t="shared" si="425"/>
        <v>1994</v>
      </c>
      <c r="AR752">
        <f t="shared" si="425"/>
        <v>1992</v>
      </c>
      <c r="AS752">
        <f t="shared" si="425"/>
        <v>1991</v>
      </c>
      <c r="AT752">
        <f t="shared" si="425"/>
        <v>1990</v>
      </c>
      <c r="AU752">
        <f t="shared" si="425"/>
        <v>1990</v>
      </c>
      <c r="AV752">
        <f t="shared" si="425"/>
        <v>1990</v>
      </c>
      <c r="AW752">
        <f t="shared" si="425"/>
        <v>1989</v>
      </c>
      <c r="AX752">
        <f t="shared" si="425"/>
        <v>1989</v>
      </c>
      <c r="AY752">
        <f t="shared" si="425"/>
        <v>1988</v>
      </c>
      <c r="AZ752">
        <f t="shared" si="425"/>
        <v>1988</v>
      </c>
      <c r="BA752">
        <f t="shared" si="425"/>
        <v>1988</v>
      </c>
      <c r="BB752">
        <f t="shared" si="425"/>
        <v>1987</v>
      </c>
      <c r="BC752">
        <f t="shared" si="425"/>
        <v>1986</v>
      </c>
      <c r="BD752">
        <f t="shared" si="425"/>
        <v>1985</v>
      </c>
      <c r="BE752">
        <f t="shared" si="425"/>
        <v>1985</v>
      </c>
      <c r="BF752">
        <f t="shared" si="425"/>
        <v>1985</v>
      </c>
      <c r="BG752">
        <f t="shared" si="425"/>
        <v>1984</v>
      </c>
      <c r="BH752">
        <f t="shared" si="425"/>
        <v>1984</v>
      </c>
      <c r="BI752">
        <f t="shared" si="425"/>
        <v>1984</v>
      </c>
      <c r="BJ752">
        <f t="shared" si="425"/>
        <v>1983</v>
      </c>
      <c r="BK752">
        <f t="shared" si="425"/>
        <v>1983</v>
      </c>
      <c r="BL752">
        <f t="shared" si="425"/>
        <v>1982</v>
      </c>
      <c r="BM752">
        <f t="shared" si="425"/>
        <v>1981</v>
      </c>
      <c r="BN752">
        <f t="shared" si="425"/>
        <v>1981</v>
      </c>
      <c r="BO752">
        <f t="shared" si="425"/>
        <v>1980</v>
      </c>
      <c r="BP752">
        <f t="shared" si="425"/>
        <v>1980</v>
      </c>
      <c r="BQ752">
        <f t="shared" si="425"/>
        <v>1980</v>
      </c>
      <c r="BR752">
        <f t="shared" si="425"/>
        <v>1980</v>
      </c>
      <c r="BS752" s="18"/>
    </row>
    <row r="753" spans="1:71">
      <c r="A753" s="335"/>
      <c r="B753" s="286" t="s">
        <v>19</v>
      </c>
      <c r="C753" s="287"/>
      <c r="D753" s="93">
        <f>+入力シート①!AF$2</f>
        <v>41760</v>
      </c>
      <c r="E753" s="22"/>
      <c r="F753" s="36"/>
      <c r="G753" s="36"/>
      <c r="H753" s="36"/>
      <c r="I753" s="36"/>
      <c r="J753" s="36"/>
      <c r="K753" s="37"/>
      <c r="M753" s="18"/>
      <c r="N753" s="93">
        <v>41760</v>
      </c>
      <c r="O753" s="93">
        <v>41760</v>
      </c>
      <c r="P753" s="93">
        <v>41760</v>
      </c>
      <c r="Q753" s="93">
        <v>41760</v>
      </c>
      <c r="R753" s="93">
        <v>41760</v>
      </c>
      <c r="S753" s="93">
        <v>41760</v>
      </c>
      <c r="T753" s="93">
        <v>41421</v>
      </c>
      <c r="U753" s="93">
        <v>0</v>
      </c>
      <c r="V753" s="19">
        <v>0</v>
      </c>
      <c r="W753" s="19">
        <v>0</v>
      </c>
      <c r="X753" s="19">
        <f t="shared" ref="X753:BR753" si="426">+X$3</f>
        <v>5</v>
      </c>
      <c r="Y753" s="19">
        <f t="shared" si="426"/>
        <v>5</v>
      </c>
      <c r="Z753" s="19">
        <f t="shared" si="426"/>
        <v>5</v>
      </c>
      <c r="AA753" s="19">
        <f t="shared" si="426"/>
        <v>5</v>
      </c>
      <c r="AB753" s="19">
        <f t="shared" si="426"/>
        <v>5</v>
      </c>
      <c r="AC753" s="19">
        <f t="shared" si="426"/>
        <v>5</v>
      </c>
      <c r="AD753">
        <f t="shared" si="426"/>
        <v>5</v>
      </c>
      <c r="AE753">
        <f t="shared" si="426"/>
        <v>5</v>
      </c>
      <c r="AF753">
        <f t="shared" si="426"/>
        <v>5</v>
      </c>
      <c r="AG753">
        <f t="shared" si="426"/>
        <v>5</v>
      </c>
      <c r="AH753">
        <f t="shared" si="426"/>
        <v>5</v>
      </c>
      <c r="AI753">
        <f t="shared" si="426"/>
        <v>5</v>
      </c>
      <c r="AJ753">
        <f t="shared" si="426"/>
        <v>5</v>
      </c>
      <c r="AK753">
        <f t="shared" si="426"/>
        <v>5</v>
      </c>
      <c r="AL753">
        <f t="shared" si="426"/>
        <v>5</v>
      </c>
      <c r="AM753">
        <f t="shared" si="426"/>
        <v>5</v>
      </c>
      <c r="AN753">
        <f t="shared" si="426"/>
        <v>5</v>
      </c>
      <c r="AO753">
        <f t="shared" si="426"/>
        <v>5</v>
      </c>
      <c r="AP753">
        <f t="shared" si="426"/>
        <v>5</v>
      </c>
      <c r="AQ753">
        <f t="shared" si="426"/>
        <v>5</v>
      </c>
      <c r="AR753">
        <f t="shared" si="426"/>
        <v>5</v>
      </c>
      <c r="AS753">
        <f t="shared" si="426"/>
        <v>5</v>
      </c>
      <c r="AT753">
        <f t="shared" si="426"/>
        <v>5</v>
      </c>
      <c r="AU753">
        <f t="shared" si="426"/>
        <v>5</v>
      </c>
      <c r="AV753">
        <f t="shared" si="426"/>
        <v>5</v>
      </c>
      <c r="AW753">
        <f t="shared" si="426"/>
        <v>5</v>
      </c>
      <c r="AX753">
        <f t="shared" si="426"/>
        <v>5</v>
      </c>
      <c r="AY753">
        <f t="shared" si="426"/>
        <v>5</v>
      </c>
      <c r="AZ753">
        <f t="shared" si="426"/>
        <v>5</v>
      </c>
      <c r="BA753">
        <f t="shared" si="426"/>
        <v>5</v>
      </c>
      <c r="BB753">
        <f t="shared" si="426"/>
        <v>5</v>
      </c>
      <c r="BC753">
        <f t="shared" si="426"/>
        <v>5</v>
      </c>
      <c r="BD753">
        <f t="shared" si="426"/>
        <v>5</v>
      </c>
      <c r="BE753">
        <f t="shared" si="426"/>
        <v>5</v>
      </c>
      <c r="BF753">
        <f t="shared" si="426"/>
        <v>5</v>
      </c>
      <c r="BG753">
        <f t="shared" si="426"/>
        <v>5</v>
      </c>
      <c r="BH753">
        <f t="shared" si="426"/>
        <v>5</v>
      </c>
      <c r="BI753">
        <f t="shared" si="426"/>
        <v>5</v>
      </c>
      <c r="BJ753">
        <f t="shared" si="426"/>
        <v>5</v>
      </c>
      <c r="BK753">
        <f t="shared" si="426"/>
        <v>5</v>
      </c>
      <c r="BL753">
        <f t="shared" si="426"/>
        <v>5</v>
      </c>
      <c r="BM753">
        <f t="shared" si="426"/>
        <v>5</v>
      </c>
      <c r="BN753">
        <f t="shared" si="426"/>
        <v>5</v>
      </c>
      <c r="BO753">
        <f t="shared" si="426"/>
        <v>5</v>
      </c>
      <c r="BP753">
        <f t="shared" si="426"/>
        <v>5</v>
      </c>
      <c r="BQ753">
        <f t="shared" si="426"/>
        <v>5</v>
      </c>
      <c r="BR753">
        <f t="shared" si="426"/>
        <v>5</v>
      </c>
      <c r="BS753" s="18"/>
    </row>
    <row r="754" spans="1:71">
      <c r="A754" s="335"/>
      <c r="B754" s="286" t="s">
        <v>20</v>
      </c>
      <c r="C754" s="287"/>
      <c r="D754" s="94">
        <f>+入力シート①!AF$2</f>
        <v>41760</v>
      </c>
      <c r="E754" s="22"/>
      <c r="F754" s="36"/>
      <c r="G754" s="36"/>
      <c r="H754" s="36"/>
      <c r="I754" s="36"/>
      <c r="J754" s="36"/>
      <c r="K754" s="37"/>
      <c r="M754" s="18"/>
      <c r="N754" s="94">
        <v>41760</v>
      </c>
      <c r="O754" s="94">
        <v>41760</v>
      </c>
      <c r="P754" s="94">
        <v>41760</v>
      </c>
      <c r="Q754" s="94">
        <v>41760</v>
      </c>
      <c r="R754" s="94">
        <v>41760</v>
      </c>
      <c r="S754" s="94">
        <v>41760</v>
      </c>
      <c r="T754" s="94">
        <v>41421</v>
      </c>
      <c r="U754" s="94">
        <v>0</v>
      </c>
      <c r="V754" s="19">
        <v>0</v>
      </c>
      <c r="W754" s="19">
        <v>0</v>
      </c>
      <c r="X754" s="19"/>
      <c r="AC754" s="19"/>
      <c r="BS754" s="18"/>
    </row>
    <row r="755" spans="1:71">
      <c r="A755" s="335"/>
      <c r="B755" s="286" t="s">
        <v>67</v>
      </c>
      <c r="C755" s="287"/>
      <c r="D755">
        <f>+入力シート①!AF$3</f>
        <v>32</v>
      </c>
      <c r="E755" s="22"/>
      <c r="F755" s="36"/>
      <c r="G755" s="36"/>
      <c r="H755" s="36"/>
      <c r="I755" s="36"/>
      <c r="J755" s="36"/>
      <c r="K755" s="37"/>
      <c r="M755" s="18"/>
      <c r="N755">
        <v>32</v>
      </c>
      <c r="O755">
        <v>32</v>
      </c>
      <c r="P755">
        <v>32</v>
      </c>
      <c r="Q755">
        <v>32</v>
      </c>
      <c r="R755">
        <v>32</v>
      </c>
      <c r="S755">
        <v>32</v>
      </c>
      <c r="T755">
        <v>32</v>
      </c>
      <c r="U755">
        <v>0</v>
      </c>
      <c r="V755" s="19">
        <v>0</v>
      </c>
      <c r="W755" s="19">
        <v>0</v>
      </c>
      <c r="X755" s="19">
        <f>+$A$752</f>
        <v>0</v>
      </c>
      <c r="Y755" s="19">
        <f>+$A$752</f>
        <v>0</v>
      </c>
      <c r="Z755" s="19">
        <f>+$A$752</f>
        <v>0</v>
      </c>
      <c r="AA755" s="19">
        <f t="shared" ref="AA755:BR755" si="427">+$A$752</f>
        <v>0</v>
      </c>
      <c r="AB755" s="19">
        <f t="shared" si="427"/>
        <v>0</v>
      </c>
      <c r="AC755" s="19">
        <f t="shared" si="427"/>
        <v>0</v>
      </c>
      <c r="AD755">
        <f t="shared" si="427"/>
        <v>0</v>
      </c>
      <c r="AE755">
        <f t="shared" si="427"/>
        <v>0</v>
      </c>
      <c r="AF755">
        <f t="shared" si="427"/>
        <v>0</v>
      </c>
      <c r="AG755">
        <f t="shared" si="427"/>
        <v>0</v>
      </c>
      <c r="AH755">
        <f t="shared" si="427"/>
        <v>0</v>
      </c>
      <c r="AI755">
        <f t="shared" si="427"/>
        <v>0</v>
      </c>
      <c r="AJ755">
        <f t="shared" si="427"/>
        <v>0</v>
      </c>
      <c r="AK755">
        <f t="shared" si="427"/>
        <v>0</v>
      </c>
      <c r="AL755">
        <f t="shared" si="427"/>
        <v>0</v>
      </c>
      <c r="AM755">
        <f t="shared" si="427"/>
        <v>0</v>
      </c>
      <c r="AN755">
        <f t="shared" si="427"/>
        <v>0</v>
      </c>
      <c r="AO755">
        <f t="shared" si="427"/>
        <v>0</v>
      </c>
      <c r="AP755">
        <f t="shared" si="427"/>
        <v>0</v>
      </c>
      <c r="AQ755">
        <f t="shared" si="427"/>
        <v>0</v>
      </c>
      <c r="AR755">
        <f t="shared" si="427"/>
        <v>0</v>
      </c>
      <c r="AS755">
        <f t="shared" si="427"/>
        <v>0</v>
      </c>
      <c r="AT755">
        <f t="shared" si="427"/>
        <v>0</v>
      </c>
      <c r="AU755">
        <f t="shared" si="427"/>
        <v>0</v>
      </c>
      <c r="AV755">
        <f t="shared" si="427"/>
        <v>0</v>
      </c>
      <c r="AW755">
        <f t="shared" si="427"/>
        <v>0</v>
      </c>
      <c r="AX755">
        <f t="shared" si="427"/>
        <v>0</v>
      </c>
      <c r="AY755">
        <f t="shared" si="427"/>
        <v>0</v>
      </c>
      <c r="AZ755">
        <f t="shared" si="427"/>
        <v>0</v>
      </c>
      <c r="BA755">
        <f t="shared" si="427"/>
        <v>0</v>
      </c>
      <c r="BB755">
        <f t="shared" si="427"/>
        <v>0</v>
      </c>
      <c r="BC755">
        <f t="shared" si="427"/>
        <v>0</v>
      </c>
      <c r="BD755">
        <f t="shared" si="427"/>
        <v>0</v>
      </c>
      <c r="BE755">
        <f t="shared" si="427"/>
        <v>0</v>
      </c>
      <c r="BF755">
        <f t="shared" si="427"/>
        <v>0</v>
      </c>
      <c r="BG755">
        <f t="shared" si="427"/>
        <v>0</v>
      </c>
      <c r="BH755">
        <f t="shared" si="427"/>
        <v>0</v>
      </c>
      <c r="BI755">
        <f t="shared" si="427"/>
        <v>0</v>
      </c>
      <c r="BJ755">
        <f t="shared" si="427"/>
        <v>0</v>
      </c>
      <c r="BK755">
        <f t="shared" si="427"/>
        <v>0</v>
      </c>
      <c r="BL755">
        <f t="shared" si="427"/>
        <v>0</v>
      </c>
      <c r="BM755">
        <f t="shared" si="427"/>
        <v>0</v>
      </c>
      <c r="BN755">
        <f t="shared" si="427"/>
        <v>0</v>
      </c>
      <c r="BO755">
        <f t="shared" si="427"/>
        <v>0</v>
      </c>
      <c r="BP755">
        <f t="shared" si="427"/>
        <v>0</v>
      </c>
      <c r="BQ755">
        <f t="shared" si="427"/>
        <v>0</v>
      </c>
      <c r="BR755">
        <f t="shared" si="427"/>
        <v>0</v>
      </c>
      <c r="BS755" s="18"/>
    </row>
    <row r="756" spans="1:71" ht="16.5" thickBot="1">
      <c r="A756" s="335"/>
      <c r="B756" s="286" t="s">
        <v>21</v>
      </c>
      <c r="C756" s="287"/>
      <c r="D756" s="99">
        <f>+入力シート①!AF$4</f>
        <v>0.53472222222222221</v>
      </c>
      <c r="E756" s="23"/>
      <c r="F756" s="38"/>
      <c r="G756" s="38"/>
      <c r="H756" s="38"/>
      <c r="I756" s="38"/>
      <c r="J756" s="38"/>
      <c r="K756" s="39"/>
      <c r="M756" s="18"/>
      <c r="N756" s="99">
        <v>0.53472222222222221</v>
      </c>
      <c r="O756" s="99">
        <v>0.53472222222222221</v>
      </c>
      <c r="P756" s="99">
        <v>0.53472222222222221</v>
      </c>
      <c r="Q756" s="99">
        <v>0.53472222222222221</v>
      </c>
      <c r="R756" s="99">
        <v>0.53472222222222221</v>
      </c>
      <c r="S756" s="99">
        <v>0.53472222222222221</v>
      </c>
      <c r="T756" s="99">
        <v>0.3923611111111111</v>
      </c>
      <c r="U756" s="99">
        <v>0</v>
      </c>
      <c r="V756" s="19">
        <v>0</v>
      </c>
      <c r="W756" s="19">
        <v>0</v>
      </c>
      <c r="X756" s="19"/>
      <c r="AC756" s="19"/>
      <c r="BS756" s="18"/>
    </row>
    <row r="757" spans="1:71">
      <c r="A757" s="335"/>
      <c r="B757" s="283" t="s">
        <v>22</v>
      </c>
      <c r="C757" s="9">
        <v>0</v>
      </c>
      <c r="D757">
        <f>+入力シート①!AF$5</f>
        <v>21.47</v>
      </c>
      <c r="E757">
        <f>+COUNT($O757:$BS757)</f>
        <v>9</v>
      </c>
      <c r="F757" s="6">
        <f>+AVERAGE($O757:$BS757)</f>
        <v>14.194955555555556</v>
      </c>
      <c r="G757" s="6">
        <f>+STDEV($O757:$BS757)</f>
        <v>10.651768234325122</v>
      </c>
      <c r="H757" s="6">
        <f>+MAX($N757:$BT757)</f>
        <v>21.47</v>
      </c>
      <c r="I757" s="6">
        <f>+MIN($N757:$BS757)</f>
        <v>0</v>
      </c>
      <c r="J757" s="6">
        <f>+D757-F757</f>
        <v>7.2750444444444433</v>
      </c>
      <c r="K757" s="6">
        <f>+J757/G757</f>
        <v>0.68298936706121249</v>
      </c>
      <c r="M757" s="18"/>
      <c r="N757">
        <v>21.47</v>
      </c>
      <c r="O757">
        <v>21.47</v>
      </c>
      <c r="P757">
        <v>21.47</v>
      </c>
      <c r="Q757">
        <v>21.47</v>
      </c>
      <c r="R757">
        <v>21.47</v>
      </c>
      <c r="S757">
        <v>21.47</v>
      </c>
      <c r="T757">
        <v>20.404599999999999</v>
      </c>
      <c r="U757">
        <v>0</v>
      </c>
      <c r="V757" s="19">
        <v>0</v>
      </c>
      <c r="W757" s="19">
        <v>0</v>
      </c>
      <c r="X757" s="19"/>
      <c r="AC757" s="19"/>
      <c r="BS757" s="18"/>
    </row>
    <row r="758" spans="1:71">
      <c r="A758" s="335"/>
      <c r="B758" s="283"/>
      <c r="C758" s="9">
        <v>10</v>
      </c>
      <c r="D758">
        <f>+入力シート①!AF$6</f>
        <v>21.48</v>
      </c>
      <c r="E758">
        <f t="shared" ref="E758:E769" si="428">+COUNT($O758:$BS758)</f>
        <v>9</v>
      </c>
      <c r="F758" s="6">
        <f t="shared" ref="F758:F769" si="429">+AVERAGE($O758:$BS758)</f>
        <v>14.18911111111111</v>
      </c>
      <c r="G758" s="6">
        <f t="shared" ref="G758:G769" si="430">+STDEV($O758:$BS758)</f>
        <v>10.648622780017666</v>
      </c>
      <c r="H758" s="6">
        <f t="shared" ref="H758:H769" si="431">+MAX($N758:$BT758)</f>
        <v>21.48</v>
      </c>
      <c r="I758" s="6">
        <f t="shared" ref="I758:I769" si="432">+MIN($N758:$BS758)</f>
        <v>0</v>
      </c>
      <c r="J758" s="6">
        <f t="shared" ref="J758:J769" si="433">+D758-F758</f>
        <v>7.2908888888888903</v>
      </c>
      <c r="K758" s="6">
        <f t="shared" ref="K758:K769" si="434">+J758/G758</f>
        <v>0.68467904624909581</v>
      </c>
      <c r="M758" s="18"/>
      <c r="N758">
        <v>21.48</v>
      </c>
      <c r="O758">
        <v>21.48</v>
      </c>
      <c r="P758">
        <v>21.48</v>
      </c>
      <c r="Q758">
        <v>21.48</v>
      </c>
      <c r="R758">
        <v>21.48</v>
      </c>
      <c r="S758">
        <v>21.48</v>
      </c>
      <c r="T758">
        <v>20.302</v>
      </c>
      <c r="U758">
        <v>0</v>
      </c>
      <c r="V758" s="19">
        <v>0</v>
      </c>
      <c r="W758" s="19">
        <v>0</v>
      </c>
      <c r="X758" s="19"/>
      <c r="AC758" s="19"/>
      <c r="BS758" s="18"/>
    </row>
    <row r="759" spans="1:71">
      <c r="A759" s="335"/>
      <c r="B759" s="283"/>
      <c r="C759" s="9">
        <v>20</v>
      </c>
      <c r="D759">
        <f>+入力シート①!AF$7</f>
        <v>21.47</v>
      </c>
      <c r="E759">
        <f t="shared" si="428"/>
        <v>9</v>
      </c>
      <c r="F759" s="6">
        <f t="shared" si="429"/>
        <v>14.109166666666665</v>
      </c>
      <c r="G759" s="6">
        <f t="shared" si="430"/>
        <v>10.598480433533856</v>
      </c>
      <c r="H759" s="6">
        <f t="shared" si="431"/>
        <v>21.47</v>
      </c>
      <c r="I759" s="6">
        <f t="shared" si="432"/>
        <v>0</v>
      </c>
      <c r="J759" s="6">
        <f t="shared" si="433"/>
        <v>7.3608333333333338</v>
      </c>
      <c r="K759" s="6">
        <f t="shared" si="434"/>
        <v>0.69451780182029432</v>
      </c>
      <c r="M759" s="18"/>
      <c r="N759">
        <v>21.47</v>
      </c>
      <c r="O759">
        <v>21.47</v>
      </c>
      <c r="P759">
        <v>21.47</v>
      </c>
      <c r="Q759">
        <v>21.47</v>
      </c>
      <c r="R759">
        <v>21.47</v>
      </c>
      <c r="S759">
        <v>21.47</v>
      </c>
      <c r="T759">
        <v>19.6325</v>
      </c>
      <c r="U759">
        <v>0</v>
      </c>
      <c r="V759" s="19">
        <v>0</v>
      </c>
      <c r="W759" s="19">
        <v>0</v>
      </c>
      <c r="X759" s="19"/>
      <c r="AC759" s="19"/>
      <c r="BS759" s="18"/>
    </row>
    <row r="760" spans="1:71">
      <c r="A760" s="335"/>
      <c r="B760" s="283"/>
      <c r="C760" s="9">
        <v>30</v>
      </c>
      <c r="D760">
        <f>+入力シート①!AF$8</f>
        <v>21.18</v>
      </c>
      <c r="E760">
        <f t="shared" si="428"/>
        <v>9</v>
      </c>
      <c r="F760" s="6">
        <f t="shared" si="429"/>
        <v>13.868066666666667</v>
      </c>
      <c r="G760" s="6">
        <f t="shared" si="430"/>
        <v>10.426762327779414</v>
      </c>
      <c r="H760" s="6">
        <f t="shared" si="431"/>
        <v>21.18</v>
      </c>
      <c r="I760" s="6">
        <f t="shared" si="432"/>
        <v>0</v>
      </c>
      <c r="J760" s="6">
        <f t="shared" si="433"/>
        <v>7.3119333333333323</v>
      </c>
      <c r="K760" s="6">
        <f t="shared" si="434"/>
        <v>0.70126594464060765</v>
      </c>
      <c r="M760" s="18"/>
      <c r="N760">
        <v>21.18</v>
      </c>
      <c r="O760">
        <v>21.18</v>
      </c>
      <c r="P760">
        <v>21.18</v>
      </c>
      <c r="Q760">
        <v>21.18</v>
      </c>
      <c r="R760">
        <v>21.18</v>
      </c>
      <c r="S760">
        <v>21.18</v>
      </c>
      <c r="T760">
        <v>18.912600000000001</v>
      </c>
      <c r="U760">
        <v>0</v>
      </c>
      <c r="V760" s="19">
        <v>0</v>
      </c>
      <c r="W760" s="19">
        <v>0</v>
      </c>
      <c r="X760" s="19"/>
      <c r="AC760" s="19"/>
      <c r="BS760" s="18"/>
    </row>
    <row r="761" spans="1:71">
      <c r="A761" s="335"/>
      <c r="B761" s="283"/>
      <c r="C761" s="9">
        <v>50</v>
      </c>
      <c r="D761">
        <f>+入力シート①!AF$9</f>
        <v>20.7</v>
      </c>
      <c r="E761">
        <f t="shared" si="428"/>
        <v>9</v>
      </c>
      <c r="F761" s="6">
        <f t="shared" si="429"/>
        <v>13.519977777777777</v>
      </c>
      <c r="G761" s="6">
        <f t="shared" si="430"/>
        <v>10.17255459579571</v>
      </c>
      <c r="H761" s="6">
        <f t="shared" si="431"/>
        <v>20.7</v>
      </c>
      <c r="I761" s="6">
        <f t="shared" si="432"/>
        <v>0</v>
      </c>
      <c r="J761" s="6">
        <f t="shared" si="433"/>
        <v>7.1800222222222221</v>
      </c>
      <c r="K761" s="6">
        <f t="shared" si="434"/>
        <v>0.70582292329890339</v>
      </c>
      <c r="M761" s="18"/>
      <c r="N761">
        <v>20.7</v>
      </c>
      <c r="O761">
        <v>20.7</v>
      </c>
      <c r="P761">
        <v>20.7</v>
      </c>
      <c r="Q761">
        <v>20.7</v>
      </c>
      <c r="R761">
        <v>20.7</v>
      </c>
      <c r="S761">
        <v>20.7</v>
      </c>
      <c r="T761">
        <v>18.1798</v>
      </c>
      <c r="U761">
        <v>0</v>
      </c>
      <c r="V761" s="19">
        <v>0</v>
      </c>
      <c r="W761" s="19">
        <v>0</v>
      </c>
      <c r="X761" s="19"/>
      <c r="AC761" s="19"/>
      <c r="BS761" s="18"/>
    </row>
    <row r="762" spans="1:71">
      <c r="A762" s="335"/>
      <c r="B762" s="283"/>
      <c r="C762" s="9">
        <v>75</v>
      </c>
      <c r="D762">
        <f>+入力シート①!AF$10</f>
        <v>20.63</v>
      </c>
      <c r="E762">
        <f t="shared" si="428"/>
        <v>9</v>
      </c>
      <c r="F762" s="6">
        <f t="shared" si="429"/>
        <v>13.33562222222222</v>
      </c>
      <c r="G762" s="6">
        <f t="shared" si="430"/>
        <v>10.075045061161982</v>
      </c>
      <c r="H762" s="6">
        <f t="shared" si="431"/>
        <v>20.63</v>
      </c>
      <c r="I762" s="6">
        <f t="shared" si="432"/>
        <v>0</v>
      </c>
      <c r="J762" s="6">
        <f t="shared" si="433"/>
        <v>7.294377777777779</v>
      </c>
      <c r="K762" s="6">
        <f t="shared" si="434"/>
        <v>0.72400448171658094</v>
      </c>
      <c r="M762" s="18"/>
      <c r="N762">
        <v>20.63</v>
      </c>
      <c r="O762">
        <v>20.63</v>
      </c>
      <c r="P762">
        <v>20.63</v>
      </c>
      <c r="Q762">
        <v>20.63</v>
      </c>
      <c r="R762">
        <v>20.63</v>
      </c>
      <c r="S762">
        <v>20.63</v>
      </c>
      <c r="T762">
        <v>16.8706</v>
      </c>
      <c r="U762">
        <v>0</v>
      </c>
      <c r="V762" s="19">
        <v>0</v>
      </c>
      <c r="W762" s="19">
        <v>0</v>
      </c>
      <c r="X762" s="19"/>
      <c r="AC762" s="19"/>
      <c r="BS762" s="18"/>
    </row>
    <row r="763" spans="1:71">
      <c r="A763" s="335"/>
      <c r="B763" s="283"/>
      <c r="C763" s="9">
        <v>100</v>
      </c>
      <c r="D763">
        <f>+入力シート①!AF$11</f>
        <v>19.63</v>
      </c>
      <c r="E763">
        <f t="shared" si="428"/>
        <v>9</v>
      </c>
      <c r="F763" s="6">
        <f t="shared" si="429"/>
        <v>12.627966666666666</v>
      </c>
      <c r="G763" s="6">
        <f t="shared" si="430"/>
        <v>9.5642388855569695</v>
      </c>
      <c r="H763" s="6">
        <f t="shared" si="431"/>
        <v>19.63</v>
      </c>
      <c r="I763" s="6">
        <f t="shared" si="432"/>
        <v>0</v>
      </c>
      <c r="J763" s="6">
        <f t="shared" si="433"/>
        <v>7.0020333333333333</v>
      </c>
      <c r="K763" s="6">
        <f t="shared" si="434"/>
        <v>0.73210565075984846</v>
      </c>
      <c r="M763" s="18"/>
      <c r="N763">
        <v>19.63</v>
      </c>
      <c r="O763">
        <v>19.63</v>
      </c>
      <c r="P763">
        <v>19.63</v>
      </c>
      <c r="Q763">
        <v>19.63</v>
      </c>
      <c r="R763">
        <v>19.63</v>
      </c>
      <c r="S763">
        <v>19.63</v>
      </c>
      <c r="T763">
        <v>15.5017</v>
      </c>
      <c r="U763">
        <v>0</v>
      </c>
      <c r="V763" s="19">
        <v>0</v>
      </c>
      <c r="W763" s="19">
        <v>0</v>
      </c>
      <c r="X763" s="19"/>
      <c r="AC763" s="19"/>
      <c r="BS763" s="18"/>
    </row>
    <row r="764" spans="1:71">
      <c r="A764" s="335"/>
      <c r="B764" s="283"/>
      <c r="C764" s="9">
        <v>150</v>
      </c>
      <c r="D764">
        <f>+入力シート①!AF$12</f>
        <v>18.82</v>
      </c>
      <c r="E764">
        <f t="shared" si="428"/>
        <v>9</v>
      </c>
      <c r="F764" s="6">
        <f t="shared" si="429"/>
        <v>11.845022222222221</v>
      </c>
      <c r="G764" s="6">
        <f t="shared" si="430"/>
        <v>9.1145561057269511</v>
      </c>
      <c r="H764" s="6">
        <f t="shared" si="431"/>
        <v>18.82</v>
      </c>
      <c r="I764" s="6">
        <f t="shared" si="432"/>
        <v>0</v>
      </c>
      <c r="J764" s="6">
        <f t="shared" si="433"/>
        <v>6.9749777777777791</v>
      </c>
      <c r="K764" s="6">
        <f t="shared" si="434"/>
        <v>0.76525699078150278</v>
      </c>
      <c r="M764" s="18"/>
      <c r="N764">
        <v>18.82</v>
      </c>
      <c r="O764">
        <v>18.82</v>
      </c>
      <c r="P764">
        <v>18.82</v>
      </c>
      <c r="Q764">
        <v>18.82</v>
      </c>
      <c r="R764">
        <v>18.82</v>
      </c>
      <c r="S764">
        <v>18.82</v>
      </c>
      <c r="T764">
        <v>12.5052</v>
      </c>
      <c r="U764">
        <v>0</v>
      </c>
      <c r="V764" s="19">
        <v>0</v>
      </c>
      <c r="W764" s="19">
        <v>0</v>
      </c>
      <c r="X764" s="19"/>
      <c r="AC764" s="19"/>
      <c r="BS764" s="18"/>
    </row>
    <row r="765" spans="1:71">
      <c r="A765" s="335"/>
      <c r="B765" s="283"/>
      <c r="C765" s="9">
        <v>200</v>
      </c>
      <c r="D765">
        <f>+入力シート①!AF$13</f>
        <v>17.52</v>
      </c>
      <c r="E765">
        <f t="shared" si="428"/>
        <v>9</v>
      </c>
      <c r="F765" s="6">
        <f t="shared" si="429"/>
        <v>10.905588888888888</v>
      </c>
      <c r="G765" s="6">
        <f t="shared" si="430"/>
        <v>8.48287988368992</v>
      </c>
      <c r="H765" s="6">
        <f t="shared" si="431"/>
        <v>17.52</v>
      </c>
      <c r="I765" s="6">
        <f t="shared" si="432"/>
        <v>0</v>
      </c>
      <c r="J765" s="6">
        <f t="shared" si="433"/>
        <v>6.6144111111111119</v>
      </c>
      <c r="K765" s="6">
        <f t="shared" si="434"/>
        <v>0.77973650479581547</v>
      </c>
      <c r="M765" s="18"/>
      <c r="N765">
        <v>17.52</v>
      </c>
      <c r="O765">
        <v>17.52</v>
      </c>
      <c r="P765">
        <v>17.52</v>
      </c>
      <c r="Q765">
        <v>17.52</v>
      </c>
      <c r="R765">
        <v>17.52</v>
      </c>
      <c r="S765">
        <v>17.52</v>
      </c>
      <c r="T765">
        <v>10.5503</v>
      </c>
      <c r="U765">
        <v>0</v>
      </c>
      <c r="V765" s="19">
        <v>0</v>
      </c>
      <c r="W765" s="19">
        <v>0</v>
      </c>
      <c r="X765" s="19"/>
      <c r="AC765" s="19"/>
      <c r="BS765" s="18"/>
    </row>
    <row r="766" spans="1:71">
      <c r="A766" s="335"/>
      <c r="B766" s="283"/>
      <c r="C766" s="9">
        <v>300</v>
      </c>
      <c r="D766">
        <f>+入力シート①!AF$14</f>
        <v>15.3</v>
      </c>
      <c r="E766">
        <f t="shared" si="428"/>
        <v>9</v>
      </c>
      <c r="F766" s="6">
        <f t="shared" si="429"/>
        <v>9.3815111111111111</v>
      </c>
      <c r="G766" s="6">
        <f t="shared" si="430"/>
        <v>7.4269547293026603</v>
      </c>
      <c r="H766" s="6">
        <f t="shared" si="431"/>
        <v>15.3</v>
      </c>
      <c r="I766" s="6">
        <f t="shared" si="432"/>
        <v>0</v>
      </c>
      <c r="J766" s="6">
        <f t="shared" si="433"/>
        <v>5.9184888888888896</v>
      </c>
      <c r="K766" s="6">
        <f t="shared" si="434"/>
        <v>0.79689308802944525</v>
      </c>
      <c r="M766" s="18"/>
      <c r="N766">
        <v>15.3</v>
      </c>
      <c r="O766">
        <v>15.3</v>
      </c>
      <c r="P766">
        <v>15.3</v>
      </c>
      <c r="Q766">
        <v>15.3</v>
      </c>
      <c r="R766">
        <v>15.3</v>
      </c>
      <c r="S766">
        <v>15.3</v>
      </c>
      <c r="T766">
        <v>7.9336000000000002</v>
      </c>
      <c r="U766">
        <v>0</v>
      </c>
      <c r="V766" s="19">
        <v>0</v>
      </c>
      <c r="W766" s="19">
        <v>0</v>
      </c>
      <c r="X766" s="19"/>
      <c r="AC766" s="19"/>
      <c r="BS766" s="18"/>
    </row>
    <row r="767" spans="1:71">
      <c r="A767" s="335"/>
      <c r="B767" s="283"/>
      <c r="C767" s="9">
        <v>400</v>
      </c>
      <c r="D767">
        <f>+入力シート①!AF$15</f>
        <v>11.72</v>
      </c>
      <c r="E767">
        <f t="shared" si="428"/>
        <v>9</v>
      </c>
      <c r="F767" s="6">
        <f t="shared" si="429"/>
        <v>7.2659666666666665</v>
      </c>
      <c r="G767" s="6">
        <f t="shared" si="430"/>
        <v>5.6766838391793524</v>
      </c>
      <c r="H767" s="6">
        <f t="shared" si="431"/>
        <v>11.72</v>
      </c>
      <c r="I767" s="6">
        <f t="shared" si="432"/>
        <v>0</v>
      </c>
      <c r="J767" s="6">
        <f t="shared" si="433"/>
        <v>4.4540333333333342</v>
      </c>
      <c r="K767" s="6">
        <f t="shared" si="434"/>
        <v>0.78461888305148764</v>
      </c>
      <c r="M767" s="18"/>
      <c r="N767">
        <v>11.72</v>
      </c>
      <c r="O767">
        <v>11.72</v>
      </c>
      <c r="P767">
        <v>11.72</v>
      </c>
      <c r="Q767">
        <v>11.72</v>
      </c>
      <c r="R767">
        <v>11.72</v>
      </c>
      <c r="S767">
        <v>11.72</v>
      </c>
      <c r="T767">
        <v>6.7937000000000003</v>
      </c>
      <c r="U767">
        <v>0</v>
      </c>
      <c r="V767" s="19">
        <v>0</v>
      </c>
      <c r="W767" s="19">
        <v>0</v>
      </c>
      <c r="X767" s="19"/>
      <c r="AC767" s="19"/>
      <c r="BS767" s="18"/>
    </row>
    <row r="768" spans="1:71">
      <c r="A768" s="335"/>
      <c r="B768" s="283"/>
      <c r="C768" s="9">
        <v>500</v>
      </c>
      <c r="D768">
        <f>+入力シート①!AF$16</f>
        <v>8.18</v>
      </c>
      <c r="E768">
        <f t="shared" si="428"/>
        <v>9</v>
      </c>
      <c r="F768" s="6">
        <f t="shared" si="429"/>
        <v>4.5444444444444443</v>
      </c>
      <c r="G768" s="6">
        <f t="shared" si="430"/>
        <v>4.3112385433628901</v>
      </c>
      <c r="H768" s="6">
        <f t="shared" si="431"/>
        <v>8.18</v>
      </c>
      <c r="I768" s="6">
        <f t="shared" si="432"/>
        <v>0</v>
      </c>
      <c r="J768" s="6">
        <f t="shared" si="433"/>
        <v>3.6355555555555554</v>
      </c>
      <c r="K768" s="6">
        <f t="shared" si="434"/>
        <v>0.84327404271156781</v>
      </c>
      <c r="M768" s="18"/>
      <c r="N768">
        <v>8.18</v>
      </c>
      <c r="O768">
        <v>8.18</v>
      </c>
      <c r="P768">
        <v>8.18</v>
      </c>
      <c r="Q768">
        <v>8.18</v>
      </c>
      <c r="R768">
        <v>8.18</v>
      </c>
      <c r="S768">
        <v>8.18</v>
      </c>
      <c r="T768">
        <v>0</v>
      </c>
      <c r="U768">
        <v>0</v>
      </c>
      <c r="V768" s="19">
        <v>0</v>
      </c>
      <c r="W768" s="19">
        <v>0</v>
      </c>
      <c r="X768" s="19"/>
      <c r="AC768" s="19"/>
      <c r="BS768" s="18"/>
    </row>
    <row r="769" spans="1:71">
      <c r="A769" s="335"/>
      <c r="B769" s="283"/>
      <c r="C769" s="9">
        <v>600</v>
      </c>
      <c r="D769">
        <f>+入力シート①!AF$17</f>
        <v>6.05</v>
      </c>
      <c r="E769">
        <f t="shared" si="428"/>
        <v>9</v>
      </c>
      <c r="F769" s="6">
        <f t="shared" si="429"/>
        <v>3.3611111111111112</v>
      </c>
      <c r="G769" s="6">
        <f t="shared" si="430"/>
        <v>3.1886299740031157</v>
      </c>
      <c r="H769" s="6">
        <f t="shared" si="431"/>
        <v>6.05</v>
      </c>
      <c r="I769" s="6">
        <f t="shared" si="432"/>
        <v>0</v>
      </c>
      <c r="J769" s="6">
        <f t="shared" si="433"/>
        <v>2.6888888888888887</v>
      </c>
      <c r="K769" s="6">
        <f t="shared" si="434"/>
        <v>0.84327404271156781</v>
      </c>
      <c r="M769" s="18"/>
      <c r="N769">
        <v>6.05</v>
      </c>
      <c r="O769">
        <v>6.05</v>
      </c>
      <c r="P769">
        <v>6.05</v>
      </c>
      <c r="Q769">
        <v>6.05</v>
      </c>
      <c r="R769">
        <v>6.05</v>
      </c>
      <c r="S769">
        <v>6.05</v>
      </c>
      <c r="T769">
        <v>0</v>
      </c>
      <c r="U769">
        <v>0</v>
      </c>
      <c r="V769" s="19">
        <v>0</v>
      </c>
      <c r="W769" s="19">
        <v>0</v>
      </c>
      <c r="X769" s="19"/>
      <c r="AC769" s="19"/>
      <c r="BS769" s="18"/>
    </row>
    <row r="770" spans="1:71">
      <c r="A770" s="335"/>
      <c r="B770" s="15"/>
      <c r="C770" s="15"/>
      <c r="D770" s="20"/>
      <c r="E770" s="20"/>
      <c r="F770" s="40"/>
      <c r="G770" s="40"/>
      <c r="H770" s="40"/>
      <c r="I770" s="40"/>
      <c r="J770" s="40"/>
      <c r="K770" s="40"/>
      <c r="L770" s="20"/>
      <c r="M770" s="18"/>
      <c r="N770" s="20"/>
      <c r="O770" s="20"/>
      <c r="P770" s="20"/>
      <c r="Q770" s="20"/>
      <c r="R770" s="20"/>
      <c r="S770" s="20"/>
      <c r="T770" s="20"/>
      <c r="U770" s="20"/>
      <c r="W770" s="19"/>
      <c r="X770" s="19"/>
      <c r="AC770" s="19"/>
      <c r="AD770" s="20"/>
      <c r="AE770" s="20"/>
      <c r="AF770" s="20"/>
      <c r="AG770" s="20"/>
      <c r="AH770" s="20"/>
      <c r="AI770" s="20"/>
      <c r="AJ770" s="20"/>
      <c r="AK770" s="20"/>
      <c r="AL770" s="20"/>
      <c r="AM770" s="20"/>
      <c r="AN770" s="20"/>
      <c r="AO770" s="20"/>
      <c r="AP770" s="20"/>
      <c r="AQ770" s="20"/>
      <c r="AR770" s="20"/>
      <c r="AS770" s="20"/>
      <c r="AT770" s="20"/>
      <c r="AU770" s="20"/>
      <c r="AV770" s="20"/>
      <c r="AW770" s="20"/>
      <c r="AX770" s="20"/>
      <c r="AY770" s="20"/>
      <c r="AZ770" s="20"/>
      <c r="BA770" s="20"/>
      <c r="BB770" s="20"/>
      <c r="BC770" s="20"/>
      <c r="BD770" s="20"/>
      <c r="BE770" s="20"/>
      <c r="BF770" s="20"/>
      <c r="BG770" s="20"/>
      <c r="BH770" s="20"/>
      <c r="BI770" s="20"/>
      <c r="BJ770" s="20"/>
      <c r="BK770" s="20"/>
      <c r="BL770" s="20"/>
      <c r="BM770" s="20"/>
      <c r="BN770" s="20"/>
      <c r="BO770" s="20"/>
      <c r="BP770" s="20"/>
      <c r="BQ770" s="20"/>
      <c r="BR770" s="20"/>
      <c r="BS770" s="18"/>
    </row>
    <row r="771" spans="1:71">
      <c r="A771" s="335"/>
      <c r="B771" s="284" t="s">
        <v>25</v>
      </c>
      <c r="C771" s="13" t="s">
        <v>23</v>
      </c>
      <c r="D771">
        <f>+入力シート①!AF$19</f>
        <v>64</v>
      </c>
      <c r="E771">
        <f>+COUNT($O771:$BS771)</f>
        <v>9</v>
      </c>
      <c r="F771" s="6">
        <f>+AVERAGE($O771:$BS771)</f>
        <v>58.222222222222221</v>
      </c>
      <c r="G771" s="6">
        <f>+STDEV($O771:$BS771)</f>
        <v>62.83664889572362</v>
      </c>
      <c r="H771" s="6">
        <f>+MAX($N771:$BS771)</f>
        <v>204</v>
      </c>
      <c r="I771" s="6">
        <f>+MIN($N771:$BS771)</f>
        <v>0</v>
      </c>
      <c r="J771" s="6">
        <f>+D771-F771</f>
        <v>5.7777777777777786</v>
      </c>
      <c r="K771" s="6">
        <f>+J771/G771</f>
        <v>9.1949171054075546E-2</v>
      </c>
      <c r="M771" s="18"/>
      <c r="N771">
        <v>64</v>
      </c>
      <c r="O771">
        <v>64</v>
      </c>
      <c r="P771">
        <v>64</v>
      </c>
      <c r="Q771">
        <v>64</v>
      </c>
      <c r="R771">
        <v>64</v>
      </c>
      <c r="S771">
        <v>64</v>
      </c>
      <c r="T771">
        <v>204</v>
      </c>
      <c r="U771">
        <v>0</v>
      </c>
      <c r="V771" s="19">
        <v>0</v>
      </c>
      <c r="W771" s="19">
        <v>0</v>
      </c>
      <c r="X771" s="19"/>
      <c r="AC771" s="19"/>
      <c r="BS771" s="18"/>
    </row>
    <row r="772" spans="1:71">
      <c r="A772" s="335"/>
      <c r="B772" s="285"/>
      <c r="C772" s="10" t="s">
        <v>24</v>
      </c>
      <c r="D772">
        <f>+入力シート①!AF$20</f>
        <v>2.4</v>
      </c>
      <c r="E772">
        <f t="shared" ref="E772" si="435">+COUNT($O772:$BS772)</f>
        <v>9</v>
      </c>
      <c r="F772" s="6">
        <f t="shared" ref="F772" si="436">+AVERAGE($O772:$BS772)</f>
        <v>1.4222222222222223</v>
      </c>
      <c r="G772" s="6">
        <f t="shared" ref="G772" si="437">+STDEV($O772:$BS772)</f>
        <v>1.1850925889754116</v>
      </c>
      <c r="H772" s="6">
        <f t="shared" ref="H772" si="438">+MAX($N772:$BS772)</f>
        <v>2.4</v>
      </c>
      <c r="I772" s="6">
        <f t="shared" ref="I772" si="439">+MIN($N772:$BS772)</f>
        <v>0</v>
      </c>
      <c r="J772" s="6">
        <f t="shared" ref="J772" si="440">+D772-F772</f>
        <v>0.97777777777777763</v>
      </c>
      <c r="K772" s="6">
        <f t="shared" ref="K772" si="441">+J772/G772</f>
        <v>0.82506446067908423</v>
      </c>
      <c r="M772" s="18"/>
      <c r="N772">
        <v>2.4</v>
      </c>
      <c r="O772">
        <v>2.4</v>
      </c>
      <c r="P772">
        <v>2.4</v>
      </c>
      <c r="Q772">
        <v>2.4</v>
      </c>
      <c r="R772">
        <v>2.4</v>
      </c>
      <c r="S772">
        <v>2.4</v>
      </c>
      <c r="T772">
        <v>0.8</v>
      </c>
      <c r="U772">
        <v>0</v>
      </c>
      <c r="V772" s="19">
        <v>0</v>
      </c>
      <c r="W772" s="19">
        <v>0</v>
      </c>
      <c r="X772" s="19"/>
      <c r="AC772" s="19"/>
      <c r="BS772" s="18"/>
    </row>
    <row r="773" spans="1:71" ht="0.95" customHeight="1">
      <c r="M773" s="18"/>
      <c r="N773"/>
      <c r="O773"/>
      <c r="P773"/>
      <c r="Q773"/>
      <c r="R773"/>
      <c r="S773"/>
      <c r="T773"/>
      <c r="U773"/>
      <c r="W773" s="19"/>
      <c r="X773" s="19"/>
      <c r="AC773" s="19"/>
      <c r="BS773" s="18"/>
    </row>
    <row r="774" spans="1:71" ht="0.95" customHeight="1">
      <c r="M774" s="18"/>
      <c r="N774"/>
      <c r="O774"/>
      <c r="P774"/>
      <c r="Q774"/>
      <c r="R774"/>
      <c r="S774"/>
      <c r="T774"/>
      <c r="U774"/>
      <c r="W774" s="19"/>
      <c r="X774" s="19"/>
      <c r="AC774" s="19"/>
      <c r="BS774" s="18"/>
    </row>
    <row r="775" spans="1:71" ht="0.95" customHeight="1">
      <c r="M775" s="18"/>
      <c r="N775"/>
      <c r="O775"/>
      <c r="P775"/>
      <c r="Q775"/>
      <c r="R775"/>
      <c r="S775"/>
      <c r="T775"/>
      <c r="U775"/>
      <c r="W775" s="19"/>
      <c r="X775" s="19"/>
      <c r="AC775" s="19"/>
      <c r="BS775" s="18"/>
    </row>
    <row r="776" spans="1:71" ht="0.95" customHeight="1">
      <c r="M776" s="18"/>
      <c r="N776"/>
      <c r="O776"/>
      <c r="P776"/>
      <c r="Q776"/>
      <c r="R776"/>
      <c r="S776"/>
      <c r="T776"/>
      <c r="U776"/>
      <c r="W776" s="19"/>
      <c r="X776" s="19"/>
      <c r="AC776" s="19"/>
      <c r="BS776" s="18"/>
    </row>
    <row r="777" spans="1:71" ht="0.95" customHeight="1">
      <c r="M777" s="18"/>
      <c r="N777"/>
      <c r="O777"/>
      <c r="P777"/>
      <c r="Q777"/>
      <c r="R777"/>
      <c r="S777"/>
      <c r="T777"/>
      <c r="U777"/>
      <c r="W777" s="19"/>
      <c r="X777" s="19"/>
      <c r="AC777" s="19"/>
      <c r="BS777" s="18"/>
    </row>
    <row r="778" spans="1:71" ht="0.95" customHeight="1">
      <c r="M778" s="18"/>
      <c r="N778"/>
      <c r="O778"/>
      <c r="P778"/>
      <c r="Q778"/>
      <c r="R778"/>
      <c r="S778"/>
      <c r="T778"/>
      <c r="U778"/>
      <c r="W778" s="19"/>
      <c r="X778" s="19"/>
      <c r="AC778" s="19"/>
      <c r="BS778" s="18"/>
    </row>
    <row r="779" spans="1:71" ht="0.95" customHeight="1">
      <c r="M779" s="18"/>
      <c r="N779"/>
      <c r="O779"/>
      <c r="P779"/>
      <c r="Q779"/>
      <c r="R779"/>
      <c r="S779"/>
      <c r="T779"/>
      <c r="U779"/>
      <c r="W779" s="19"/>
      <c r="X779" s="19"/>
      <c r="AC779" s="19"/>
      <c r="BS779" s="18"/>
    </row>
    <row r="780" spans="1:71" ht="0.95" customHeight="1">
      <c r="M780" s="18"/>
      <c r="N780"/>
      <c r="O780"/>
      <c r="P780"/>
      <c r="Q780"/>
      <c r="R780"/>
      <c r="S780"/>
      <c r="T780"/>
      <c r="U780"/>
      <c r="W780" s="19"/>
      <c r="X780" s="19"/>
      <c r="AC780" s="19"/>
      <c r="BS780" s="18"/>
    </row>
    <row r="781" spans="1:71" ht="16.5" thickBot="1">
      <c r="D781" s="1" t="s">
        <v>26</v>
      </c>
      <c r="E781" s="1" t="s">
        <v>3</v>
      </c>
      <c r="F781" s="5" t="s">
        <v>4</v>
      </c>
      <c r="G781" s="5" t="s">
        <v>8</v>
      </c>
      <c r="H781" s="5" t="s">
        <v>5</v>
      </c>
      <c r="I781" s="5" t="s">
        <v>6</v>
      </c>
      <c r="J781" s="5" t="s">
        <v>7</v>
      </c>
      <c r="K781" s="6" t="s">
        <v>66</v>
      </c>
      <c r="M781" s="18"/>
      <c r="N781" s="1" t="s">
        <v>26</v>
      </c>
      <c r="O781" s="1"/>
      <c r="P781" s="1"/>
      <c r="Q781" s="1"/>
      <c r="R781" s="1"/>
      <c r="S781" s="1"/>
      <c r="T781" s="1"/>
      <c r="U781" s="1"/>
      <c r="W781" s="19"/>
      <c r="X781" s="191"/>
      <c r="Y781" s="191"/>
      <c r="Z781" s="191"/>
      <c r="AA781" s="191"/>
      <c r="AB781" s="191"/>
      <c r="AC781" s="191"/>
      <c r="AD781" s="1"/>
      <c r="AE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8"/>
    </row>
    <row r="782" spans="1:71">
      <c r="A782" s="335"/>
      <c r="B782" s="286" t="s">
        <v>18</v>
      </c>
      <c r="C782" s="287"/>
      <c r="D782" s="92">
        <f>+入力シート①!AG$2</f>
        <v>41760</v>
      </c>
      <c r="E782" s="21"/>
      <c r="F782" s="34"/>
      <c r="G782" s="34"/>
      <c r="H782" s="34"/>
      <c r="I782" s="34"/>
      <c r="J782" s="34"/>
      <c r="K782" s="35"/>
      <c r="M782" s="18"/>
      <c r="N782" s="92">
        <v>41760</v>
      </c>
      <c r="O782" s="92">
        <v>41760</v>
      </c>
      <c r="P782" s="92">
        <v>41760</v>
      </c>
      <c r="Q782" s="92">
        <v>41760</v>
      </c>
      <c r="R782" s="92">
        <v>41760</v>
      </c>
      <c r="S782" s="92">
        <v>41760</v>
      </c>
      <c r="T782" s="92">
        <v>41421</v>
      </c>
      <c r="U782" s="92">
        <v>0</v>
      </c>
      <c r="V782" s="19">
        <v>0</v>
      </c>
      <c r="W782" s="19">
        <v>0</v>
      </c>
      <c r="X782" s="19">
        <f t="shared" ref="X782:BR782" si="442">+X$1</f>
        <v>2009</v>
      </c>
      <c r="Y782" s="19">
        <f t="shared" si="442"/>
        <v>2008</v>
      </c>
      <c r="Z782" s="19">
        <f t="shared" si="442"/>
        <v>2007</v>
      </c>
      <c r="AA782" s="19">
        <f t="shared" si="442"/>
        <v>2006</v>
      </c>
      <c r="AB782" s="19">
        <f t="shared" si="442"/>
        <v>2005</v>
      </c>
      <c r="AC782" s="19">
        <f t="shared" si="442"/>
        <v>2004</v>
      </c>
      <c r="AD782">
        <f t="shared" si="442"/>
        <v>2003</v>
      </c>
      <c r="AE782">
        <f t="shared" si="442"/>
        <v>2003</v>
      </c>
      <c r="AF782">
        <f t="shared" si="442"/>
        <v>2003</v>
      </c>
      <c r="AG782">
        <f t="shared" si="442"/>
        <v>2002</v>
      </c>
      <c r="AH782">
        <f t="shared" si="442"/>
        <v>2002</v>
      </c>
      <c r="AI782">
        <f t="shared" si="442"/>
        <v>2001</v>
      </c>
      <c r="AJ782">
        <f t="shared" si="442"/>
        <v>2001</v>
      </c>
      <c r="AK782">
        <f t="shared" si="442"/>
        <v>2000</v>
      </c>
      <c r="AL782">
        <f t="shared" si="442"/>
        <v>1999</v>
      </c>
      <c r="AM782">
        <f t="shared" si="442"/>
        <v>1998</v>
      </c>
      <c r="AN782">
        <f t="shared" si="442"/>
        <v>1997</v>
      </c>
      <c r="AO782">
        <f t="shared" si="442"/>
        <v>1996</v>
      </c>
      <c r="AP782">
        <f t="shared" si="442"/>
        <v>1995</v>
      </c>
      <c r="AQ782">
        <f t="shared" si="442"/>
        <v>1994</v>
      </c>
      <c r="AR782">
        <f t="shared" si="442"/>
        <v>1992</v>
      </c>
      <c r="AS782">
        <f t="shared" si="442"/>
        <v>1991</v>
      </c>
      <c r="AT782">
        <f t="shared" si="442"/>
        <v>1990</v>
      </c>
      <c r="AU782">
        <f t="shared" si="442"/>
        <v>1990</v>
      </c>
      <c r="AV782">
        <f t="shared" si="442"/>
        <v>1990</v>
      </c>
      <c r="AW782">
        <f t="shared" si="442"/>
        <v>1989</v>
      </c>
      <c r="AX782">
        <f t="shared" si="442"/>
        <v>1989</v>
      </c>
      <c r="AY782">
        <f t="shared" si="442"/>
        <v>1988</v>
      </c>
      <c r="AZ782">
        <f t="shared" si="442"/>
        <v>1988</v>
      </c>
      <c r="BA782">
        <f t="shared" si="442"/>
        <v>1988</v>
      </c>
      <c r="BB782">
        <f t="shared" si="442"/>
        <v>1987</v>
      </c>
      <c r="BC782">
        <f t="shared" si="442"/>
        <v>1986</v>
      </c>
      <c r="BD782">
        <f t="shared" si="442"/>
        <v>1985</v>
      </c>
      <c r="BE782">
        <f t="shared" si="442"/>
        <v>1985</v>
      </c>
      <c r="BF782">
        <f t="shared" si="442"/>
        <v>1985</v>
      </c>
      <c r="BG782">
        <f t="shared" si="442"/>
        <v>1984</v>
      </c>
      <c r="BH782">
        <f t="shared" si="442"/>
        <v>1984</v>
      </c>
      <c r="BI782">
        <f t="shared" si="442"/>
        <v>1984</v>
      </c>
      <c r="BJ782">
        <f t="shared" si="442"/>
        <v>1983</v>
      </c>
      <c r="BK782">
        <f t="shared" si="442"/>
        <v>1983</v>
      </c>
      <c r="BL782">
        <f t="shared" si="442"/>
        <v>1982</v>
      </c>
      <c r="BM782">
        <f t="shared" si="442"/>
        <v>1981</v>
      </c>
      <c r="BN782">
        <f t="shared" si="442"/>
        <v>1981</v>
      </c>
      <c r="BO782">
        <f t="shared" si="442"/>
        <v>1980</v>
      </c>
      <c r="BP782">
        <f t="shared" si="442"/>
        <v>1980</v>
      </c>
      <c r="BQ782">
        <f t="shared" si="442"/>
        <v>1980</v>
      </c>
      <c r="BR782">
        <f t="shared" si="442"/>
        <v>1980</v>
      </c>
      <c r="BS782" s="18"/>
    </row>
    <row r="783" spans="1:71">
      <c r="A783" s="335"/>
      <c r="B783" s="286" t="s">
        <v>19</v>
      </c>
      <c r="C783" s="287"/>
      <c r="D783" s="93">
        <f>+入力シート①!AG$2</f>
        <v>41760</v>
      </c>
      <c r="E783" s="22"/>
      <c r="F783" s="36"/>
      <c r="G783" s="36"/>
      <c r="H783" s="36"/>
      <c r="I783" s="36"/>
      <c r="J783" s="36"/>
      <c r="K783" s="37"/>
      <c r="M783" s="18"/>
      <c r="N783" s="93">
        <v>41760</v>
      </c>
      <c r="O783" s="93">
        <v>41760</v>
      </c>
      <c r="P783" s="93">
        <v>41760</v>
      </c>
      <c r="Q783" s="93">
        <v>41760</v>
      </c>
      <c r="R783" s="93">
        <v>41760</v>
      </c>
      <c r="S783" s="93">
        <v>41760</v>
      </c>
      <c r="T783" s="93">
        <v>41421</v>
      </c>
      <c r="U783" s="93">
        <v>0</v>
      </c>
      <c r="V783" s="19">
        <v>0</v>
      </c>
      <c r="W783" s="19">
        <v>0</v>
      </c>
      <c r="X783" s="19">
        <f t="shared" ref="X783:BR783" si="443">+X$3</f>
        <v>5</v>
      </c>
      <c r="Y783" s="19">
        <f t="shared" si="443"/>
        <v>5</v>
      </c>
      <c r="Z783" s="19">
        <f t="shared" si="443"/>
        <v>5</v>
      </c>
      <c r="AA783" s="19">
        <f t="shared" si="443"/>
        <v>5</v>
      </c>
      <c r="AB783" s="19">
        <f t="shared" si="443"/>
        <v>5</v>
      </c>
      <c r="AC783" s="19">
        <f t="shared" si="443"/>
        <v>5</v>
      </c>
      <c r="AD783">
        <f t="shared" si="443"/>
        <v>5</v>
      </c>
      <c r="AE783">
        <f t="shared" si="443"/>
        <v>5</v>
      </c>
      <c r="AF783">
        <f t="shared" si="443"/>
        <v>5</v>
      </c>
      <c r="AG783">
        <f t="shared" si="443"/>
        <v>5</v>
      </c>
      <c r="AH783">
        <f t="shared" si="443"/>
        <v>5</v>
      </c>
      <c r="AI783">
        <f t="shared" si="443"/>
        <v>5</v>
      </c>
      <c r="AJ783">
        <f t="shared" si="443"/>
        <v>5</v>
      </c>
      <c r="AK783">
        <f t="shared" si="443"/>
        <v>5</v>
      </c>
      <c r="AL783">
        <f t="shared" si="443"/>
        <v>5</v>
      </c>
      <c r="AM783">
        <f t="shared" si="443"/>
        <v>5</v>
      </c>
      <c r="AN783">
        <f t="shared" si="443"/>
        <v>5</v>
      </c>
      <c r="AO783">
        <f t="shared" si="443"/>
        <v>5</v>
      </c>
      <c r="AP783">
        <f t="shared" si="443"/>
        <v>5</v>
      </c>
      <c r="AQ783">
        <f t="shared" si="443"/>
        <v>5</v>
      </c>
      <c r="AR783">
        <f t="shared" si="443"/>
        <v>5</v>
      </c>
      <c r="AS783">
        <f t="shared" si="443"/>
        <v>5</v>
      </c>
      <c r="AT783">
        <f t="shared" si="443"/>
        <v>5</v>
      </c>
      <c r="AU783">
        <f t="shared" si="443"/>
        <v>5</v>
      </c>
      <c r="AV783">
        <f t="shared" si="443"/>
        <v>5</v>
      </c>
      <c r="AW783">
        <f t="shared" si="443"/>
        <v>5</v>
      </c>
      <c r="AX783">
        <f t="shared" si="443"/>
        <v>5</v>
      </c>
      <c r="AY783">
        <f t="shared" si="443"/>
        <v>5</v>
      </c>
      <c r="AZ783">
        <f t="shared" si="443"/>
        <v>5</v>
      </c>
      <c r="BA783">
        <f t="shared" si="443"/>
        <v>5</v>
      </c>
      <c r="BB783">
        <f t="shared" si="443"/>
        <v>5</v>
      </c>
      <c r="BC783">
        <f t="shared" si="443"/>
        <v>5</v>
      </c>
      <c r="BD783">
        <f t="shared" si="443"/>
        <v>5</v>
      </c>
      <c r="BE783">
        <f t="shared" si="443"/>
        <v>5</v>
      </c>
      <c r="BF783">
        <f t="shared" si="443"/>
        <v>5</v>
      </c>
      <c r="BG783">
        <f t="shared" si="443"/>
        <v>5</v>
      </c>
      <c r="BH783">
        <f t="shared" si="443"/>
        <v>5</v>
      </c>
      <c r="BI783">
        <f t="shared" si="443"/>
        <v>5</v>
      </c>
      <c r="BJ783">
        <f t="shared" si="443"/>
        <v>5</v>
      </c>
      <c r="BK783">
        <f t="shared" si="443"/>
        <v>5</v>
      </c>
      <c r="BL783">
        <f t="shared" si="443"/>
        <v>5</v>
      </c>
      <c r="BM783">
        <f t="shared" si="443"/>
        <v>5</v>
      </c>
      <c r="BN783">
        <f t="shared" si="443"/>
        <v>5</v>
      </c>
      <c r="BO783">
        <f t="shared" si="443"/>
        <v>5</v>
      </c>
      <c r="BP783">
        <f t="shared" si="443"/>
        <v>5</v>
      </c>
      <c r="BQ783">
        <f t="shared" si="443"/>
        <v>5</v>
      </c>
      <c r="BR783">
        <f t="shared" si="443"/>
        <v>5</v>
      </c>
      <c r="BS783" s="18"/>
    </row>
    <row r="784" spans="1:71">
      <c r="A784" s="335"/>
      <c r="B784" s="286" t="s">
        <v>20</v>
      </c>
      <c r="C784" s="287"/>
      <c r="D784" s="94">
        <f>+入力シート①!AG$2</f>
        <v>41760</v>
      </c>
      <c r="E784" s="22"/>
      <c r="F784" s="36"/>
      <c r="G784" s="36"/>
      <c r="H784" s="36"/>
      <c r="I784" s="36"/>
      <c r="J784" s="36"/>
      <c r="K784" s="37"/>
      <c r="M784" s="18"/>
      <c r="N784" s="94">
        <v>41760</v>
      </c>
      <c r="O784" s="94">
        <v>41760</v>
      </c>
      <c r="P784" s="94">
        <v>41760</v>
      </c>
      <c r="Q784" s="94">
        <v>41760</v>
      </c>
      <c r="R784" s="94">
        <v>41760</v>
      </c>
      <c r="S784" s="94">
        <v>41760</v>
      </c>
      <c r="T784" s="94">
        <v>41421</v>
      </c>
      <c r="U784" s="94">
        <v>0</v>
      </c>
      <c r="V784" s="19">
        <v>0</v>
      </c>
      <c r="W784" s="19">
        <v>0</v>
      </c>
      <c r="X784" s="19"/>
      <c r="AC784" s="19"/>
      <c r="BS784" s="18"/>
    </row>
    <row r="785" spans="1:71">
      <c r="A785" s="335"/>
      <c r="B785" s="286" t="s">
        <v>67</v>
      </c>
      <c r="C785" s="287"/>
      <c r="D785">
        <f>+入力シート①!AG$3</f>
        <v>33</v>
      </c>
      <c r="E785" s="22"/>
      <c r="F785" s="36"/>
      <c r="G785" s="36"/>
      <c r="H785" s="36"/>
      <c r="I785" s="36"/>
      <c r="J785" s="36"/>
      <c r="K785" s="37"/>
      <c r="M785" s="18"/>
      <c r="N785">
        <v>33</v>
      </c>
      <c r="O785">
        <v>33</v>
      </c>
      <c r="P785">
        <v>33</v>
      </c>
      <c r="Q785">
        <v>33</v>
      </c>
      <c r="R785">
        <v>33</v>
      </c>
      <c r="S785">
        <v>33</v>
      </c>
      <c r="T785">
        <v>33</v>
      </c>
      <c r="U785">
        <v>0</v>
      </c>
      <c r="V785" s="19">
        <v>0</v>
      </c>
      <c r="W785" s="19">
        <v>0</v>
      </c>
      <c r="X785" s="19">
        <f>+$A$782</f>
        <v>0</v>
      </c>
      <c r="Y785" s="19">
        <f>+$A$782</f>
        <v>0</v>
      </c>
      <c r="Z785" s="19">
        <f>+$A$782</f>
        <v>0</v>
      </c>
      <c r="AA785" s="19">
        <f t="shared" ref="AA785:BR785" si="444">+$A$782</f>
        <v>0</v>
      </c>
      <c r="AB785" s="19">
        <f t="shared" si="444"/>
        <v>0</v>
      </c>
      <c r="AC785" s="19">
        <f t="shared" si="444"/>
        <v>0</v>
      </c>
      <c r="AD785">
        <f t="shared" si="444"/>
        <v>0</v>
      </c>
      <c r="AE785">
        <f t="shared" si="444"/>
        <v>0</v>
      </c>
      <c r="AF785">
        <f t="shared" si="444"/>
        <v>0</v>
      </c>
      <c r="AG785">
        <f t="shared" si="444"/>
        <v>0</v>
      </c>
      <c r="AH785">
        <f t="shared" si="444"/>
        <v>0</v>
      </c>
      <c r="AI785">
        <f t="shared" si="444"/>
        <v>0</v>
      </c>
      <c r="AJ785">
        <f t="shared" si="444"/>
        <v>0</v>
      </c>
      <c r="AK785">
        <f t="shared" si="444"/>
        <v>0</v>
      </c>
      <c r="AL785">
        <f t="shared" si="444"/>
        <v>0</v>
      </c>
      <c r="AM785">
        <f t="shared" si="444"/>
        <v>0</v>
      </c>
      <c r="AN785">
        <f t="shared" si="444"/>
        <v>0</v>
      </c>
      <c r="AO785">
        <f t="shared" si="444"/>
        <v>0</v>
      </c>
      <c r="AP785">
        <f t="shared" si="444"/>
        <v>0</v>
      </c>
      <c r="AQ785">
        <f t="shared" si="444"/>
        <v>0</v>
      </c>
      <c r="AR785">
        <f t="shared" si="444"/>
        <v>0</v>
      </c>
      <c r="AS785">
        <f t="shared" si="444"/>
        <v>0</v>
      </c>
      <c r="AT785">
        <f t="shared" si="444"/>
        <v>0</v>
      </c>
      <c r="AU785">
        <f t="shared" si="444"/>
        <v>0</v>
      </c>
      <c r="AV785">
        <f t="shared" si="444"/>
        <v>0</v>
      </c>
      <c r="AW785">
        <f t="shared" si="444"/>
        <v>0</v>
      </c>
      <c r="AX785">
        <f t="shared" si="444"/>
        <v>0</v>
      </c>
      <c r="AY785">
        <f t="shared" si="444"/>
        <v>0</v>
      </c>
      <c r="AZ785">
        <f t="shared" si="444"/>
        <v>0</v>
      </c>
      <c r="BA785">
        <f t="shared" si="444"/>
        <v>0</v>
      </c>
      <c r="BB785">
        <f t="shared" si="444"/>
        <v>0</v>
      </c>
      <c r="BC785">
        <f t="shared" si="444"/>
        <v>0</v>
      </c>
      <c r="BD785">
        <f t="shared" si="444"/>
        <v>0</v>
      </c>
      <c r="BE785">
        <f t="shared" si="444"/>
        <v>0</v>
      </c>
      <c r="BF785">
        <f t="shared" si="444"/>
        <v>0</v>
      </c>
      <c r="BG785">
        <f t="shared" si="444"/>
        <v>0</v>
      </c>
      <c r="BH785">
        <f t="shared" si="444"/>
        <v>0</v>
      </c>
      <c r="BI785">
        <f t="shared" si="444"/>
        <v>0</v>
      </c>
      <c r="BJ785">
        <f t="shared" si="444"/>
        <v>0</v>
      </c>
      <c r="BK785">
        <f t="shared" si="444"/>
        <v>0</v>
      </c>
      <c r="BL785">
        <f t="shared" si="444"/>
        <v>0</v>
      </c>
      <c r="BM785">
        <f t="shared" si="444"/>
        <v>0</v>
      </c>
      <c r="BN785">
        <f t="shared" si="444"/>
        <v>0</v>
      </c>
      <c r="BO785">
        <f t="shared" si="444"/>
        <v>0</v>
      </c>
      <c r="BP785">
        <f t="shared" si="444"/>
        <v>0</v>
      </c>
      <c r="BQ785">
        <f t="shared" si="444"/>
        <v>0</v>
      </c>
      <c r="BR785">
        <f t="shared" si="444"/>
        <v>0</v>
      </c>
      <c r="BS785" s="18"/>
    </row>
    <row r="786" spans="1:71" ht="16.5" thickBot="1">
      <c r="A786" s="335"/>
      <c r="B786" s="286" t="s">
        <v>21</v>
      </c>
      <c r="C786" s="287"/>
      <c r="D786" s="99">
        <f>+入力シート①!AG$4</f>
        <v>0.47916666666666669</v>
      </c>
      <c r="E786" s="23"/>
      <c r="F786" s="38"/>
      <c r="G786" s="38"/>
      <c r="H786" s="38"/>
      <c r="I786" s="38"/>
      <c r="J786" s="38"/>
      <c r="K786" s="39"/>
      <c r="M786" s="18"/>
      <c r="N786" s="99">
        <v>0.47916666666666669</v>
      </c>
      <c r="O786" s="99">
        <v>0.47916666666666669</v>
      </c>
      <c r="P786" s="99">
        <v>0.47916666666666669</v>
      </c>
      <c r="Q786" s="99">
        <v>0.47916666666666669</v>
      </c>
      <c r="R786" s="99">
        <v>0.47916666666666669</v>
      </c>
      <c r="S786" s="99">
        <v>0.47916666666666669</v>
      </c>
      <c r="T786" s="99">
        <v>0.3263888888888889</v>
      </c>
      <c r="U786" s="99">
        <v>0</v>
      </c>
      <c r="V786" s="19">
        <v>0</v>
      </c>
      <c r="W786" s="19">
        <v>0</v>
      </c>
      <c r="X786" s="19"/>
      <c r="AC786" s="19"/>
      <c r="BS786" s="18"/>
    </row>
    <row r="787" spans="1:71">
      <c r="A787" s="335"/>
      <c r="B787" s="283" t="s">
        <v>22</v>
      </c>
      <c r="C787" s="9">
        <v>0</v>
      </c>
      <c r="D787">
        <f>+入力シート①!AG$5</f>
        <v>21.8736</v>
      </c>
      <c r="E787">
        <f>+COUNT($O787:$BS787)</f>
        <v>9</v>
      </c>
      <c r="F787" s="6">
        <f>+AVERAGE($O787:$BS787)</f>
        <v>14.460133333333333</v>
      </c>
      <c r="G787" s="6">
        <f>+STDEV($O787:$BS787)</f>
        <v>10.850913664756531</v>
      </c>
      <c r="H787" s="6">
        <f>+MAX($N787:$BT787)</f>
        <v>21.8736</v>
      </c>
      <c r="I787" s="6">
        <f>+MIN($N787:$BS787)</f>
        <v>0</v>
      </c>
      <c r="J787" s="6">
        <f>+D787-F787</f>
        <v>7.4134666666666664</v>
      </c>
      <c r="K787" s="6">
        <f>+J787/G787</f>
        <v>0.68321128484741356</v>
      </c>
      <c r="M787" s="18"/>
      <c r="N787">
        <v>21.8736</v>
      </c>
      <c r="O787">
        <v>21.8736</v>
      </c>
      <c r="P787">
        <v>21.8736</v>
      </c>
      <c r="Q787">
        <v>21.8736</v>
      </c>
      <c r="R787">
        <v>21.8736</v>
      </c>
      <c r="S787">
        <v>21.8736</v>
      </c>
      <c r="T787">
        <v>20.773199999999999</v>
      </c>
      <c r="U787">
        <v>0</v>
      </c>
      <c r="V787" s="19">
        <v>0</v>
      </c>
      <c r="W787" s="19">
        <v>0</v>
      </c>
      <c r="X787" s="19"/>
      <c r="AC787" s="19"/>
      <c r="BS787" s="18"/>
    </row>
    <row r="788" spans="1:71">
      <c r="A788" s="335"/>
      <c r="B788" s="283"/>
      <c r="C788" s="9">
        <v>10</v>
      </c>
      <c r="D788">
        <f>+入力シート①!AG$6</f>
        <v>21.876999999999999</v>
      </c>
      <c r="E788">
        <f t="shared" ref="E788:E799" si="445">+COUNT($O788:$BS788)</f>
        <v>9</v>
      </c>
      <c r="F788" s="6">
        <f t="shared" ref="F788:F799" si="446">+AVERAGE($O788:$BS788)</f>
        <v>14.433511111111111</v>
      </c>
      <c r="G788" s="6">
        <f t="shared" ref="G788:G799" si="447">+STDEV($O788:$BS788)</f>
        <v>10.834033953293256</v>
      </c>
      <c r="H788" s="6">
        <f t="shared" ref="H788:H799" si="448">+MAX($N788:$BT788)</f>
        <v>21.876999999999999</v>
      </c>
      <c r="I788" s="6">
        <f t="shared" ref="I788:I799" si="449">+MIN($N788:$BS788)</f>
        <v>0</v>
      </c>
      <c r="J788" s="6">
        <f t="shared" ref="J788:J799" si="450">+D788-F788</f>
        <v>7.4434888888888882</v>
      </c>
      <c r="K788" s="6">
        <f t="shared" ref="K788:K799" si="451">+J788/G788</f>
        <v>0.68704684893721113</v>
      </c>
      <c r="M788" s="18"/>
      <c r="N788">
        <v>21.876999999999999</v>
      </c>
      <c r="O788">
        <v>21.876999999999999</v>
      </c>
      <c r="P788">
        <v>21.876999999999999</v>
      </c>
      <c r="Q788">
        <v>21.876999999999999</v>
      </c>
      <c r="R788">
        <v>21.876999999999999</v>
      </c>
      <c r="S788">
        <v>21.876999999999999</v>
      </c>
      <c r="T788">
        <v>20.5166</v>
      </c>
      <c r="U788">
        <v>0</v>
      </c>
      <c r="V788" s="19">
        <v>0</v>
      </c>
      <c r="W788" s="19">
        <v>0</v>
      </c>
      <c r="X788" s="19"/>
      <c r="AC788" s="19"/>
      <c r="BS788" s="18"/>
    </row>
    <row r="789" spans="1:71">
      <c r="A789" s="335"/>
      <c r="B789" s="283"/>
      <c r="C789" s="9">
        <v>20</v>
      </c>
      <c r="D789">
        <f>+入力シート①!AG$7</f>
        <v>21.878</v>
      </c>
      <c r="E789">
        <f t="shared" si="445"/>
        <v>9</v>
      </c>
      <c r="F789" s="6">
        <f t="shared" si="446"/>
        <v>14.403444444444444</v>
      </c>
      <c r="G789" s="6">
        <f t="shared" si="447"/>
        <v>10.8154957943581</v>
      </c>
      <c r="H789" s="6">
        <f t="shared" si="448"/>
        <v>21.878</v>
      </c>
      <c r="I789" s="6">
        <f t="shared" si="449"/>
        <v>0</v>
      </c>
      <c r="J789" s="6">
        <f t="shared" si="450"/>
        <v>7.4745555555555558</v>
      </c>
      <c r="K789" s="6">
        <f t="shared" si="451"/>
        <v>0.69109689446272593</v>
      </c>
      <c r="M789" s="18"/>
      <c r="N789">
        <v>21.878</v>
      </c>
      <c r="O789">
        <v>21.878</v>
      </c>
      <c r="P789">
        <v>21.878</v>
      </c>
      <c r="Q789">
        <v>21.878</v>
      </c>
      <c r="R789">
        <v>21.878</v>
      </c>
      <c r="S789">
        <v>21.878</v>
      </c>
      <c r="T789">
        <v>20.241</v>
      </c>
      <c r="U789">
        <v>0</v>
      </c>
      <c r="V789" s="19">
        <v>0</v>
      </c>
      <c r="W789" s="19">
        <v>0</v>
      </c>
      <c r="X789" s="19"/>
      <c r="AC789" s="19"/>
      <c r="BS789" s="18"/>
    </row>
    <row r="790" spans="1:71">
      <c r="A790" s="335"/>
      <c r="B790" s="283"/>
      <c r="C790" s="9">
        <v>30</v>
      </c>
      <c r="D790">
        <f>+入力シート①!AG$8</f>
        <v>21.878499999999999</v>
      </c>
      <c r="E790">
        <f t="shared" si="445"/>
        <v>9</v>
      </c>
      <c r="F790" s="6">
        <f t="shared" si="446"/>
        <v>14.389188888888889</v>
      </c>
      <c r="G790" s="6">
        <f t="shared" si="447"/>
        <v>10.806971958930545</v>
      </c>
      <c r="H790" s="6">
        <f t="shared" si="448"/>
        <v>21.878499999999999</v>
      </c>
      <c r="I790" s="6">
        <f t="shared" si="449"/>
        <v>0</v>
      </c>
      <c r="J790" s="6">
        <f t="shared" si="450"/>
        <v>7.4893111111111104</v>
      </c>
      <c r="K790" s="6">
        <f t="shared" si="451"/>
        <v>0.69300736039406274</v>
      </c>
      <c r="M790" s="18"/>
      <c r="N790">
        <v>21.878499999999999</v>
      </c>
      <c r="O790">
        <v>21.878499999999999</v>
      </c>
      <c r="P790">
        <v>21.878499999999999</v>
      </c>
      <c r="Q790">
        <v>21.878499999999999</v>
      </c>
      <c r="R790">
        <v>21.878499999999999</v>
      </c>
      <c r="S790">
        <v>21.878499999999999</v>
      </c>
      <c r="T790">
        <v>20.110199999999999</v>
      </c>
      <c r="U790">
        <v>0</v>
      </c>
      <c r="V790" s="19">
        <v>0</v>
      </c>
      <c r="W790" s="19">
        <v>0</v>
      </c>
      <c r="X790" s="19"/>
      <c r="AC790" s="19"/>
      <c r="BS790" s="18"/>
    </row>
    <row r="791" spans="1:71">
      <c r="A791" s="335"/>
      <c r="B791" s="283"/>
      <c r="C791" s="9">
        <v>50</v>
      </c>
      <c r="D791">
        <f>+入力シート①!AG$9</f>
        <v>21.882300000000001</v>
      </c>
      <c r="E791">
        <f t="shared" si="445"/>
        <v>9</v>
      </c>
      <c r="F791" s="6">
        <f t="shared" si="446"/>
        <v>14.206966666666666</v>
      </c>
      <c r="G791" s="6">
        <f t="shared" si="447"/>
        <v>10.712614824822181</v>
      </c>
      <c r="H791" s="6">
        <f t="shared" si="448"/>
        <v>21.882300000000001</v>
      </c>
      <c r="I791" s="6">
        <f t="shared" si="449"/>
        <v>0</v>
      </c>
      <c r="J791" s="6">
        <f t="shared" si="450"/>
        <v>7.6753333333333345</v>
      </c>
      <c r="K791" s="6">
        <f t="shared" si="451"/>
        <v>0.71647617867757485</v>
      </c>
      <c r="M791" s="18"/>
      <c r="N791">
        <v>21.882300000000001</v>
      </c>
      <c r="O791">
        <v>21.882300000000001</v>
      </c>
      <c r="P791">
        <v>21.882300000000001</v>
      </c>
      <c r="Q791">
        <v>21.882300000000001</v>
      </c>
      <c r="R791">
        <v>21.882300000000001</v>
      </c>
      <c r="S791">
        <v>21.882300000000001</v>
      </c>
      <c r="T791">
        <v>18.4512</v>
      </c>
      <c r="U791">
        <v>0</v>
      </c>
      <c r="V791" s="19">
        <v>0</v>
      </c>
      <c r="W791" s="19">
        <v>0</v>
      </c>
      <c r="X791" s="19"/>
      <c r="AC791" s="19"/>
      <c r="BS791" s="18"/>
    </row>
    <row r="792" spans="1:71">
      <c r="A792" s="335"/>
      <c r="B792" s="283"/>
      <c r="C792" s="9">
        <v>75</v>
      </c>
      <c r="D792">
        <f>+入力シート①!AG$10</f>
        <v>21.889500000000002</v>
      </c>
      <c r="E792">
        <f t="shared" si="445"/>
        <v>9</v>
      </c>
      <c r="F792" s="6">
        <f t="shared" si="446"/>
        <v>14.052044444444444</v>
      </c>
      <c r="G792" s="6">
        <f t="shared" si="447"/>
        <v>10.655529728984751</v>
      </c>
      <c r="H792" s="6">
        <f t="shared" si="448"/>
        <v>21.889500000000002</v>
      </c>
      <c r="I792" s="6">
        <f t="shared" si="449"/>
        <v>0</v>
      </c>
      <c r="J792" s="6">
        <f t="shared" si="450"/>
        <v>7.8374555555555574</v>
      </c>
      <c r="K792" s="6">
        <f t="shared" si="451"/>
        <v>0.73552941570201058</v>
      </c>
      <c r="M792" s="18"/>
      <c r="N792">
        <v>21.889500000000002</v>
      </c>
      <c r="O792">
        <v>21.889500000000002</v>
      </c>
      <c r="P792">
        <v>21.889500000000002</v>
      </c>
      <c r="Q792">
        <v>21.889500000000002</v>
      </c>
      <c r="R792">
        <v>21.889500000000002</v>
      </c>
      <c r="S792">
        <v>21.889500000000002</v>
      </c>
      <c r="T792">
        <v>17.020900000000001</v>
      </c>
      <c r="U792">
        <v>0</v>
      </c>
      <c r="V792" s="19">
        <v>0</v>
      </c>
      <c r="W792" s="19">
        <v>0</v>
      </c>
      <c r="X792" s="19"/>
      <c r="AC792" s="19"/>
      <c r="BS792" s="18"/>
    </row>
    <row r="793" spans="1:71">
      <c r="A793" s="335"/>
      <c r="B793" s="283"/>
      <c r="C793" s="9">
        <v>100</v>
      </c>
      <c r="D793">
        <f>+入力シート①!AG$11</f>
        <v>21.5671</v>
      </c>
      <c r="E793">
        <f t="shared" si="445"/>
        <v>9</v>
      </c>
      <c r="F793" s="6">
        <f t="shared" si="446"/>
        <v>13.689077777777776</v>
      </c>
      <c r="G793" s="6">
        <f t="shared" si="447"/>
        <v>10.460051749606428</v>
      </c>
      <c r="H793" s="6">
        <f t="shared" si="448"/>
        <v>21.5671</v>
      </c>
      <c r="I793" s="6">
        <f t="shared" si="449"/>
        <v>0</v>
      </c>
      <c r="J793" s="6">
        <f t="shared" si="450"/>
        <v>7.8780222222222243</v>
      </c>
      <c r="K793" s="6">
        <f t="shared" si="451"/>
        <v>0.75315327407616739</v>
      </c>
      <c r="M793" s="18"/>
      <c r="N793">
        <v>21.5671</v>
      </c>
      <c r="O793">
        <v>21.5671</v>
      </c>
      <c r="P793">
        <v>21.5671</v>
      </c>
      <c r="Q793">
        <v>21.5671</v>
      </c>
      <c r="R793">
        <v>21.5671</v>
      </c>
      <c r="S793">
        <v>21.5671</v>
      </c>
      <c r="T793">
        <v>15.366199999999999</v>
      </c>
      <c r="U793">
        <v>0</v>
      </c>
      <c r="V793" s="19">
        <v>0</v>
      </c>
      <c r="W793" s="19">
        <v>0</v>
      </c>
      <c r="X793" s="19"/>
      <c r="AC793" s="19"/>
      <c r="BS793" s="18"/>
    </row>
    <row r="794" spans="1:71">
      <c r="A794" s="335"/>
      <c r="B794" s="283"/>
      <c r="C794" s="9">
        <v>150</v>
      </c>
      <c r="D794">
        <f>+入力シート①!AG$12</f>
        <v>20.035499999999999</v>
      </c>
      <c r="E794">
        <f t="shared" si="445"/>
        <v>9</v>
      </c>
      <c r="F794" s="6">
        <f t="shared" si="446"/>
        <v>12.521777777777778</v>
      </c>
      <c r="G794" s="6">
        <f t="shared" si="447"/>
        <v>9.6996448069990908</v>
      </c>
      <c r="H794" s="6">
        <f t="shared" si="448"/>
        <v>20.035499999999999</v>
      </c>
      <c r="I794" s="6">
        <f t="shared" si="449"/>
        <v>0</v>
      </c>
      <c r="J794" s="6">
        <f t="shared" si="450"/>
        <v>7.5137222222222206</v>
      </c>
      <c r="K794" s="6">
        <f t="shared" si="451"/>
        <v>0.77463890397310764</v>
      </c>
      <c r="M794" s="18"/>
      <c r="N794">
        <v>20.035499999999999</v>
      </c>
      <c r="O794">
        <v>20.035499999999999</v>
      </c>
      <c r="P794">
        <v>20.035499999999999</v>
      </c>
      <c r="Q794">
        <v>20.035499999999999</v>
      </c>
      <c r="R794">
        <v>20.035499999999999</v>
      </c>
      <c r="S794">
        <v>20.035499999999999</v>
      </c>
      <c r="T794">
        <v>12.5185</v>
      </c>
      <c r="U794">
        <v>0</v>
      </c>
      <c r="V794" s="19">
        <v>0</v>
      </c>
      <c r="W794" s="19">
        <v>0</v>
      </c>
      <c r="X794" s="19"/>
      <c r="AC794" s="19"/>
      <c r="BS794" s="18"/>
    </row>
    <row r="795" spans="1:71">
      <c r="A795" s="335"/>
      <c r="B795" s="283"/>
      <c r="C795" s="9">
        <v>200</v>
      </c>
      <c r="D795">
        <f>+入力シート①!AG$13</f>
        <v>17.6326</v>
      </c>
      <c r="E795">
        <f t="shared" si="445"/>
        <v>9</v>
      </c>
      <c r="F795" s="6">
        <f t="shared" si="446"/>
        <v>11.101355555555555</v>
      </c>
      <c r="G795" s="6">
        <f t="shared" si="447"/>
        <v>8.5398020900825191</v>
      </c>
      <c r="H795" s="6">
        <f t="shared" si="448"/>
        <v>17.6326</v>
      </c>
      <c r="I795" s="6">
        <f t="shared" si="449"/>
        <v>0</v>
      </c>
      <c r="J795" s="6">
        <f t="shared" si="450"/>
        <v>6.5312444444444449</v>
      </c>
      <c r="K795" s="6">
        <f t="shared" si="451"/>
        <v>0.7648004456718428</v>
      </c>
      <c r="M795" s="18"/>
      <c r="N795">
        <v>17.6326</v>
      </c>
      <c r="O795">
        <v>17.6326</v>
      </c>
      <c r="P795">
        <v>17.6326</v>
      </c>
      <c r="Q795">
        <v>17.6326</v>
      </c>
      <c r="R795">
        <v>17.6326</v>
      </c>
      <c r="S795">
        <v>17.6326</v>
      </c>
      <c r="T795">
        <v>11.7492</v>
      </c>
      <c r="U795">
        <v>0</v>
      </c>
      <c r="V795" s="19">
        <v>0</v>
      </c>
      <c r="W795" s="19">
        <v>0</v>
      </c>
      <c r="X795" s="19"/>
      <c r="AC795" s="19"/>
      <c r="BS795" s="18"/>
    </row>
    <row r="796" spans="1:71">
      <c r="A796" s="335"/>
      <c r="B796" s="283"/>
      <c r="C796" s="9">
        <v>300</v>
      </c>
      <c r="D796">
        <f>+入力シート①!AG$14</f>
        <v>15.5366</v>
      </c>
      <c r="E796">
        <f t="shared" si="445"/>
        <v>9</v>
      </c>
      <c r="F796" s="6">
        <f t="shared" si="446"/>
        <v>9.63201111111111</v>
      </c>
      <c r="G796" s="6">
        <f t="shared" si="447"/>
        <v>7.5252971819132251</v>
      </c>
      <c r="H796" s="6">
        <f t="shared" si="448"/>
        <v>15.5366</v>
      </c>
      <c r="I796" s="6">
        <f t="shared" si="449"/>
        <v>0</v>
      </c>
      <c r="J796" s="6">
        <f t="shared" si="450"/>
        <v>5.90458888888889</v>
      </c>
      <c r="K796" s="6">
        <f t="shared" si="451"/>
        <v>0.78463198810013135</v>
      </c>
      <c r="M796" s="18"/>
      <c r="N796">
        <v>15.5366</v>
      </c>
      <c r="O796">
        <v>15.5366</v>
      </c>
      <c r="P796">
        <v>15.5366</v>
      </c>
      <c r="Q796">
        <v>15.5366</v>
      </c>
      <c r="R796">
        <v>15.5366</v>
      </c>
      <c r="S796">
        <v>15.5366</v>
      </c>
      <c r="T796">
        <v>9.0051000000000005</v>
      </c>
      <c r="U796">
        <v>0</v>
      </c>
      <c r="V796" s="19">
        <v>0</v>
      </c>
      <c r="W796" s="19">
        <v>0</v>
      </c>
      <c r="X796" s="19"/>
      <c r="AC796" s="19"/>
      <c r="BS796" s="18"/>
    </row>
    <row r="797" spans="1:71">
      <c r="A797" s="335"/>
      <c r="B797" s="283"/>
      <c r="C797" s="9">
        <v>400</v>
      </c>
      <c r="D797">
        <f>+入力シート①!AG$15</f>
        <v>11.4991</v>
      </c>
      <c r="E797">
        <f t="shared" si="445"/>
        <v>9</v>
      </c>
      <c r="F797" s="6">
        <f t="shared" si="446"/>
        <v>7.1512666666666673</v>
      </c>
      <c r="G797" s="6">
        <f t="shared" si="447"/>
        <v>5.5680062906304268</v>
      </c>
      <c r="H797" s="6">
        <f t="shared" si="448"/>
        <v>11.4991</v>
      </c>
      <c r="I797" s="6">
        <f t="shared" si="449"/>
        <v>0</v>
      </c>
      <c r="J797" s="6">
        <f t="shared" si="450"/>
        <v>4.347833333333333</v>
      </c>
      <c r="K797" s="6">
        <f t="shared" si="451"/>
        <v>0.78085998944535273</v>
      </c>
      <c r="M797" s="18"/>
      <c r="N797">
        <v>11.4991</v>
      </c>
      <c r="O797">
        <v>11.4991</v>
      </c>
      <c r="P797">
        <v>11.4991</v>
      </c>
      <c r="Q797">
        <v>11.4991</v>
      </c>
      <c r="R797">
        <v>11.4991</v>
      </c>
      <c r="S797">
        <v>11.4991</v>
      </c>
      <c r="T797">
        <v>6.8658999999999999</v>
      </c>
      <c r="U797">
        <v>0</v>
      </c>
      <c r="V797" s="19">
        <v>0</v>
      </c>
      <c r="W797" s="19">
        <v>0</v>
      </c>
      <c r="X797" s="19"/>
      <c r="AC797" s="19"/>
      <c r="BS797" s="18"/>
    </row>
    <row r="798" spans="1:71">
      <c r="A798" s="335"/>
      <c r="B798" s="283"/>
      <c r="C798" s="9">
        <v>500</v>
      </c>
      <c r="D798">
        <f>+入力シート①!AG$16</f>
        <v>8.8773</v>
      </c>
      <c r="E798">
        <f t="shared" si="445"/>
        <v>9</v>
      </c>
      <c r="F798" s="6">
        <f t="shared" si="446"/>
        <v>5.5228777777777776</v>
      </c>
      <c r="G798" s="6">
        <f t="shared" si="447"/>
        <v>4.2983817052984543</v>
      </c>
      <c r="H798" s="6">
        <f t="shared" si="448"/>
        <v>8.8773</v>
      </c>
      <c r="I798" s="6">
        <f t="shared" si="449"/>
        <v>0</v>
      </c>
      <c r="J798" s="6">
        <f t="shared" si="450"/>
        <v>3.3544222222222224</v>
      </c>
      <c r="K798" s="6">
        <f t="shared" si="451"/>
        <v>0.78039188983317875</v>
      </c>
      <c r="M798" s="18"/>
      <c r="N798">
        <v>8.8773</v>
      </c>
      <c r="O798">
        <v>8.8773</v>
      </c>
      <c r="P798">
        <v>8.8773</v>
      </c>
      <c r="Q798">
        <v>8.8773</v>
      </c>
      <c r="R798">
        <v>8.8773</v>
      </c>
      <c r="S798">
        <v>8.8773</v>
      </c>
      <c r="T798">
        <v>5.3193999999999999</v>
      </c>
      <c r="U798">
        <v>0</v>
      </c>
      <c r="V798" s="19">
        <v>0</v>
      </c>
      <c r="W798" s="19">
        <v>0</v>
      </c>
      <c r="X798" s="19"/>
      <c r="AC798" s="19"/>
      <c r="BS798" s="18"/>
    </row>
    <row r="799" spans="1:71">
      <c r="A799" s="335"/>
      <c r="B799" s="283"/>
      <c r="C799" s="9">
        <v>600</v>
      </c>
      <c r="D799">
        <f>+入力シート①!AG$17</f>
        <v>0</v>
      </c>
      <c r="E799">
        <f t="shared" si="445"/>
        <v>9</v>
      </c>
      <c r="F799" s="6">
        <f t="shared" si="446"/>
        <v>0</v>
      </c>
      <c r="G799" s="6">
        <f t="shared" si="447"/>
        <v>0</v>
      </c>
      <c r="H799" s="6">
        <f t="shared" si="448"/>
        <v>0</v>
      </c>
      <c r="I799" s="6">
        <f t="shared" si="449"/>
        <v>0</v>
      </c>
      <c r="J799" s="6">
        <f t="shared" si="450"/>
        <v>0</v>
      </c>
      <c r="K799" s="6" t="e">
        <f t="shared" si="451"/>
        <v>#DIV/0!</v>
      </c>
      <c r="M799" s="18"/>
      <c r="N799">
        <v>0</v>
      </c>
      <c r="O799">
        <v>0</v>
      </c>
      <c r="P799">
        <v>0</v>
      </c>
      <c r="Q799">
        <v>0</v>
      </c>
      <c r="R799">
        <v>0</v>
      </c>
      <c r="S799">
        <v>0</v>
      </c>
      <c r="T799">
        <v>0</v>
      </c>
      <c r="U799">
        <v>0</v>
      </c>
      <c r="V799" s="19">
        <v>0</v>
      </c>
      <c r="W799" s="19">
        <v>0</v>
      </c>
      <c r="X799" s="19"/>
      <c r="AC799" s="19"/>
      <c r="BS799" s="18"/>
    </row>
    <row r="800" spans="1:71">
      <c r="A800" s="335"/>
      <c r="B800" s="15"/>
      <c r="C800" s="15"/>
      <c r="D800" s="20"/>
      <c r="E800" s="20"/>
      <c r="F800" s="40"/>
      <c r="G800" s="40"/>
      <c r="H800" s="40"/>
      <c r="I800" s="40"/>
      <c r="J800" s="40"/>
      <c r="K800" s="40"/>
      <c r="L800" s="20"/>
      <c r="M800" s="18"/>
      <c r="N800" s="20"/>
      <c r="O800" s="20"/>
      <c r="P800" s="20"/>
      <c r="Q800" s="20"/>
      <c r="R800" s="20"/>
      <c r="S800" s="20"/>
      <c r="T800" s="20"/>
      <c r="U800" s="20"/>
      <c r="W800" s="19"/>
      <c r="X800" s="19"/>
      <c r="AC800" s="19"/>
      <c r="AD800" s="20"/>
      <c r="AE800" s="20"/>
      <c r="AF800" s="20"/>
      <c r="AG800" s="20"/>
      <c r="AH800" s="20"/>
      <c r="AI800" s="20"/>
      <c r="AJ800" s="20"/>
      <c r="AK800" s="20"/>
      <c r="AL800" s="20"/>
      <c r="AM800" s="20"/>
      <c r="AN800" s="20"/>
      <c r="AO800" s="20"/>
      <c r="AP800" s="20"/>
      <c r="AQ800" s="20"/>
      <c r="AR800" s="20"/>
      <c r="AS800" s="20"/>
      <c r="AT800" s="20"/>
      <c r="AU800" s="20"/>
      <c r="AV800" s="20"/>
      <c r="AW800" s="20"/>
      <c r="AX800" s="20"/>
      <c r="AY800" s="20"/>
      <c r="AZ800" s="20"/>
      <c r="BA800" s="20"/>
      <c r="BB800" s="20"/>
      <c r="BC800" s="20"/>
      <c r="BD800" s="20"/>
      <c r="BE800" s="20"/>
      <c r="BF800" s="20"/>
      <c r="BG800" s="20"/>
      <c r="BH800" s="20"/>
      <c r="BI800" s="20"/>
      <c r="BJ800" s="20"/>
      <c r="BK800" s="20"/>
      <c r="BL800" s="20"/>
      <c r="BM800" s="20"/>
      <c r="BN800" s="20"/>
      <c r="BO800" s="20"/>
      <c r="BP800" s="20"/>
      <c r="BQ800" s="20"/>
      <c r="BR800" s="20"/>
      <c r="BS800" s="18"/>
    </row>
    <row r="801" spans="1:71">
      <c r="A801" s="335"/>
      <c r="B801" s="284" t="s">
        <v>25</v>
      </c>
      <c r="C801" s="13" t="s">
        <v>23</v>
      </c>
      <c r="D801">
        <f>+入力シート①!AG$19</f>
        <v>179</v>
      </c>
      <c r="E801">
        <f>+COUNT($O801:$BS801)</f>
        <v>9</v>
      </c>
      <c r="F801" s="6">
        <f>+AVERAGE($O801:$BS801)</f>
        <v>119.33333333333333</v>
      </c>
      <c r="G801" s="6">
        <f>+STDEV($O801:$BS801)</f>
        <v>89.5</v>
      </c>
      <c r="H801" s="6">
        <f>+MAX($N801:$BS801)</f>
        <v>179</v>
      </c>
      <c r="I801" s="6">
        <f>+MIN($N801:$BS801)</f>
        <v>0</v>
      </c>
      <c r="J801" s="6">
        <f>+D801-F801</f>
        <v>59.666666666666671</v>
      </c>
      <c r="K801" s="6">
        <f>+J801/G801</f>
        <v>0.66666666666666674</v>
      </c>
      <c r="M801" s="18"/>
      <c r="N801">
        <v>179</v>
      </c>
      <c r="O801">
        <v>179</v>
      </c>
      <c r="P801">
        <v>179</v>
      </c>
      <c r="Q801">
        <v>179</v>
      </c>
      <c r="R801">
        <v>179</v>
      </c>
      <c r="S801">
        <v>179</v>
      </c>
      <c r="T801">
        <v>179</v>
      </c>
      <c r="U801">
        <v>0</v>
      </c>
      <c r="V801" s="19">
        <v>0</v>
      </c>
      <c r="W801" s="19">
        <v>0</v>
      </c>
      <c r="X801" s="19"/>
      <c r="AC801" s="19"/>
      <c r="BS801" s="18"/>
    </row>
    <row r="802" spans="1:71">
      <c r="A802" s="335"/>
      <c r="B802" s="285"/>
      <c r="C802" s="10" t="s">
        <v>24</v>
      </c>
      <c r="D802">
        <f>+入力シート①!AG$20</f>
        <v>0.3</v>
      </c>
      <c r="E802">
        <f t="shared" ref="E802" si="452">+COUNT($O802:$BS802)</f>
        <v>9</v>
      </c>
      <c r="F802" s="6">
        <f t="shared" ref="F802" si="453">+AVERAGE($O802:$BS802)</f>
        <v>0.2</v>
      </c>
      <c r="G802" s="6">
        <f t="shared" ref="G802" si="454">+STDEV($O802:$BS802)</f>
        <v>0.14999999999999994</v>
      </c>
      <c r="H802" s="6">
        <f t="shared" ref="H802" si="455">+MAX($N802:$BS802)</f>
        <v>0.3</v>
      </c>
      <c r="I802" s="6">
        <f t="shared" ref="I802" si="456">+MIN($N802:$BS802)</f>
        <v>0</v>
      </c>
      <c r="J802" s="6">
        <f t="shared" ref="J802" si="457">+D802-F802</f>
        <v>9.9999999999999978E-2</v>
      </c>
      <c r="K802" s="6">
        <f t="shared" ref="K802" si="458">+J802/G802</f>
        <v>0.66666666666666674</v>
      </c>
      <c r="M802" s="18"/>
      <c r="N802">
        <v>0.3</v>
      </c>
      <c r="O802">
        <v>0.3</v>
      </c>
      <c r="P802">
        <v>0.3</v>
      </c>
      <c r="Q802">
        <v>0.3</v>
      </c>
      <c r="R802">
        <v>0.3</v>
      </c>
      <c r="S802">
        <v>0.3</v>
      </c>
      <c r="T802">
        <v>0.3</v>
      </c>
      <c r="U802">
        <v>0</v>
      </c>
      <c r="V802" s="19">
        <v>0</v>
      </c>
      <c r="W802" s="19">
        <v>0</v>
      </c>
      <c r="X802" s="19"/>
      <c r="AC802" s="19"/>
      <c r="BS802" s="18"/>
    </row>
    <row r="803" spans="1:71" ht="0.95" customHeight="1">
      <c r="M803" s="18"/>
      <c r="N803"/>
      <c r="O803"/>
      <c r="P803"/>
      <c r="Q803"/>
      <c r="R803"/>
      <c r="S803"/>
      <c r="T803"/>
      <c r="U803"/>
      <c r="W803" s="19"/>
      <c r="X803" s="19"/>
      <c r="AC803" s="19"/>
      <c r="BS803" s="18"/>
    </row>
    <row r="804" spans="1:71" ht="0.95" customHeight="1">
      <c r="M804" s="18"/>
      <c r="N804"/>
      <c r="O804"/>
      <c r="P804"/>
      <c r="Q804"/>
      <c r="R804"/>
      <c r="S804"/>
      <c r="T804"/>
      <c r="U804"/>
      <c r="W804" s="19"/>
      <c r="X804" s="19"/>
      <c r="AC804" s="19"/>
      <c r="BS804" s="18"/>
    </row>
    <row r="805" spans="1:71" ht="0.95" customHeight="1">
      <c r="M805" s="18"/>
      <c r="N805"/>
      <c r="O805"/>
      <c r="P805"/>
      <c r="Q805"/>
      <c r="R805"/>
      <c r="S805"/>
      <c r="T805"/>
      <c r="U805"/>
      <c r="W805" s="19"/>
      <c r="X805" s="19"/>
      <c r="AC805" s="19"/>
      <c r="BS805" s="18"/>
    </row>
    <row r="806" spans="1:71" ht="0.95" customHeight="1">
      <c r="M806" s="18"/>
      <c r="N806"/>
      <c r="O806"/>
      <c r="P806"/>
      <c r="Q806"/>
      <c r="R806"/>
      <c r="S806"/>
      <c r="T806"/>
      <c r="U806"/>
      <c r="W806" s="19"/>
      <c r="X806" s="19"/>
      <c r="AC806" s="19"/>
      <c r="BS806" s="18"/>
    </row>
    <row r="807" spans="1:71" ht="0.95" customHeight="1">
      <c r="M807" s="18"/>
      <c r="N807"/>
      <c r="O807"/>
      <c r="P807"/>
      <c r="Q807"/>
      <c r="R807"/>
      <c r="S807"/>
      <c r="T807"/>
      <c r="U807"/>
      <c r="W807" s="19"/>
      <c r="X807" s="19"/>
      <c r="AC807" s="19"/>
      <c r="BS807" s="18"/>
    </row>
    <row r="808" spans="1:71" ht="0.95" customHeight="1">
      <c r="M808" s="18"/>
      <c r="N808"/>
      <c r="O808"/>
      <c r="P808"/>
      <c r="Q808"/>
      <c r="R808"/>
      <c r="S808"/>
      <c r="T808"/>
      <c r="U808"/>
      <c r="W808" s="19"/>
      <c r="X808" s="19"/>
      <c r="AC808" s="19"/>
      <c r="BS808" s="18"/>
    </row>
    <row r="809" spans="1:71" ht="0.95" customHeight="1">
      <c r="M809" s="18"/>
      <c r="N809"/>
      <c r="O809"/>
      <c r="P809"/>
      <c r="Q809"/>
      <c r="R809"/>
      <c r="S809"/>
      <c r="T809"/>
      <c r="U809"/>
      <c r="W809" s="19"/>
      <c r="X809" s="19"/>
      <c r="AC809" s="19"/>
      <c r="BS809" s="18"/>
    </row>
    <row r="810" spans="1:71" ht="0.95" customHeight="1">
      <c r="M810" s="18"/>
      <c r="N810"/>
      <c r="O810"/>
      <c r="P810"/>
      <c r="Q810"/>
      <c r="R810"/>
      <c r="S810"/>
      <c r="T810"/>
      <c r="U810"/>
      <c r="W810" s="19"/>
      <c r="X810" s="19"/>
      <c r="AC810" s="19"/>
      <c r="BS810" s="18"/>
    </row>
    <row r="811" spans="1:71" ht="16.5" thickBot="1">
      <c r="D811" s="1" t="s">
        <v>26</v>
      </c>
      <c r="E811" s="1" t="s">
        <v>3</v>
      </c>
      <c r="F811" s="5" t="s">
        <v>4</v>
      </c>
      <c r="G811" s="5" t="s">
        <v>8</v>
      </c>
      <c r="H811" s="5" t="s">
        <v>5</v>
      </c>
      <c r="I811" s="5" t="s">
        <v>6</v>
      </c>
      <c r="J811" s="5" t="s">
        <v>7</v>
      </c>
      <c r="K811" s="6" t="s">
        <v>66</v>
      </c>
      <c r="M811" s="18"/>
      <c r="N811" s="1" t="s">
        <v>26</v>
      </c>
      <c r="O811" s="1"/>
      <c r="P811" s="1"/>
      <c r="Q811" s="1"/>
      <c r="R811" s="1"/>
      <c r="S811" s="1"/>
      <c r="T811" s="1"/>
      <c r="U811" s="1"/>
      <c r="W811" s="19"/>
      <c r="X811" s="191"/>
      <c r="Y811" s="191"/>
      <c r="Z811" s="191"/>
      <c r="AA811" s="191"/>
      <c r="AB811" s="191"/>
      <c r="AC811" s="191"/>
      <c r="AD811" s="1"/>
      <c r="AE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8"/>
    </row>
    <row r="812" spans="1:71">
      <c r="A812" s="335"/>
      <c r="B812" s="286" t="s">
        <v>18</v>
      </c>
      <c r="C812" s="287"/>
      <c r="D812" s="92">
        <f>+入力シート①!AH$2</f>
        <v>41421</v>
      </c>
      <c r="E812" s="21"/>
      <c r="F812" s="34"/>
      <c r="G812" s="34"/>
      <c r="H812" s="34"/>
      <c r="I812" s="34"/>
      <c r="J812" s="34"/>
      <c r="K812" s="35"/>
      <c r="M812" s="18"/>
      <c r="N812" s="92">
        <v>41421</v>
      </c>
      <c r="O812" s="92">
        <v>41421</v>
      </c>
      <c r="P812" s="92">
        <v>41421</v>
      </c>
      <c r="Q812" s="92">
        <v>41421</v>
      </c>
      <c r="R812" s="92">
        <v>41421</v>
      </c>
      <c r="S812" s="92">
        <v>41421</v>
      </c>
      <c r="T812" s="92">
        <v>41421</v>
      </c>
      <c r="U812" s="92">
        <v>0</v>
      </c>
      <c r="V812" s="19">
        <v>0</v>
      </c>
      <c r="W812" s="19">
        <v>0</v>
      </c>
      <c r="X812" s="19">
        <f t="shared" ref="X812:BR812" si="459">+X$1</f>
        <v>2009</v>
      </c>
      <c r="Y812" s="19">
        <f t="shared" si="459"/>
        <v>2008</v>
      </c>
      <c r="Z812" s="19">
        <f t="shared" si="459"/>
        <v>2007</v>
      </c>
      <c r="AA812" s="19">
        <f t="shared" si="459"/>
        <v>2006</v>
      </c>
      <c r="AB812" s="19">
        <f t="shared" si="459"/>
        <v>2005</v>
      </c>
      <c r="AC812" s="19">
        <f t="shared" si="459"/>
        <v>2004</v>
      </c>
      <c r="AD812">
        <f t="shared" si="459"/>
        <v>2003</v>
      </c>
      <c r="AE812">
        <f t="shared" si="459"/>
        <v>2003</v>
      </c>
      <c r="AF812">
        <f t="shared" si="459"/>
        <v>2003</v>
      </c>
      <c r="AG812">
        <f t="shared" si="459"/>
        <v>2002</v>
      </c>
      <c r="AH812">
        <f t="shared" si="459"/>
        <v>2002</v>
      </c>
      <c r="AI812">
        <f t="shared" si="459"/>
        <v>2001</v>
      </c>
      <c r="AJ812">
        <f t="shared" si="459"/>
        <v>2001</v>
      </c>
      <c r="AK812">
        <f t="shared" si="459"/>
        <v>2000</v>
      </c>
      <c r="AL812">
        <f t="shared" si="459"/>
        <v>1999</v>
      </c>
      <c r="AM812">
        <f t="shared" si="459"/>
        <v>1998</v>
      </c>
      <c r="AN812">
        <f t="shared" si="459"/>
        <v>1997</v>
      </c>
      <c r="AO812">
        <f t="shared" si="459"/>
        <v>1996</v>
      </c>
      <c r="AP812">
        <f t="shared" si="459"/>
        <v>1995</v>
      </c>
      <c r="AQ812">
        <f t="shared" si="459"/>
        <v>1994</v>
      </c>
      <c r="AR812">
        <f t="shared" si="459"/>
        <v>1992</v>
      </c>
      <c r="AS812">
        <f t="shared" si="459"/>
        <v>1991</v>
      </c>
      <c r="AT812">
        <f t="shared" si="459"/>
        <v>1990</v>
      </c>
      <c r="AU812">
        <f t="shared" si="459"/>
        <v>1990</v>
      </c>
      <c r="AV812">
        <f t="shared" si="459"/>
        <v>1990</v>
      </c>
      <c r="AW812">
        <f t="shared" si="459"/>
        <v>1989</v>
      </c>
      <c r="AX812">
        <f t="shared" si="459"/>
        <v>1989</v>
      </c>
      <c r="AY812">
        <f t="shared" si="459"/>
        <v>1988</v>
      </c>
      <c r="AZ812">
        <f t="shared" si="459"/>
        <v>1988</v>
      </c>
      <c r="BA812">
        <f t="shared" si="459"/>
        <v>1988</v>
      </c>
      <c r="BB812">
        <f t="shared" si="459"/>
        <v>1987</v>
      </c>
      <c r="BC812">
        <f t="shared" si="459"/>
        <v>1986</v>
      </c>
      <c r="BD812">
        <f t="shared" si="459"/>
        <v>1985</v>
      </c>
      <c r="BE812">
        <f t="shared" si="459"/>
        <v>1985</v>
      </c>
      <c r="BF812">
        <f t="shared" si="459"/>
        <v>1985</v>
      </c>
      <c r="BG812">
        <f t="shared" si="459"/>
        <v>1984</v>
      </c>
      <c r="BH812">
        <f t="shared" si="459"/>
        <v>1984</v>
      </c>
      <c r="BI812">
        <f t="shared" si="459"/>
        <v>1984</v>
      </c>
      <c r="BJ812">
        <f t="shared" si="459"/>
        <v>1983</v>
      </c>
      <c r="BK812">
        <f t="shared" si="459"/>
        <v>1983</v>
      </c>
      <c r="BL812">
        <f t="shared" si="459"/>
        <v>1982</v>
      </c>
      <c r="BM812">
        <f t="shared" si="459"/>
        <v>1981</v>
      </c>
      <c r="BN812">
        <f t="shared" si="459"/>
        <v>1981</v>
      </c>
      <c r="BO812">
        <f t="shared" si="459"/>
        <v>1980</v>
      </c>
      <c r="BP812">
        <f t="shared" si="459"/>
        <v>1980</v>
      </c>
      <c r="BQ812">
        <f t="shared" si="459"/>
        <v>1980</v>
      </c>
      <c r="BR812">
        <f t="shared" si="459"/>
        <v>1980</v>
      </c>
      <c r="BS812" s="18"/>
    </row>
    <row r="813" spans="1:71">
      <c r="A813" s="335"/>
      <c r="B813" s="286" t="s">
        <v>19</v>
      </c>
      <c r="C813" s="287"/>
      <c r="D813" s="93">
        <f>+入力シート①!AH$2</f>
        <v>41421</v>
      </c>
      <c r="E813" s="22"/>
      <c r="F813" s="36"/>
      <c r="G813" s="36"/>
      <c r="H813" s="36"/>
      <c r="I813" s="36"/>
      <c r="J813" s="36"/>
      <c r="K813" s="37"/>
      <c r="M813" s="18"/>
      <c r="N813" s="93">
        <v>41421</v>
      </c>
      <c r="O813" s="93">
        <v>41421</v>
      </c>
      <c r="P813" s="93">
        <v>41421</v>
      </c>
      <c r="Q813" s="93">
        <v>41421</v>
      </c>
      <c r="R813" s="93">
        <v>41421</v>
      </c>
      <c r="S813" s="93">
        <v>41421</v>
      </c>
      <c r="T813" s="93">
        <v>41421</v>
      </c>
      <c r="U813" s="93">
        <v>0</v>
      </c>
      <c r="V813" s="19">
        <v>0</v>
      </c>
      <c r="W813" s="19">
        <v>0</v>
      </c>
      <c r="X813" s="19">
        <f t="shared" ref="X813:BR813" si="460">+X$3</f>
        <v>5</v>
      </c>
      <c r="Y813" s="19">
        <f t="shared" si="460"/>
        <v>5</v>
      </c>
      <c r="Z813" s="19">
        <f t="shared" si="460"/>
        <v>5</v>
      </c>
      <c r="AA813" s="19">
        <f t="shared" si="460"/>
        <v>5</v>
      </c>
      <c r="AB813" s="19">
        <f t="shared" si="460"/>
        <v>5</v>
      </c>
      <c r="AC813" s="19">
        <f t="shared" si="460"/>
        <v>5</v>
      </c>
      <c r="AD813">
        <f t="shared" si="460"/>
        <v>5</v>
      </c>
      <c r="AE813">
        <f t="shared" si="460"/>
        <v>5</v>
      </c>
      <c r="AF813">
        <f t="shared" si="460"/>
        <v>5</v>
      </c>
      <c r="AG813">
        <f t="shared" si="460"/>
        <v>5</v>
      </c>
      <c r="AH813">
        <f t="shared" si="460"/>
        <v>5</v>
      </c>
      <c r="AI813">
        <f t="shared" si="460"/>
        <v>5</v>
      </c>
      <c r="AJ813">
        <f t="shared" si="460"/>
        <v>5</v>
      </c>
      <c r="AK813">
        <f t="shared" si="460"/>
        <v>5</v>
      </c>
      <c r="AL813">
        <f t="shared" si="460"/>
        <v>5</v>
      </c>
      <c r="AM813">
        <f t="shared" si="460"/>
        <v>5</v>
      </c>
      <c r="AN813">
        <f t="shared" si="460"/>
        <v>5</v>
      </c>
      <c r="AO813">
        <f t="shared" si="460"/>
        <v>5</v>
      </c>
      <c r="AP813">
        <f t="shared" si="460"/>
        <v>5</v>
      </c>
      <c r="AQ813">
        <f t="shared" si="460"/>
        <v>5</v>
      </c>
      <c r="AR813">
        <f t="shared" si="460"/>
        <v>5</v>
      </c>
      <c r="AS813">
        <f t="shared" si="460"/>
        <v>5</v>
      </c>
      <c r="AT813">
        <f t="shared" si="460"/>
        <v>5</v>
      </c>
      <c r="AU813">
        <f t="shared" si="460"/>
        <v>5</v>
      </c>
      <c r="AV813">
        <f t="shared" si="460"/>
        <v>5</v>
      </c>
      <c r="AW813">
        <f t="shared" si="460"/>
        <v>5</v>
      </c>
      <c r="AX813">
        <f t="shared" si="460"/>
        <v>5</v>
      </c>
      <c r="AY813">
        <f t="shared" si="460"/>
        <v>5</v>
      </c>
      <c r="AZ813">
        <f t="shared" si="460"/>
        <v>5</v>
      </c>
      <c r="BA813">
        <f t="shared" si="460"/>
        <v>5</v>
      </c>
      <c r="BB813">
        <f t="shared" si="460"/>
        <v>5</v>
      </c>
      <c r="BC813">
        <f t="shared" si="460"/>
        <v>5</v>
      </c>
      <c r="BD813">
        <f t="shared" si="460"/>
        <v>5</v>
      </c>
      <c r="BE813">
        <f t="shared" si="460"/>
        <v>5</v>
      </c>
      <c r="BF813">
        <f t="shared" si="460"/>
        <v>5</v>
      </c>
      <c r="BG813">
        <f t="shared" si="460"/>
        <v>5</v>
      </c>
      <c r="BH813">
        <f t="shared" si="460"/>
        <v>5</v>
      </c>
      <c r="BI813">
        <f t="shared" si="460"/>
        <v>5</v>
      </c>
      <c r="BJ813">
        <f t="shared" si="460"/>
        <v>5</v>
      </c>
      <c r="BK813">
        <f t="shared" si="460"/>
        <v>5</v>
      </c>
      <c r="BL813">
        <f t="shared" si="460"/>
        <v>5</v>
      </c>
      <c r="BM813">
        <f t="shared" si="460"/>
        <v>5</v>
      </c>
      <c r="BN813">
        <f t="shared" si="460"/>
        <v>5</v>
      </c>
      <c r="BO813">
        <f t="shared" si="460"/>
        <v>5</v>
      </c>
      <c r="BP813">
        <f t="shared" si="460"/>
        <v>5</v>
      </c>
      <c r="BQ813">
        <f t="shared" si="460"/>
        <v>5</v>
      </c>
      <c r="BR813">
        <f t="shared" si="460"/>
        <v>5</v>
      </c>
      <c r="BS813" s="18"/>
    </row>
    <row r="814" spans="1:71">
      <c r="A814" s="335"/>
      <c r="B814" s="286" t="s">
        <v>20</v>
      </c>
      <c r="C814" s="287"/>
      <c r="D814" s="94">
        <f>+入力シート①!AH$2</f>
        <v>41421</v>
      </c>
      <c r="E814" s="22"/>
      <c r="F814" s="36"/>
      <c r="G814" s="36"/>
      <c r="H814" s="36"/>
      <c r="I814" s="36"/>
      <c r="J814" s="36"/>
      <c r="K814" s="37"/>
      <c r="M814" s="18"/>
      <c r="N814" s="94">
        <v>41421</v>
      </c>
      <c r="O814" s="94">
        <v>41421</v>
      </c>
      <c r="P814" s="94">
        <v>41421</v>
      </c>
      <c r="Q814" s="94">
        <v>41421</v>
      </c>
      <c r="R814" s="94">
        <v>41421</v>
      </c>
      <c r="S814" s="94">
        <v>41421</v>
      </c>
      <c r="T814" s="94">
        <v>41421</v>
      </c>
      <c r="U814" s="94">
        <v>0</v>
      </c>
      <c r="V814" s="19">
        <v>0</v>
      </c>
      <c r="W814" s="19">
        <v>0</v>
      </c>
      <c r="X814" s="19"/>
      <c r="AC814" s="19"/>
      <c r="BS814" s="18"/>
    </row>
    <row r="815" spans="1:71">
      <c r="A815" s="335"/>
      <c r="B815" s="286" t="s">
        <v>67</v>
      </c>
      <c r="C815" s="287"/>
      <c r="D815">
        <f>+入力シート①!AH$3</f>
        <v>34</v>
      </c>
      <c r="E815" s="22"/>
      <c r="F815" s="36"/>
      <c r="G815" s="36"/>
      <c r="H815" s="36"/>
      <c r="I815" s="36"/>
      <c r="J815" s="36"/>
      <c r="K815" s="37"/>
      <c r="M815" s="18"/>
      <c r="N815">
        <v>34</v>
      </c>
      <c r="O815">
        <v>34</v>
      </c>
      <c r="P815">
        <v>34</v>
      </c>
      <c r="Q815">
        <v>34</v>
      </c>
      <c r="R815">
        <v>34</v>
      </c>
      <c r="S815">
        <v>34</v>
      </c>
      <c r="T815">
        <v>34</v>
      </c>
      <c r="U815">
        <v>0</v>
      </c>
      <c r="V815" s="19">
        <v>0</v>
      </c>
      <c r="W815" s="19">
        <v>0</v>
      </c>
      <c r="X815" s="19">
        <f>+$A$812</f>
        <v>0</v>
      </c>
      <c r="Y815" s="19">
        <f>+$A$812</f>
        <v>0</v>
      </c>
      <c r="Z815" s="19">
        <f>+$A$812</f>
        <v>0</v>
      </c>
      <c r="AA815" s="19">
        <f t="shared" ref="AA815:BR815" si="461">+$A$812</f>
        <v>0</v>
      </c>
      <c r="AB815" s="19">
        <f t="shared" si="461"/>
        <v>0</v>
      </c>
      <c r="AC815" s="19">
        <f t="shared" si="461"/>
        <v>0</v>
      </c>
      <c r="AD815">
        <f t="shared" si="461"/>
        <v>0</v>
      </c>
      <c r="AE815">
        <f t="shared" si="461"/>
        <v>0</v>
      </c>
      <c r="AF815">
        <f t="shared" si="461"/>
        <v>0</v>
      </c>
      <c r="AG815">
        <f t="shared" si="461"/>
        <v>0</v>
      </c>
      <c r="AH815">
        <f t="shared" si="461"/>
        <v>0</v>
      </c>
      <c r="AI815">
        <f t="shared" si="461"/>
        <v>0</v>
      </c>
      <c r="AJ815">
        <f t="shared" si="461"/>
        <v>0</v>
      </c>
      <c r="AK815">
        <f t="shared" si="461"/>
        <v>0</v>
      </c>
      <c r="AL815">
        <f t="shared" si="461"/>
        <v>0</v>
      </c>
      <c r="AM815">
        <f t="shared" si="461"/>
        <v>0</v>
      </c>
      <c r="AN815">
        <f t="shared" si="461"/>
        <v>0</v>
      </c>
      <c r="AO815">
        <f t="shared" si="461"/>
        <v>0</v>
      </c>
      <c r="AP815">
        <f t="shared" si="461"/>
        <v>0</v>
      </c>
      <c r="AQ815">
        <f t="shared" si="461"/>
        <v>0</v>
      </c>
      <c r="AR815">
        <f t="shared" si="461"/>
        <v>0</v>
      </c>
      <c r="AS815">
        <f t="shared" si="461"/>
        <v>0</v>
      </c>
      <c r="AT815">
        <f t="shared" si="461"/>
        <v>0</v>
      </c>
      <c r="AU815">
        <f t="shared" si="461"/>
        <v>0</v>
      </c>
      <c r="AV815">
        <f t="shared" si="461"/>
        <v>0</v>
      </c>
      <c r="AW815">
        <f t="shared" si="461"/>
        <v>0</v>
      </c>
      <c r="AX815">
        <f t="shared" si="461"/>
        <v>0</v>
      </c>
      <c r="AY815">
        <f t="shared" si="461"/>
        <v>0</v>
      </c>
      <c r="AZ815">
        <f t="shared" si="461"/>
        <v>0</v>
      </c>
      <c r="BA815">
        <f t="shared" si="461"/>
        <v>0</v>
      </c>
      <c r="BB815">
        <f t="shared" si="461"/>
        <v>0</v>
      </c>
      <c r="BC815">
        <f t="shared" si="461"/>
        <v>0</v>
      </c>
      <c r="BD815">
        <f t="shared" si="461"/>
        <v>0</v>
      </c>
      <c r="BE815">
        <f t="shared" si="461"/>
        <v>0</v>
      </c>
      <c r="BF815">
        <f t="shared" si="461"/>
        <v>0</v>
      </c>
      <c r="BG815">
        <f t="shared" si="461"/>
        <v>0</v>
      </c>
      <c r="BH815">
        <f t="shared" si="461"/>
        <v>0</v>
      </c>
      <c r="BI815">
        <f t="shared" si="461"/>
        <v>0</v>
      </c>
      <c r="BJ815">
        <f t="shared" si="461"/>
        <v>0</v>
      </c>
      <c r="BK815">
        <f t="shared" si="461"/>
        <v>0</v>
      </c>
      <c r="BL815">
        <f t="shared" si="461"/>
        <v>0</v>
      </c>
      <c r="BM815">
        <f t="shared" si="461"/>
        <v>0</v>
      </c>
      <c r="BN815">
        <f t="shared" si="461"/>
        <v>0</v>
      </c>
      <c r="BO815">
        <f t="shared" si="461"/>
        <v>0</v>
      </c>
      <c r="BP815">
        <f t="shared" si="461"/>
        <v>0</v>
      </c>
      <c r="BQ815">
        <f t="shared" si="461"/>
        <v>0</v>
      </c>
      <c r="BR815">
        <f t="shared" si="461"/>
        <v>0</v>
      </c>
      <c r="BS815" s="18"/>
    </row>
    <row r="816" spans="1:71" ht="16.5" thickBot="1">
      <c r="A816" s="335"/>
      <c r="B816" s="286" t="s">
        <v>21</v>
      </c>
      <c r="C816" s="287"/>
      <c r="D816" s="99">
        <f>+入力シート①!AH$4</f>
        <v>0.29166666666666669</v>
      </c>
      <c r="E816" s="23"/>
      <c r="F816" s="38"/>
      <c r="G816" s="38"/>
      <c r="H816" s="38"/>
      <c r="I816" s="38"/>
      <c r="J816" s="38"/>
      <c r="K816" s="39"/>
      <c r="M816" s="18"/>
      <c r="N816" s="99">
        <v>0.29166666666666669</v>
      </c>
      <c r="O816" s="99">
        <v>0.29166666666666669</v>
      </c>
      <c r="P816" s="99">
        <v>0.29166666666666669</v>
      </c>
      <c r="Q816" s="99">
        <v>0.29166666666666669</v>
      </c>
      <c r="R816" s="99">
        <v>0.29166666666666669</v>
      </c>
      <c r="S816" s="99">
        <v>0.29166666666666669</v>
      </c>
      <c r="T816" s="99">
        <v>0.29166666666666669</v>
      </c>
      <c r="U816" s="99">
        <v>0</v>
      </c>
      <c r="V816" s="19">
        <v>0</v>
      </c>
      <c r="W816" s="19">
        <v>0</v>
      </c>
      <c r="X816" s="19"/>
      <c r="AC816" s="19"/>
      <c r="BS816" s="18"/>
    </row>
    <row r="817" spans="1:71">
      <c r="A817" s="335"/>
      <c r="B817" s="283" t="s">
        <v>22</v>
      </c>
      <c r="C817" s="9">
        <v>0</v>
      </c>
      <c r="D817">
        <f>+入力シート①!AH$5</f>
        <v>20.88</v>
      </c>
      <c r="E817">
        <f>+COUNT($O817:$BS817)</f>
        <v>9</v>
      </c>
      <c r="F817" s="6">
        <f>+AVERAGE($O817:$BS817)</f>
        <v>13.919999999999998</v>
      </c>
      <c r="G817" s="6">
        <f>+STDEV($O817:$BS817)</f>
        <v>10.440000000000001</v>
      </c>
      <c r="H817" s="6">
        <f>+MAX($N817:$BT817)</f>
        <v>20.88</v>
      </c>
      <c r="I817" s="6">
        <f>+MIN($N817:$BS817)</f>
        <v>0</v>
      </c>
      <c r="J817" s="6">
        <f>+D817-F817</f>
        <v>6.9600000000000009</v>
      </c>
      <c r="K817" s="6">
        <f>+J817/G817</f>
        <v>0.66666666666666663</v>
      </c>
      <c r="M817" s="18"/>
      <c r="N817">
        <v>20.88</v>
      </c>
      <c r="O817">
        <v>20.88</v>
      </c>
      <c r="P817">
        <v>20.88</v>
      </c>
      <c r="Q817">
        <v>20.88</v>
      </c>
      <c r="R817">
        <v>20.88</v>
      </c>
      <c r="S817">
        <v>20.88</v>
      </c>
      <c r="T817">
        <v>20.88</v>
      </c>
      <c r="U817">
        <v>0</v>
      </c>
      <c r="V817" s="19">
        <v>0</v>
      </c>
      <c r="W817" s="19">
        <v>0</v>
      </c>
      <c r="X817" s="19"/>
      <c r="AC817" s="19"/>
      <c r="BS817" s="18"/>
    </row>
    <row r="818" spans="1:71">
      <c r="A818" s="335"/>
      <c r="B818" s="283"/>
      <c r="C818" s="9">
        <v>10</v>
      </c>
      <c r="D818">
        <f>+入力シート①!AH$6</f>
        <v>20.190000000000001</v>
      </c>
      <c r="E818">
        <f t="shared" ref="E818:E829" si="462">+COUNT($O818:$BS818)</f>
        <v>9</v>
      </c>
      <c r="F818" s="6">
        <f t="shared" ref="F818:F829" si="463">+AVERAGE($O818:$BS818)</f>
        <v>13.46</v>
      </c>
      <c r="G818" s="6">
        <f t="shared" ref="G818:G829" si="464">+STDEV($O818:$BS818)</f>
        <v>10.095000000000004</v>
      </c>
      <c r="H818" s="6">
        <f t="shared" ref="H818:H829" si="465">+MAX($N818:$BT818)</f>
        <v>20.190000000000001</v>
      </c>
      <c r="I818" s="6">
        <f t="shared" ref="I818:I829" si="466">+MIN($N818:$BS818)</f>
        <v>0</v>
      </c>
      <c r="J818" s="6">
        <f t="shared" ref="J818:J829" si="467">+D818-F818</f>
        <v>6.73</v>
      </c>
      <c r="K818" s="6">
        <f t="shared" ref="K818:K829" si="468">+J818/G818</f>
        <v>0.66666666666666641</v>
      </c>
      <c r="M818" s="18"/>
      <c r="N818">
        <v>20.190000000000001</v>
      </c>
      <c r="O818">
        <v>20.190000000000001</v>
      </c>
      <c r="P818">
        <v>20.190000000000001</v>
      </c>
      <c r="Q818">
        <v>20.190000000000001</v>
      </c>
      <c r="R818">
        <v>20.190000000000001</v>
      </c>
      <c r="S818">
        <v>20.190000000000001</v>
      </c>
      <c r="T818">
        <v>20.190000000000001</v>
      </c>
      <c r="U818">
        <v>0</v>
      </c>
      <c r="V818" s="19">
        <v>0</v>
      </c>
      <c r="W818" s="19">
        <v>0</v>
      </c>
      <c r="X818" s="19"/>
      <c r="AC818" s="19"/>
      <c r="BS818" s="18"/>
    </row>
    <row r="819" spans="1:71">
      <c r="A819" s="335"/>
      <c r="B819" s="283"/>
      <c r="C819" s="9">
        <v>20</v>
      </c>
      <c r="D819">
        <f>+入力シート①!AH$7</f>
        <v>19.350000000000001</v>
      </c>
      <c r="E819">
        <f t="shared" si="462"/>
        <v>9</v>
      </c>
      <c r="F819" s="6">
        <f t="shared" si="463"/>
        <v>12.899999999999999</v>
      </c>
      <c r="G819" s="6">
        <f t="shared" si="464"/>
        <v>9.6750000000000025</v>
      </c>
      <c r="H819" s="6">
        <f t="shared" si="465"/>
        <v>19.350000000000001</v>
      </c>
      <c r="I819" s="6">
        <f t="shared" si="466"/>
        <v>0</v>
      </c>
      <c r="J819" s="6">
        <f t="shared" si="467"/>
        <v>6.4500000000000028</v>
      </c>
      <c r="K819" s="6">
        <f t="shared" si="468"/>
        <v>0.66666666666666674</v>
      </c>
      <c r="M819" s="18"/>
      <c r="N819">
        <v>19.350000000000001</v>
      </c>
      <c r="O819">
        <v>19.350000000000001</v>
      </c>
      <c r="P819">
        <v>19.350000000000001</v>
      </c>
      <c r="Q819">
        <v>19.350000000000001</v>
      </c>
      <c r="R819">
        <v>19.350000000000001</v>
      </c>
      <c r="S819">
        <v>19.350000000000001</v>
      </c>
      <c r="T819">
        <v>19.350000000000001</v>
      </c>
      <c r="U819">
        <v>0</v>
      </c>
      <c r="V819" s="19">
        <v>0</v>
      </c>
      <c r="W819" s="19">
        <v>0</v>
      </c>
      <c r="X819" s="19"/>
      <c r="AC819" s="19"/>
      <c r="BS819" s="18"/>
    </row>
    <row r="820" spans="1:71">
      <c r="A820" s="335"/>
      <c r="B820" s="283"/>
      <c r="C820" s="9">
        <v>30</v>
      </c>
      <c r="D820">
        <f>+入力シート①!AH$8</f>
        <v>19.09</v>
      </c>
      <c r="E820">
        <f t="shared" si="462"/>
        <v>9</v>
      </c>
      <c r="F820" s="6">
        <f t="shared" si="463"/>
        <v>12.726666666666667</v>
      </c>
      <c r="G820" s="6">
        <f t="shared" si="464"/>
        <v>9.5449999999999999</v>
      </c>
      <c r="H820" s="6">
        <f t="shared" si="465"/>
        <v>19.09</v>
      </c>
      <c r="I820" s="6">
        <f t="shared" si="466"/>
        <v>0</v>
      </c>
      <c r="J820" s="6">
        <f t="shared" si="467"/>
        <v>6.3633333333333333</v>
      </c>
      <c r="K820" s="6">
        <f t="shared" si="468"/>
        <v>0.66666666666666663</v>
      </c>
      <c r="M820" s="18"/>
      <c r="N820">
        <v>19.09</v>
      </c>
      <c r="O820">
        <v>19.09</v>
      </c>
      <c r="P820">
        <v>19.09</v>
      </c>
      <c r="Q820">
        <v>19.09</v>
      </c>
      <c r="R820">
        <v>19.09</v>
      </c>
      <c r="S820">
        <v>19.09</v>
      </c>
      <c r="T820">
        <v>19.09</v>
      </c>
      <c r="U820">
        <v>0</v>
      </c>
      <c r="V820" s="19">
        <v>0</v>
      </c>
      <c r="W820" s="19">
        <v>0</v>
      </c>
      <c r="X820" s="19"/>
      <c r="AC820" s="19"/>
      <c r="BS820" s="18"/>
    </row>
    <row r="821" spans="1:71">
      <c r="A821" s="335"/>
      <c r="B821" s="283"/>
      <c r="C821" s="9">
        <v>50</v>
      </c>
      <c r="D821">
        <f>+入力シート①!AH$9</f>
        <v>18.18</v>
      </c>
      <c r="E821">
        <f t="shared" si="462"/>
        <v>9</v>
      </c>
      <c r="F821" s="6">
        <f t="shared" si="463"/>
        <v>12.120000000000001</v>
      </c>
      <c r="G821" s="6">
        <f t="shared" si="464"/>
        <v>9.09</v>
      </c>
      <c r="H821" s="6">
        <f t="shared" si="465"/>
        <v>18.18</v>
      </c>
      <c r="I821" s="6">
        <f t="shared" si="466"/>
        <v>0</v>
      </c>
      <c r="J821" s="6">
        <f t="shared" si="467"/>
        <v>6.0599999999999987</v>
      </c>
      <c r="K821" s="6">
        <f t="shared" si="468"/>
        <v>0.66666666666666652</v>
      </c>
      <c r="M821" s="18"/>
      <c r="N821">
        <v>18.18</v>
      </c>
      <c r="O821">
        <v>18.18</v>
      </c>
      <c r="P821">
        <v>18.18</v>
      </c>
      <c r="Q821">
        <v>18.18</v>
      </c>
      <c r="R821">
        <v>18.18</v>
      </c>
      <c r="S821">
        <v>18.18</v>
      </c>
      <c r="T821">
        <v>18.18</v>
      </c>
      <c r="U821">
        <v>0</v>
      </c>
      <c r="V821" s="19">
        <v>0</v>
      </c>
      <c r="W821" s="19">
        <v>0</v>
      </c>
      <c r="X821" s="19"/>
      <c r="AC821" s="19"/>
      <c r="BS821" s="18"/>
    </row>
    <row r="822" spans="1:71">
      <c r="A822" s="335"/>
      <c r="B822" s="283"/>
      <c r="C822" s="9">
        <v>75</v>
      </c>
      <c r="D822">
        <f>+入力シート①!AH$10</f>
        <v>17.02</v>
      </c>
      <c r="E822">
        <f t="shared" si="462"/>
        <v>9</v>
      </c>
      <c r="F822" s="6">
        <f t="shared" si="463"/>
        <v>11.346666666666666</v>
      </c>
      <c r="G822" s="6">
        <f t="shared" si="464"/>
        <v>8.51</v>
      </c>
      <c r="H822" s="6">
        <f t="shared" si="465"/>
        <v>17.02</v>
      </c>
      <c r="I822" s="6">
        <f t="shared" si="466"/>
        <v>0</v>
      </c>
      <c r="J822" s="6">
        <f t="shared" si="467"/>
        <v>5.6733333333333338</v>
      </c>
      <c r="K822" s="6">
        <f t="shared" si="468"/>
        <v>0.66666666666666674</v>
      </c>
      <c r="M822" s="18"/>
      <c r="N822">
        <v>17.02</v>
      </c>
      <c r="O822">
        <v>17.02</v>
      </c>
      <c r="P822">
        <v>17.02</v>
      </c>
      <c r="Q822">
        <v>17.02</v>
      </c>
      <c r="R822">
        <v>17.02</v>
      </c>
      <c r="S822">
        <v>17.02</v>
      </c>
      <c r="T822">
        <v>17.02</v>
      </c>
      <c r="U822">
        <v>0</v>
      </c>
      <c r="V822" s="19">
        <v>0</v>
      </c>
      <c r="W822" s="19">
        <v>0</v>
      </c>
      <c r="X822" s="19"/>
      <c r="AC822" s="19"/>
      <c r="BS822" s="18"/>
    </row>
    <row r="823" spans="1:71">
      <c r="A823" s="335"/>
      <c r="B823" s="283"/>
      <c r="C823" s="9">
        <v>100</v>
      </c>
      <c r="D823">
        <f>+入力シート①!AH$11</f>
        <v>16.149999999999999</v>
      </c>
      <c r="E823">
        <f t="shared" si="462"/>
        <v>9</v>
      </c>
      <c r="F823" s="6">
        <f t="shared" si="463"/>
        <v>10.766666666666667</v>
      </c>
      <c r="G823" s="6">
        <f t="shared" si="464"/>
        <v>8.0749999999999975</v>
      </c>
      <c r="H823" s="6">
        <f t="shared" si="465"/>
        <v>16.149999999999999</v>
      </c>
      <c r="I823" s="6">
        <f t="shared" si="466"/>
        <v>0</v>
      </c>
      <c r="J823" s="6">
        <f t="shared" si="467"/>
        <v>5.3833333333333311</v>
      </c>
      <c r="K823" s="6">
        <f t="shared" si="468"/>
        <v>0.66666666666666663</v>
      </c>
      <c r="M823" s="18"/>
      <c r="N823">
        <v>16.149999999999999</v>
      </c>
      <c r="O823">
        <v>16.149999999999999</v>
      </c>
      <c r="P823">
        <v>16.149999999999999</v>
      </c>
      <c r="Q823">
        <v>16.149999999999999</v>
      </c>
      <c r="R823">
        <v>16.149999999999999</v>
      </c>
      <c r="S823">
        <v>16.149999999999999</v>
      </c>
      <c r="T823">
        <v>16.149999999999999</v>
      </c>
      <c r="U823">
        <v>0</v>
      </c>
      <c r="V823" s="19">
        <v>0</v>
      </c>
      <c r="W823" s="19">
        <v>0</v>
      </c>
      <c r="X823" s="19"/>
      <c r="AC823" s="19"/>
      <c r="BS823" s="18"/>
    </row>
    <row r="824" spans="1:71">
      <c r="A824" s="335"/>
      <c r="B824" s="283"/>
      <c r="C824" s="9">
        <v>150</v>
      </c>
      <c r="D824">
        <f>+入力シート①!AH$12</f>
        <v>14.25</v>
      </c>
      <c r="E824">
        <f t="shared" si="462"/>
        <v>9</v>
      </c>
      <c r="F824" s="6">
        <f t="shared" si="463"/>
        <v>9.5</v>
      </c>
      <c r="G824" s="6">
        <f t="shared" si="464"/>
        <v>7.125</v>
      </c>
      <c r="H824" s="6">
        <f t="shared" si="465"/>
        <v>14.25</v>
      </c>
      <c r="I824" s="6">
        <f t="shared" si="466"/>
        <v>0</v>
      </c>
      <c r="J824" s="6">
        <f t="shared" si="467"/>
        <v>4.75</v>
      </c>
      <c r="K824" s="6">
        <f t="shared" si="468"/>
        <v>0.66666666666666663</v>
      </c>
      <c r="M824" s="18"/>
      <c r="N824">
        <v>14.25</v>
      </c>
      <c r="O824">
        <v>14.25</v>
      </c>
      <c r="P824">
        <v>14.25</v>
      </c>
      <c r="Q824">
        <v>14.25</v>
      </c>
      <c r="R824">
        <v>14.25</v>
      </c>
      <c r="S824">
        <v>14.25</v>
      </c>
      <c r="T824">
        <v>14.25</v>
      </c>
      <c r="U824">
        <v>0</v>
      </c>
      <c r="V824" s="19">
        <v>0</v>
      </c>
      <c r="W824" s="19">
        <v>0</v>
      </c>
      <c r="X824" s="19"/>
      <c r="AC824" s="19"/>
      <c r="BS824" s="18"/>
    </row>
    <row r="825" spans="1:71">
      <c r="A825" s="335"/>
      <c r="B825" s="283"/>
      <c r="C825" s="9">
        <v>200</v>
      </c>
      <c r="D825">
        <f>+入力シート①!AH$13</f>
        <v>13.56</v>
      </c>
      <c r="E825">
        <f t="shared" si="462"/>
        <v>9</v>
      </c>
      <c r="F825" s="6">
        <f t="shared" si="463"/>
        <v>9.0399999999999991</v>
      </c>
      <c r="G825" s="6">
        <f t="shared" si="464"/>
        <v>6.78</v>
      </c>
      <c r="H825" s="6">
        <f t="shared" si="465"/>
        <v>13.56</v>
      </c>
      <c r="I825" s="6">
        <f t="shared" si="466"/>
        <v>0</v>
      </c>
      <c r="J825" s="6">
        <f t="shared" si="467"/>
        <v>4.5200000000000014</v>
      </c>
      <c r="K825" s="6">
        <f t="shared" si="468"/>
        <v>0.66666666666666685</v>
      </c>
      <c r="M825" s="18"/>
      <c r="N825">
        <v>13.56</v>
      </c>
      <c r="O825">
        <v>13.56</v>
      </c>
      <c r="P825">
        <v>13.56</v>
      </c>
      <c r="Q825">
        <v>13.56</v>
      </c>
      <c r="R825">
        <v>13.56</v>
      </c>
      <c r="S825">
        <v>13.56</v>
      </c>
      <c r="T825">
        <v>13.56</v>
      </c>
      <c r="U825">
        <v>0</v>
      </c>
      <c r="V825" s="19">
        <v>0</v>
      </c>
      <c r="W825" s="19">
        <v>0</v>
      </c>
      <c r="X825" s="19"/>
      <c r="AC825" s="19"/>
      <c r="BS825" s="18"/>
    </row>
    <row r="826" spans="1:71">
      <c r="A826" s="335"/>
      <c r="B826" s="283"/>
      <c r="C826" s="9">
        <v>300</v>
      </c>
      <c r="D826">
        <f>+入力シート①!AH$14</f>
        <v>9.5</v>
      </c>
      <c r="E826">
        <f t="shared" si="462"/>
        <v>9</v>
      </c>
      <c r="F826" s="6">
        <f t="shared" si="463"/>
        <v>6.333333333333333</v>
      </c>
      <c r="G826" s="6">
        <f t="shared" si="464"/>
        <v>4.75</v>
      </c>
      <c r="H826" s="6">
        <f t="shared" si="465"/>
        <v>9.5</v>
      </c>
      <c r="I826" s="6">
        <f t="shared" si="466"/>
        <v>0</v>
      </c>
      <c r="J826" s="6">
        <f t="shared" si="467"/>
        <v>3.166666666666667</v>
      </c>
      <c r="K826" s="6">
        <f t="shared" si="468"/>
        <v>0.66666666666666674</v>
      </c>
      <c r="M826" s="18"/>
      <c r="N826">
        <v>9.5</v>
      </c>
      <c r="O826">
        <v>9.5</v>
      </c>
      <c r="P826">
        <v>9.5</v>
      </c>
      <c r="Q826">
        <v>9.5</v>
      </c>
      <c r="R826">
        <v>9.5</v>
      </c>
      <c r="S826">
        <v>9.5</v>
      </c>
      <c r="T826">
        <v>9.5</v>
      </c>
      <c r="U826">
        <v>0</v>
      </c>
      <c r="V826" s="19">
        <v>0</v>
      </c>
      <c r="W826" s="19">
        <v>0</v>
      </c>
      <c r="X826" s="19"/>
      <c r="AC826" s="19"/>
      <c r="BS826" s="18"/>
    </row>
    <row r="827" spans="1:71">
      <c r="A827" s="335"/>
      <c r="B827" s="283"/>
      <c r="C827" s="9">
        <v>400</v>
      </c>
      <c r="D827">
        <f>+入力シート①!AH$15</f>
        <v>7.76</v>
      </c>
      <c r="E827">
        <f t="shared" si="462"/>
        <v>9</v>
      </c>
      <c r="F827" s="6">
        <f t="shared" si="463"/>
        <v>5.1733333333333329</v>
      </c>
      <c r="G827" s="6">
        <f t="shared" si="464"/>
        <v>3.8800000000000008</v>
      </c>
      <c r="H827" s="6">
        <f t="shared" si="465"/>
        <v>7.76</v>
      </c>
      <c r="I827" s="6">
        <f t="shared" si="466"/>
        <v>0</v>
      </c>
      <c r="J827" s="6">
        <f t="shared" si="467"/>
        <v>2.5866666666666669</v>
      </c>
      <c r="K827" s="6">
        <f t="shared" si="468"/>
        <v>0.66666666666666663</v>
      </c>
      <c r="M827" s="18"/>
      <c r="N827">
        <v>7.76</v>
      </c>
      <c r="O827">
        <v>7.76</v>
      </c>
      <c r="P827">
        <v>7.76</v>
      </c>
      <c r="Q827">
        <v>7.76</v>
      </c>
      <c r="R827">
        <v>7.76</v>
      </c>
      <c r="S827">
        <v>7.76</v>
      </c>
      <c r="T827">
        <v>7.76</v>
      </c>
      <c r="U827">
        <v>0</v>
      </c>
      <c r="V827" s="19">
        <v>0</v>
      </c>
      <c r="W827" s="19">
        <v>0</v>
      </c>
      <c r="X827" s="19"/>
      <c r="AC827" s="19"/>
      <c r="BS827" s="18"/>
    </row>
    <row r="828" spans="1:71">
      <c r="A828" s="335"/>
      <c r="B828" s="283"/>
      <c r="C828" s="9">
        <v>500</v>
      </c>
      <c r="D828">
        <f>+入力シート①!AH$16</f>
        <v>6.18</v>
      </c>
      <c r="E828">
        <f t="shared" si="462"/>
        <v>9</v>
      </c>
      <c r="F828" s="6">
        <f t="shared" si="463"/>
        <v>4.12</v>
      </c>
      <c r="G828" s="6">
        <f t="shared" si="464"/>
        <v>3.0900000000000003</v>
      </c>
      <c r="H828" s="6">
        <f t="shared" si="465"/>
        <v>6.18</v>
      </c>
      <c r="I828" s="6">
        <f t="shared" si="466"/>
        <v>0</v>
      </c>
      <c r="J828" s="6">
        <f t="shared" si="467"/>
        <v>2.0599999999999996</v>
      </c>
      <c r="K828" s="6">
        <f t="shared" si="468"/>
        <v>0.66666666666666652</v>
      </c>
      <c r="M828" s="18"/>
      <c r="N828">
        <v>6.18</v>
      </c>
      <c r="O828">
        <v>6.18</v>
      </c>
      <c r="P828">
        <v>6.18</v>
      </c>
      <c r="Q828">
        <v>6.18</v>
      </c>
      <c r="R828">
        <v>6.18</v>
      </c>
      <c r="S828">
        <v>6.18</v>
      </c>
      <c r="T828">
        <v>6.18</v>
      </c>
      <c r="U828">
        <v>0</v>
      </c>
      <c r="V828" s="19">
        <v>0</v>
      </c>
      <c r="W828" s="19">
        <v>0</v>
      </c>
      <c r="X828" s="19"/>
      <c r="AC828" s="19"/>
      <c r="BS828" s="18"/>
    </row>
    <row r="829" spans="1:71">
      <c r="A829" s="335"/>
      <c r="B829" s="283"/>
      <c r="C829" s="9">
        <v>600</v>
      </c>
      <c r="D829">
        <f>+入力シート①!AH$17</f>
        <v>4.93</v>
      </c>
      <c r="E829">
        <f t="shared" si="462"/>
        <v>9</v>
      </c>
      <c r="F829" s="6">
        <f t="shared" si="463"/>
        <v>3.2866666666666666</v>
      </c>
      <c r="G829" s="6">
        <f t="shared" si="464"/>
        <v>2.4650000000000003</v>
      </c>
      <c r="H829" s="6">
        <f t="shared" si="465"/>
        <v>4.93</v>
      </c>
      <c r="I829" s="6">
        <f t="shared" si="466"/>
        <v>0</v>
      </c>
      <c r="J829" s="6">
        <f t="shared" si="467"/>
        <v>1.6433333333333331</v>
      </c>
      <c r="K829" s="6">
        <f t="shared" si="468"/>
        <v>0.66666666666666652</v>
      </c>
      <c r="M829" s="18"/>
      <c r="N829">
        <v>4.93</v>
      </c>
      <c r="O829">
        <v>4.93</v>
      </c>
      <c r="P829">
        <v>4.93</v>
      </c>
      <c r="Q829">
        <v>4.93</v>
      </c>
      <c r="R829">
        <v>4.93</v>
      </c>
      <c r="S829">
        <v>4.93</v>
      </c>
      <c r="T829">
        <v>4.93</v>
      </c>
      <c r="U829">
        <v>0</v>
      </c>
      <c r="V829" s="19">
        <v>0</v>
      </c>
      <c r="W829" s="19">
        <v>0</v>
      </c>
      <c r="X829" s="19"/>
      <c r="AC829" s="19"/>
      <c r="BS829" s="18"/>
    </row>
    <row r="830" spans="1:71">
      <c r="A830" s="335"/>
      <c r="B830" s="15"/>
      <c r="C830" s="15"/>
      <c r="D830" s="20"/>
      <c r="E830" s="20"/>
      <c r="F830" s="40"/>
      <c r="G830" s="40"/>
      <c r="H830" s="40"/>
      <c r="I830" s="40"/>
      <c r="J830" s="40"/>
      <c r="K830" s="40"/>
      <c r="L830" s="20"/>
      <c r="M830" s="18"/>
      <c r="N830" s="20"/>
      <c r="O830" s="20"/>
      <c r="P830" s="20"/>
      <c r="Q830" s="20"/>
      <c r="R830" s="20"/>
      <c r="S830" s="20"/>
      <c r="T830" s="20"/>
      <c r="U830" s="20"/>
      <c r="W830" s="19"/>
      <c r="X830" s="19"/>
      <c r="AC830" s="19"/>
      <c r="AD830" s="20"/>
      <c r="AE830" s="20"/>
      <c r="AF830" s="20"/>
      <c r="AG830" s="20"/>
      <c r="AH830" s="20"/>
      <c r="AI830" s="20"/>
      <c r="AJ830" s="20"/>
      <c r="AK830" s="20"/>
      <c r="AL830" s="20"/>
      <c r="AM830" s="20"/>
      <c r="AN830" s="20"/>
      <c r="AO830" s="20"/>
      <c r="AP830" s="20"/>
      <c r="AQ830" s="20"/>
      <c r="AR830" s="20"/>
      <c r="AS830" s="20"/>
      <c r="AT830" s="20"/>
      <c r="AU830" s="20"/>
      <c r="AV830" s="20"/>
      <c r="AW830" s="20"/>
      <c r="AX830" s="20"/>
      <c r="AY830" s="20"/>
      <c r="AZ830" s="20"/>
      <c r="BA830" s="20"/>
      <c r="BB830" s="20"/>
      <c r="BC830" s="20"/>
      <c r="BD830" s="20"/>
      <c r="BE830" s="20"/>
      <c r="BF830" s="20"/>
      <c r="BG830" s="20"/>
      <c r="BH830" s="20"/>
      <c r="BI830" s="20"/>
      <c r="BJ830" s="20"/>
      <c r="BK830" s="20"/>
      <c r="BL830" s="20"/>
      <c r="BM830" s="20"/>
      <c r="BN830" s="20"/>
      <c r="BO830" s="20"/>
      <c r="BP830" s="20"/>
      <c r="BQ830" s="20"/>
      <c r="BR830" s="20"/>
      <c r="BS830" s="18"/>
    </row>
    <row r="831" spans="1:71">
      <c r="A831" s="335"/>
      <c r="B831" s="284" t="s">
        <v>25</v>
      </c>
      <c r="C831" s="13" t="s">
        <v>23</v>
      </c>
      <c r="D831">
        <f>+入力シート①!AH$19</f>
        <v>42</v>
      </c>
      <c r="E831">
        <f>+COUNT($O831:$BS831)</f>
        <v>9</v>
      </c>
      <c r="F831" s="6">
        <f>+AVERAGE($O831:$BS831)</f>
        <v>28</v>
      </c>
      <c r="G831" s="6">
        <f>+STDEV($O831:$BS831)</f>
        <v>21</v>
      </c>
      <c r="H831" s="6">
        <f>+MAX($N831:$BS831)</f>
        <v>42</v>
      </c>
      <c r="I831" s="6">
        <f>+MIN($N831:$BS831)</f>
        <v>0</v>
      </c>
      <c r="J831" s="6">
        <f>+D831-F831</f>
        <v>14</v>
      </c>
      <c r="K831" s="6">
        <f>+J831/G831</f>
        <v>0.66666666666666663</v>
      </c>
      <c r="M831" s="18"/>
      <c r="N831">
        <v>42</v>
      </c>
      <c r="O831">
        <v>42</v>
      </c>
      <c r="P831">
        <v>42</v>
      </c>
      <c r="Q831">
        <v>42</v>
      </c>
      <c r="R831">
        <v>42</v>
      </c>
      <c r="S831">
        <v>42</v>
      </c>
      <c r="T831">
        <v>42</v>
      </c>
      <c r="U831">
        <v>0</v>
      </c>
      <c r="V831" s="19">
        <v>0</v>
      </c>
      <c r="W831" s="19">
        <v>0</v>
      </c>
      <c r="X831" s="19"/>
      <c r="AC831" s="19"/>
      <c r="BS831" s="18"/>
    </row>
    <row r="832" spans="1:71">
      <c r="A832" s="335"/>
      <c r="B832" s="285"/>
      <c r="C832" s="10" t="s">
        <v>24</v>
      </c>
      <c r="D832">
        <f>+入力シート①!AH$20</f>
        <v>0.6</v>
      </c>
      <c r="E832">
        <f t="shared" ref="E832" si="469">+COUNT($O832:$BS832)</f>
        <v>9</v>
      </c>
      <c r="F832" s="6">
        <f t="shared" ref="F832" si="470">+AVERAGE($O832:$BS832)</f>
        <v>0.4</v>
      </c>
      <c r="G832" s="6">
        <f t="shared" ref="G832" si="471">+STDEV($O832:$BS832)</f>
        <v>0.29999999999999988</v>
      </c>
      <c r="H832" s="6">
        <f t="shared" ref="H832" si="472">+MAX($N832:$BS832)</f>
        <v>0.6</v>
      </c>
      <c r="I832" s="6">
        <f t="shared" ref="I832" si="473">+MIN($N832:$BS832)</f>
        <v>0</v>
      </c>
      <c r="J832" s="6">
        <f t="shared" ref="J832" si="474">+D832-F832</f>
        <v>0.19999999999999996</v>
      </c>
      <c r="K832" s="6">
        <f t="shared" ref="K832" si="475">+J832/G832</f>
        <v>0.66666666666666674</v>
      </c>
      <c r="M832" s="18"/>
      <c r="N832">
        <v>0.6</v>
      </c>
      <c r="O832">
        <v>0.6</v>
      </c>
      <c r="P832">
        <v>0.6</v>
      </c>
      <c r="Q832">
        <v>0.6</v>
      </c>
      <c r="R832">
        <v>0.6</v>
      </c>
      <c r="S832">
        <v>0.6</v>
      </c>
      <c r="T832">
        <v>0.6</v>
      </c>
      <c r="U832">
        <v>0</v>
      </c>
      <c r="V832" s="19">
        <v>0</v>
      </c>
      <c r="W832" s="19">
        <v>0</v>
      </c>
      <c r="X832" s="19"/>
      <c r="AC832" s="19"/>
      <c r="BS832" s="18"/>
    </row>
    <row r="833" spans="1:71" ht="0.95" customHeight="1">
      <c r="A833" s="18"/>
      <c r="B833" s="18"/>
      <c r="C833" s="18"/>
      <c r="D833" s="18"/>
      <c r="E833" s="18"/>
      <c r="F833" s="41"/>
      <c r="G833" s="41"/>
      <c r="H833" s="41"/>
      <c r="I833" s="41"/>
      <c r="J833" s="41"/>
      <c r="K833" s="41"/>
      <c r="L833" s="18"/>
      <c r="M833" s="18"/>
      <c r="N833" s="18"/>
      <c r="O833" s="18"/>
      <c r="P833" s="18"/>
      <c r="Q833" s="18"/>
      <c r="R833" s="18"/>
      <c r="S833" s="18"/>
      <c r="T833" s="18"/>
      <c r="U833" s="18"/>
      <c r="W833" s="19"/>
      <c r="X833" s="18"/>
      <c r="Y833" s="18"/>
      <c r="AC833" s="19"/>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row>
    <row r="834" spans="1:71" ht="0.95" customHeight="1">
      <c r="A834" s="18"/>
      <c r="B834" s="18"/>
      <c r="C834" s="18"/>
      <c r="D834" s="18"/>
      <c r="E834" s="18"/>
      <c r="F834" s="41"/>
      <c r="G834" s="41"/>
      <c r="H834" s="41"/>
      <c r="I834" s="41"/>
      <c r="J834" s="41"/>
      <c r="K834" s="41"/>
      <c r="L834" s="18"/>
      <c r="M834" s="18"/>
      <c r="N834" s="18"/>
      <c r="O834" s="18"/>
      <c r="P834" s="18"/>
      <c r="Q834" s="18"/>
      <c r="R834" s="18"/>
      <c r="S834" s="18"/>
      <c r="T834" s="18"/>
      <c r="U834" s="18"/>
      <c r="W834" s="19"/>
      <c r="X834" s="18"/>
      <c r="Y834" s="18"/>
      <c r="AC834" s="19"/>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c r="BS834" s="18"/>
    </row>
    <row r="835" spans="1:71" ht="0.95" customHeight="1">
      <c r="A835" s="18"/>
      <c r="B835" s="18"/>
      <c r="C835" s="18"/>
      <c r="D835" s="18"/>
      <c r="E835" s="18"/>
      <c r="F835" s="41"/>
      <c r="G835" s="41"/>
      <c r="H835" s="41"/>
      <c r="I835" s="41"/>
      <c r="J835" s="41"/>
      <c r="K835" s="41"/>
      <c r="L835" s="18"/>
      <c r="M835" s="18"/>
      <c r="N835" s="18"/>
      <c r="O835" s="18"/>
      <c r="P835" s="18"/>
      <c r="Q835" s="18"/>
      <c r="R835" s="18"/>
      <c r="S835" s="18"/>
      <c r="T835" s="18"/>
      <c r="U835" s="18"/>
      <c r="W835" s="19"/>
      <c r="X835" s="18"/>
      <c r="Y835" s="18"/>
      <c r="AC835" s="19"/>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row>
    <row r="836" spans="1:71" ht="0.95" customHeight="1">
      <c r="A836" s="18"/>
      <c r="B836" s="18"/>
      <c r="C836" s="18"/>
      <c r="D836" s="18"/>
      <c r="E836" s="18"/>
      <c r="F836" s="41"/>
      <c r="G836" s="41"/>
      <c r="H836" s="41"/>
      <c r="I836" s="41"/>
      <c r="J836" s="41"/>
      <c r="K836" s="41"/>
      <c r="L836" s="18"/>
      <c r="M836" s="18"/>
      <c r="N836" s="18"/>
      <c r="O836" s="18"/>
      <c r="P836" s="18"/>
      <c r="Q836" s="18"/>
      <c r="R836" s="18"/>
      <c r="S836" s="18"/>
      <c r="T836" s="18"/>
      <c r="U836" s="18"/>
      <c r="W836" s="19"/>
      <c r="X836" s="18"/>
      <c r="Y836" s="18"/>
      <c r="AC836" s="19"/>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c r="BS836" s="18"/>
    </row>
    <row r="837" spans="1:71" ht="0.95" customHeight="1">
      <c r="A837" s="18"/>
      <c r="B837" s="18"/>
      <c r="C837" s="18"/>
      <c r="D837" s="18"/>
      <c r="E837" s="18"/>
      <c r="F837" s="41"/>
      <c r="G837" s="41"/>
      <c r="H837" s="41"/>
      <c r="I837" s="41"/>
      <c r="J837" s="41"/>
      <c r="K837" s="41"/>
      <c r="L837" s="18"/>
      <c r="M837" s="18"/>
      <c r="N837" s="18"/>
      <c r="O837" s="18"/>
      <c r="P837" s="18"/>
      <c r="Q837" s="18"/>
      <c r="R837" s="18"/>
      <c r="S837" s="18"/>
      <c r="T837" s="18"/>
      <c r="U837" s="18"/>
      <c r="W837" s="19"/>
      <c r="X837" s="18"/>
      <c r="Y837" s="18"/>
      <c r="AC837" s="19"/>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row>
    <row r="838" spans="1:71" ht="0.95" customHeight="1">
      <c r="A838" s="18"/>
      <c r="B838" s="18"/>
      <c r="C838" s="18"/>
      <c r="D838" s="18"/>
      <c r="E838" s="18"/>
      <c r="F838" s="41"/>
      <c r="G838" s="41"/>
      <c r="H838" s="41"/>
      <c r="I838" s="41"/>
      <c r="J838" s="41"/>
      <c r="K838" s="41"/>
      <c r="L838" s="18"/>
      <c r="M838" s="18"/>
      <c r="N838" s="18"/>
      <c r="O838" s="18"/>
      <c r="P838" s="18"/>
      <c r="Q838" s="18"/>
      <c r="R838" s="18"/>
      <c r="S838" s="18"/>
      <c r="T838" s="18"/>
      <c r="U838" s="18"/>
      <c r="W838" s="19"/>
      <c r="X838" s="18"/>
      <c r="Y838" s="18"/>
      <c r="AC838" s="19"/>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c r="BS838" s="18"/>
    </row>
    <row r="839" spans="1:71" ht="0.95" customHeight="1">
      <c r="A839" s="18"/>
      <c r="B839" s="18"/>
      <c r="C839" s="18"/>
      <c r="D839" s="18"/>
      <c r="E839" s="18"/>
      <c r="F839" s="41"/>
      <c r="G839" s="41"/>
      <c r="H839" s="41"/>
      <c r="I839" s="41"/>
      <c r="J839" s="41"/>
      <c r="K839" s="41"/>
      <c r="L839" s="18"/>
      <c r="M839" s="18"/>
      <c r="N839" s="18"/>
      <c r="O839" s="18"/>
      <c r="P839" s="18"/>
      <c r="Q839" s="18"/>
      <c r="R839" s="18"/>
      <c r="S839" s="18"/>
      <c r="T839" s="18"/>
      <c r="U839" s="18"/>
      <c r="W839" s="19"/>
      <c r="X839" s="18"/>
      <c r="Y839" s="18"/>
      <c r="AC839" s="19"/>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row>
    <row r="840" spans="1:71" ht="0.95" customHeight="1">
      <c r="A840" s="18"/>
      <c r="B840" s="18"/>
      <c r="C840" s="18"/>
      <c r="D840" s="18"/>
      <c r="E840" s="18"/>
      <c r="F840" s="41"/>
      <c r="G840" s="41"/>
      <c r="H840" s="41"/>
      <c r="I840" s="41"/>
      <c r="J840" s="41"/>
      <c r="K840" s="41"/>
      <c r="L840" s="18"/>
      <c r="M840" s="18"/>
      <c r="W840" s="19"/>
      <c r="X840" s="18"/>
      <c r="Y840" s="18"/>
      <c r="AC840" s="19"/>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c r="BS840" s="18"/>
    </row>
  </sheetData>
  <mergeCells count="224">
    <mergeCell ref="B665:C665"/>
    <mergeCell ref="B666:C666"/>
    <mergeCell ref="B667:B679"/>
    <mergeCell ref="B637:B649"/>
    <mergeCell ref="B651:B652"/>
    <mergeCell ref="B711:B712"/>
    <mergeCell ref="B681:B682"/>
    <mergeCell ref="B692:C692"/>
    <mergeCell ref="B693:C693"/>
    <mergeCell ref="B694:C694"/>
    <mergeCell ref="B591:B592"/>
    <mergeCell ref="B602:C602"/>
    <mergeCell ref="B603:C603"/>
    <mergeCell ref="B604:C604"/>
    <mergeCell ref="B605:C605"/>
    <mergeCell ref="B606:C606"/>
    <mergeCell ref="B572:C572"/>
    <mergeCell ref="B573:C573"/>
    <mergeCell ref="B574:C574"/>
    <mergeCell ref="B575:C575"/>
    <mergeCell ref="B607:B619"/>
    <mergeCell ref="B621:B622"/>
    <mergeCell ref="B632:C632"/>
    <mergeCell ref="B662:C662"/>
    <mergeCell ref="B663:C663"/>
    <mergeCell ref="B633:C633"/>
    <mergeCell ref="B634:C634"/>
    <mergeCell ref="B635:C635"/>
    <mergeCell ref="B636:C636"/>
    <mergeCell ref="B456:C456"/>
    <mergeCell ref="B457:B469"/>
    <mergeCell ref="B471:B472"/>
    <mergeCell ref="B482:C482"/>
    <mergeCell ref="B483:C483"/>
    <mergeCell ref="B484:C484"/>
    <mergeCell ref="B576:C576"/>
    <mergeCell ref="B577:B589"/>
    <mergeCell ref="B543:C543"/>
    <mergeCell ref="B544:C544"/>
    <mergeCell ref="B545:C545"/>
    <mergeCell ref="B546:C546"/>
    <mergeCell ref="B547:B559"/>
    <mergeCell ref="B561:B562"/>
    <mergeCell ref="B514:C514"/>
    <mergeCell ref="B515:C515"/>
    <mergeCell ref="B516:C516"/>
    <mergeCell ref="B517:B529"/>
    <mergeCell ref="B531:B532"/>
    <mergeCell ref="B542:C542"/>
    <mergeCell ref="B427:B439"/>
    <mergeCell ref="B441:B442"/>
    <mergeCell ref="B452:C452"/>
    <mergeCell ref="B453:C453"/>
    <mergeCell ref="B454:C454"/>
    <mergeCell ref="B455:C455"/>
    <mergeCell ref="B411:B412"/>
    <mergeCell ref="B422:C422"/>
    <mergeCell ref="B423:C423"/>
    <mergeCell ref="B424:C424"/>
    <mergeCell ref="B425:C425"/>
    <mergeCell ref="B426:C426"/>
    <mergeCell ref="B392:C392"/>
    <mergeCell ref="B393:C393"/>
    <mergeCell ref="B394:C394"/>
    <mergeCell ref="B395:C395"/>
    <mergeCell ref="B396:C396"/>
    <mergeCell ref="B397:B409"/>
    <mergeCell ref="B363:C363"/>
    <mergeCell ref="B364:C364"/>
    <mergeCell ref="B365:C365"/>
    <mergeCell ref="B366:C366"/>
    <mergeCell ref="B367:B379"/>
    <mergeCell ref="B381:B382"/>
    <mergeCell ref="B334:C334"/>
    <mergeCell ref="B335:C335"/>
    <mergeCell ref="B336:C336"/>
    <mergeCell ref="B337:B349"/>
    <mergeCell ref="B351:B352"/>
    <mergeCell ref="B362:C362"/>
    <mergeCell ref="B305:C305"/>
    <mergeCell ref="B306:C306"/>
    <mergeCell ref="B307:B319"/>
    <mergeCell ref="B321:B322"/>
    <mergeCell ref="B332:C332"/>
    <mergeCell ref="B333:C333"/>
    <mergeCell ref="B276:C276"/>
    <mergeCell ref="B277:B289"/>
    <mergeCell ref="B291:B292"/>
    <mergeCell ref="B302:C302"/>
    <mergeCell ref="B303:C303"/>
    <mergeCell ref="B304:C304"/>
    <mergeCell ref="B247:B259"/>
    <mergeCell ref="B261:B262"/>
    <mergeCell ref="B272:C272"/>
    <mergeCell ref="B273:C273"/>
    <mergeCell ref="B274:C274"/>
    <mergeCell ref="B275:C275"/>
    <mergeCell ref="B231:B232"/>
    <mergeCell ref="B242:C242"/>
    <mergeCell ref="B243:C243"/>
    <mergeCell ref="B244:C244"/>
    <mergeCell ref="B245:C245"/>
    <mergeCell ref="B246:C246"/>
    <mergeCell ref="B212:C212"/>
    <mergeCell ref="B213:C213"/>
    <mergeCell ref="B214:C214"/>
    <mergeCell ref="B215:C215"/>
    <mergeCell ref="B216:C216"/>
    <mergeCell ref="B217:B229"/>
    <mergeCell ref="B183:C183"/>
    <mergeCell ref="B184:C184"/>
    <mergeCell ref="B185:C185"/>
    <mergeCell ref="B186:C186"/>
    <mergeCell ref="B187:B199"/>
    <mergeCell ref="B201:B202"/>
    <mergeCell ref="B154:C154"/>
    <mergeCell ref="B155:C155"/>
    <mergeCell ref="B156:C156"/>
    <mergeCell ref="B157:B169"/>
    <mergeCell ref="B171:B172"/>
    <mergeCell ref="B182:C182"/>
    <mergeCell ref="B125:C125"/>
    <mergeCell ref="B126:C126"/>
    <mergeCell ref="B127:B139"/>
    <mergeCell ref="B141:B142"/>
    <mergeCell ref="B152:C152"/>
    <mergeCell ref="B153:C153"/>
    <mergeCell ref="B96:C96"/>
    <mergeCell ref="B97:B109"/>
    <mergeCell ref="B111:B112"/>
    <mergeCell ref="B122:C122"/>
    <mergeCell ref="B123:C123"/>
    <mergeCell ref="B124:C124"/>
    <mergeCell ref="B67:B79"/>
    <mergeCell ref="B81:B82"/>
    <mergeCell ref="B92:C92"/>
    <mergeCell ref="B93:C93"/>
    <mergeCell ref="B94:C94"/>
    <mergeCell ref="B95:C95"/>
    <mergeCell ref="B51:B52"/>
    <mergeCell ref="B62:C62"/>
    <mergeCell ref="B63:C63"/>
    <mergeCell ref="B64:C64"/>
    <mergeCell ref="B65:C65"/>
    <mergeCell ref="B66:C66"/>
    <mergeCell ref="B35:C35"/>
    <mergeCell ref="B6:C6"/>
    <mergeCell ref="B7:B19"/>
    <mergeCell ref="B21:B22"/>
    <mergeCell ref="B32:C32"/>
    <mergeCell ref="B37:B49"/>
    <mergeCell ref="B2:C2"/>
    <mergeCell ref="B3:C3"/>
    <mergeCell ref="B4:C4"/>
    <mergeCell ref="B5:C5"/>
    <mergeCell ref="B33:C33"/>
    <mergeCell ref="B34:C34"/>
    <mergeCell ref="B36:C36"/>
    <mergeCell ref="A122:A142"/>
    <mergeCell ref="A152:A172"/>
    <mergeCell ref="A182:A202"/>
    <mergeCell ref="A212:A232"/>
    <mergeCell ref="A2:A22"/>
    <mergeCell ref="A32:A52"/>
    <mergeCell ref="A62:A82"/>
    <mergeCell ref="A92:A112"/>
    <mergeCell ref="A362:A382"/>
    <mergeCell ref="A392:A412"/>
    <mergeCell ref="A422:A442"/>
    <mergeCell ref="A452:A472"/>
    <mergeCell ref="A242:A262"/>
    <mergeCell ref="A272:A292"/>
    <mergeCell ref="A302:A322"/>
    <mergeCell ref="A332:A352"/>
    <mergeCell ref="A602:A622"/>
    <mergeCell ref="A632:A652"/>
    <mergeCell ref="A662:A682"/>
    <mergeCell ref="A692:A712"/>
    <mergeCell ref="A482:A502"/>
    <mergeCell ref="A512:A532"/>
    <mergeCell ref="A542:A562"/>
    <mergeCell ref="A572:A592"/>
    <mergeCell ref="A722:A742"/>
    <mergeCell ref="B722:C722"/>
    <mergeCell ref="B723:C723"/>
    <mergeCell ref="B724:C724"/>
    <mergeCell ref="B725:C725"/>
    <mergeCell ref="B726:C726"/>
    <mergeCell ref="B727:B739"/>
    <mergeCell ref="B741:B742"/>
    <mergeCell ref="B485:C485"/>
    <mergeCell ref="B486:C486"/>
    <mergeCell ref="B487:B499"/>
    <mergeCell ref="B501:B502"/>
    <mergeCell ref="B512:C512"/>
    <mergeCell ref="B513:C513"/>
    <mergeCell ref="B695:C695"/>
    <mergeCell ref="B696:C696"/>
    <mergeCell ref="B697:B709"/>
    <mergeCell ref="B664:C664"/>
    <mergeCell ref="A812:A832"/>
    <mergeCell ref="B812:C812"/>
    <mergeCell ref="B813:C813"/>
    <mergeCell ref="B814:C814"/>
    <mergeCell ref="B815:C815"/>
    <mergeCell ref="B816:C816"/>
    <mergeCell ref="B817:B829"/>
    <mergeCell ref="B831:B832"/>
    <mergeCell ref="A752:A772"/>
    <mergeCell ref="B752:C752"/>
    <mergeCell ref="B753:C753"/>
    <mergeCell ref="B754:C754"/>
    <mergeCell ref="B755:C755"/>
    <mergeCell ref="B756:C756"/>
    <mergeCell ref="B757:B769"/>
    <mergeCell ref="B771:B772"/>
    <mergeCell ref="A782:A802"/>
    <mergeCell ref="B782:C782"/>
    <mergeCell ref="B783:C783"/>
    <mergeCell ref="B784:C784"/>
    <mergeCell ref="B785:C785"/>
    <mergeCell ref="B786:C786"/>
    <mergeCell ref="B787:B799"/>
    <mergeCell ref="B801:B802"/>
  </mergeCells>
  <phoneticPr fontId="3"/>
  <pageMargins left="0.78700000000000003" right="0.78700000000000003" top="0.98399999999999999" bottom="0.98399999999999999" header="0.51200000000000001" footer="0.51200000000000001"/>
  <pageSetup paperSize="9" orientation="portrait" horizontalDpi="3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0" workbookViewId="0">
      <selection activeCell="G39" sqref="G39"/>
    </sheetView>
  </sheetViews>
  <sheetFormatPr defaultRowHeight="15.75"/>
  <cols>
    <col min="1" max="1" width="9" customWidth="1"/>
    <col min="2" max="3" width="9.875" bestFit="1" customWidth="1"/>
    <col min="4" max="4" width="18.375" bestFit="1" customWidth="1"/>
    <col min="6" max="6" width="9" style="277" customWidth="1"/>
  </cols>
  <sheetData>
    <row r="1" spans="1:4">
      <c r="B1" t="s">
        <v>68</v>
      </c>
      <c r="C1" t="s">
        <v>69</v>
      </c>
      <c r="D1" t="s">
        <v>70</v>
      </c>
    </row>
    <row r="2" spans="1:4">
      <c r="A2" s="42">
        <v>39569</v>
      </c>
      <c r="B2">
        <v>20.100000000000001</v>
      </c>
      <c r="D2">
        <v>19.8</v>
      </c>
    </row>
    <row r="3" spans="1:4">
      <c r="A3" s="42">
        <v>39570</v>
      </c>
      <c r="B3">
        <v>19.399999999999999</v>
      </c>
      <c r="D3">
        <v>19.812000000000008</v>
      </c>
    </row>
    <row r="4" spans="1:4">
      <c r="A4" s="42">
        <v>39571</v>
      </c>
      <c r="B4">
        <v>19.399999999999999</v>
      </c>
      <c r="D4">
        <v>19.888000000000005</v>
      </c>
    </row>
    <row r="5" spans="1:4">
      <c r="A5" s="42">
        <v>39572</v>
      </c>
      <c r="B5">
        <v>19.8</v>
      </c>
      <c r="D5">
        <v>19.889473684210532</v>
      </c>
    </row>
    <row r="6" spans="1:4">
      <c r="A6" s="42">
        <v>39573</v>
      </c>
      <c r="B6">
        <v>20.8</v>
      </c>
      <c r="D6">
        <v>20.085526315789473</v>
      </c>
    </row>
    <row r="7" spans="1:4">
      <c r="A7" s="42">
        <v>39574</v>
      </c>
      <c r="B7">
        <v>19.5</v>
      </c>
      <c r="D7">
        <v>20.290789473684214</v>
      </c>
    </row>
    <row r="8" spans="1:4">
      <c r="A8" s="42">
        <v>39575</v>
      </c>
      <c r="B8">
        <v>19.7</v>
      </c>
      <c r="D8">
        <v>20.288157894736841</v>
      </c>
    </row>
    <row r="9" spans="1:4">
      <c r="A9" s="42">
        <v>39576</v>
      </c>
      <c r="B9">
        <v>19.600000000000001</v>
      </c>
      <c r="D9">
        <v>20.306666666666668</v>
      </c>
    </row>
    <row r="10" spans="1:4">
      <c r="A10" s="42">
        <v>39577</v>
      </c>
      <c r="B10">
        <v>19.899999999999999</v>
      </c>
      <c r="D10">
        <v>20.4171052631579</v>
      </c>
    </row>
    <row r="11" spans="1:4">
      <c r="A11" s="42">
        <v>39578</v>
      </c>
      <c r="B11">
        <v>20</v>
      </c>
      <c r="D11">
        <v>20.493421052631572</v>
      </c>
    </row>
    <row r="12" spans="1:4">
      <c r="A12" s="42">
        <v>39579</v>
      </c>
      <c r="B12">
        <v>19.8</v>
      </c>
      <c r="D12">
        <v>20.621333333333325</v>
      </c>
    </row>
    <row r="13" spans="1:4">
      <c r="A13" s="42">
        <v>39580</v>
      </c>
      <c r="B13">
        <v>20.8</v>
      </c>
      <c r="D13">
        <v>20.719736842105263</v>
      </c>
    </row>
    <row r="14" spans="1:4">
      <c r="A14" s="42">
        <v>39581</v>
      </c>
      <c r="B14">
        <v>21.3</v>
      </c>
      <c r="D14">
        <v>20.739473684210523</v>
      </c>
    </row>
    <row r="15" spans="1:4">
      <c r="A15" s="42">
        <v>39582</v>
      </c>
      <c r="B15">
        <v>20.9</v>
      </c>
      <c r="D15">
        <v>20.75131578947369</v>
      </c>
    </row>
    <row r="16" spans="1:4">
      <c r="A16" s="42">
        <v>39583</v>
      </c>
      <c r="B16">
        <v>19.7</v>
      </c>
      <c r="D16">
        <v>20.840789473684215</v>
      </c>
    </row>
    <row r="17" spans="1:4">
      <c r="A17" s="42">
        <v>39584</v>
      </c>
      <c r="B17">
        <v>20.6</v>
      </c>
      <c r="D17">
        <v>20.761842105263167</v>
      </c>
    </row>
    <row r="18" spans="1:4">
      <c r="A18" s="42">
        <v>39585</v>
      </c>
      <c r="B18">
        <v>21</v>
      </c>
      <c r="D18">
        <v>20.806666666666668</v>
      </c>
    </row>
    <row r="19" spans="1:4">
      <c r="A19" s="42">
        <v>39586</v>
      </c>
      <c r="B19">
        <v>21.1</v>
      </c>
      <c r="D19">
        <v>20.818421052631578</v>
      </c>
    </row>
    <row r="20" spans="1:4">
      <c r="A20" s="42">
        <v>39587</v>
      </c>
      <c r="B20">
        <v>21.3</v>
      </c>
      <c r="D20">
        <v>20.853947368421053</v>
      </c>
    </row>
    <row r="21" spans="1:4">
      <c r="A21" s="42">
        <v>39588</v>
      </c>
      <c r="B21">
        <v>21</v>
      </c>
      <c r="D21">
        <v>20.946052631578944</v>
      </c>
    </row>
    <row r="22" spans="1:4">
      <c r="A22" s="42">
        <v>39589</v>
      </c>
      <c r="B22">
        <v>20.8</v>
      </c>
      <c r="D22">
        <v>21.057894736842108</v>
      </c>
    </row>
    <row r="23" spans="1:4">
      <c r="A23" s="42">
        <v>39590</v>
      </c>
      <c r="B23">
        <v>21.5</v>
      </c>
      <c r="D23">
        <v>21.078947368421051</v>
      </c>
    </row>
    <row r="24" spans="1:4">
      <c r="A24" s="42">
        <v>39591</v>
      </c>
      <c r="B24">
        <v>21.5</v>
      </c>
      <c r="D24">
        <v>21.003947368421052</v>
      </c>
    </row>
    <row r="25" spans="1:4">
      <c r="A25" s="42">
        <v>39592</v>
      </c>
      <c r="B25">
        <v>22.5</v>
      </c>
      <c r="D25">
        <v>21.036842105263165</v>
      </c>
    </row>
    <row r="26" spans="1:4">
      <c r="A26" s="42">
        <v>39593</v>
      </c>
      <c r="B26">
        <v>23.2</v>
      </c>
      <c r="D26">
        <v>21.225000000000001</v>
      </c>
    </row>
    <row r="27" spans="1:4">
      <c r="A27" s="42">
        <v>39594</v>
      </c>
      <c r="B27">
        <v>23.6</v>
      </c>
      <c r="D27">
        <v>21.181333333333338</v>
      </c>
    </row>
    <row r="28" spans="1:4">
      <c r="A28" s="42">
        <v>39595</v>
      </c>
      <c r="B28">
        <v>23.4</v>
      </c>
      <c r="D28">
        <v>21.255263157894738</v>
      </c>
    </row>
    <row r="29" spans="1:4">
      <c r="A29" s="42">
        <v>39596</v>
      </c>
      <c r="B29">
        <v>23.1</v>
      </c>
      <c r="D29">
        <v>21.336842105263159</v>
      </c>
    </row>
    <row r="30" spans="1:4">
      <c r="A30" s="42">
        <v>39597</v>
      </c>
      <c r="B30">
        <v>22.1</v>
      </c>
      <c r="D30">
        <v>21.35466666666667</v>
      </c>
    </row>
    <row r="31" spans="1:4">
      <c r="A31" s="42">
        <v>39598</v>
      </c>
      <c r="B31">
        <v>21.9</v>
      </c>
      <c r="D31">
        <v>21.442105263157888</v>
      </c>
    </row>
    <row r="32" spans="1:4">
      <c r="A32" s="42">
        <v>39599</v>
      </c>
      <c r="B32">
        <v>21.8</v>
      </c>
      <c r="D32">
        <v>21.556578947368415</v>
      </c>
    </row>
    <row r="34" spans="1:6">
      <c r="F34" s="277" t="s">
        <v>116</v>
      </c>
    </row>
    <row r="35" spans="1:6">
      <c r="A35" t="s">
        <v>71</v>
      </c>
      <c r="B35" s="117">
        <f>AVERAGE(B2:B32)</f>
        <v>21.003225806451614</v>
      </c>
      <c r="C35" s="117"/>
      <c r="D35">
        <f>+AVERAGE(D2:D32)</f>
        <v>20.730972269383134</v>
      </c>
      <c r="F35" s="277">
        <f>B35-D35</f>
        <v>0.27225353706847955</v>
      </c>
    </row>
    <row r="37" spans="1:6">
      <c r="A37" t="s">
        <v>84</v>
      </c>
      <c r="B37" s="116">
        <f>AVERAGE(B2:B11)</f>
        <v>19.82</v>
      </c>
      <c r="C37" s="116"/>
      <c r="D37" s="116">
        <f>+AVERAGE(D2:D11)</f>
        <v>20.127114035087722</v>
      </c>
      <c r="F37" s="277">
        <f t="shared" ref="F37:F39" si="0">B37-D37</f>
        <v>-0.3071140350877215</v>
      </c>
    </row>
    <row r="38" spans="1:6">
      <c r="A38" t="s">
        <v>85</v>
      </c>
      <c r="B38" s="116">
        <f>AVERAGE(B12:B21)</f>
        <v>20.750000000000004</v>
      </c>
      <c r="C38" s="116"/>
      <c r="D38" s="116">
        <f>+AVERAGE(D12:D21)</f>
        <v>20.785957894736843</v>
      </c>
      <c r="F38" s="277">
        <f t="shared" si="0"/>
        <v>-3.595789473683908E-2</v>
      </c>
    </row>
    <row r="39" spans="1:6">
      <c r="A39" t="s">
        <v>86</v>
      </c>
      <c r="B39" s="116">
        <f>AVERAGE(B22:B32)</f>
        <v>22.309090909090909</v>
      </c>
      <c r="C39" s="116"/>
      <c r="D39" s="116">
        <f>+AVERAGE(D22:D32)</f>
        <v>21.229947368421055</v>
      </c>
      <c r="F39" s="277">
        <f t="shared" si="0"/>
        <v>1.079143540669854</v>
      </c>
    </row>
  </sheetData>
  <phoneticPr fontId="3"/>
  <pageMargins left="0.78700000000000003" right="0.78700000000000003" top="0.98399999999999999" bottom="0.98399999999999999"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34"/>
  <sheetViews>
    <sheetView topLeftCell="AN387" zoomScale="75" workbookViewId="0">
      <pane xSplit="2" topLeftCell="BR1" activePane="topRight" state="frozen"/>
      <selection activeCell="AN1" sqref="AN1"/>
      <selection pane="topRight" activeCell="AP416" sqref="AP416:CH431"/>
    </sheetView>
  </sheetViews>
  <sheetFormatPr defaultRowHeight="15.75"/>
  <cols>
    <col min="1" max="1" width="3.375" customWidth="1"/>
    <col min="2" max="2" width="6.125" customWidth="1"/>
    <col min="4" max="4" width="6.875" customWidth="1"/>
    <col min="6" max="6" width="6.625" customWidth="1"/>
    <col min="7" max="7" width="9.75" style="153" customWidth="1"/>
    <col min="8" max="8" width="6.625" customWidth="1"/>
    <col min="9" max="9" width="6.75" customWidth="1"/>
    <col min="10" max="10" width="7.625" style="130" customWidth="1"/>
    <col min="11" max="11" width="9" style="130"/>
    <col min="12" max="12" width="5.5" customWidth="1"/>
    <col min="13" max="13" width="10.625" customWidth="1"/>
    <col min="14" max="37" width="6.625" customWidth="1"/>
    <col min="38" max="38" width="10.375" customWidth="1"/>
    <col min="39" max="39" width="5.875" customWidth="1"/>
    <col min="40" max="40" width="7.75" customWidth="1"/>
    <col min="43" max="43" width="9.25" customWidth="1"/>
    <col min="45" max="85" width="6.625" customWidth="1"/>
    <col min="86" max="86" width="6.625" style="190" customWidth="1"/>
  </cols>
  <sheetData>
    <row r="1" spans="1:86" s="129" customFormat="1">
      <c r="A1" s="126" t="s">
        <v>0</v>
      </c>
      <c r="B1" s="125" t="s">
        <v>1</v>
      </c>
      <c r="C1" s="125" t="s">
        <v>2</v>
      </c>
      <c r="D1" s="127">
        <v>2000</v>
      </c>
      <c r="E1" s="125" t="s">
        <v>3</v>
      </c>
      <c r="F1" s="125" t="s">
        <v>87</v>
      </c>
      <c r="G1" s="152" t="s">
        <v>4</v>
      </c>
      <c r="H1" s="125" t="s">
        <v>5</v>
      </c>
      <c r="I1" s="125" t="s">
        <v>6</v>
      </c>
      <c r="J1" s="128" t="s">
        <v>7</v>
      </c>
      <c r="K1" s="128" t="s">
        <v>8</v>
      </c>
      <c r="AM1" s="125" t="s">
        <v>10</v>
      </c>
      <c r="AN1" s="125" t="s">
        <v>11</v>
      </c>
      <c r="AO1" s="125" t="s">
        <v>12</v>
      </c>
      <c r="AP1" s="129">
        <v>2007</v>
      </c>
      <c r="AQ1" s="129">
        <v>2006</v>
      </c>
      <c r="AR1" s="129">
        <v>2005</v>
      </c>
      <c r="AS1" s="125">
        <v>2004</v>
      </c>
      <c r="AT1" s="125">
        <v>2003</v>
      </c>
      <c r="AU1" s="125">
        <v>2003</v>
      </c>
      <c r="AV1" s="125">
        <v>2003</v>
      </c>
      <c r="AW1" s="125">
        <v>2002</v>
      </c>
      <c r="AX1" s="125">
        <v>2002</v>
      </c>
      <c r="AY1" s="125">
        <v>2001</v>
      </c>
      <c r="AZ1" s="125">
        <v>2001</v>
      </c>
      <c r="BA1" s="125">
        <v>2000</v>
      </c>
      <c r="BB1" s="125">
        <v>1999</v>
      </c>
      <c r="BC1" s="125">
        <v>1998</v>
      </c>
      <c r="BD1" s="125">
        <v>1997</v>
      </c>
      <c r="BE1" s="125">
        <v>1996</v>
      </c>
      <c r="BF1" s="125">
        <v>1995</v>
      </c>
      <c r="BG1" s="125">
        <v>1994</v>
      </c>
      <c r="BH1" s="125">
        <v>1992</v>
      </c>
      <c r="BI1" s="125">
        <v>1991</v>
      </c>
      <c r="BJ1" s="125">
        <v>1990</v>
      </c>
      <c r="BK1" s="125">
        <v>1990</v>
      </c>
      <c r="BL1" s="125">
        <v>1990</v>
      </c>
      <c r="BM1" s="125">
        <v>1989</v>
      </c>
      <c r="BN1" s="125">
        <v>1989</v>
      </c>
      <c r="BO1" s="125">
        <v>1988</v>
      </c>
      <c r="BP1" s="125">
        <v>1988</v>
      </c>
      <c r="BQ1" s="125">
        <v>1988</v>
      </c>
      <c r="BR1" s="125">
        <v>1987</v>
      </c>
      <c r="BS1" s="125">
        <v>1986</v>
      </c>
      <c r="BT1" s="125">
        <v>1985</v>
      </c>
      <c r="BU1" s="125">
        <v>1985</v>
      </c>
      <c r="BV1" s="125">
        <v>1985</v>
      </c>
      <c r="BW1" s="125">
        <v>1984</v>
      </c>
      <c r="BX1" s="125">
        <v>1984</v>
      </c>
      <c r="BY1" s="125">
        <v>1984</v>
      </c>
      <c r="BZ1" s="125">
        <v>1983</v>
      </c>
      <c r="CA1" s="125">
        <v>1983</v>
      </c>
      <c r="CB1" s="125">
        <v>1982</v>
      </c>
      <c r="CC1" s="125">
        <v>1981</v>
      </c>
      <c r="CD1" s="125">
        <v>1981</v>
      </c>
      <c r="CE1" s="125">
        <v>1980</v>
      </c>
      <c r="CF1" s="125">
        <v>1980</v>
      </c>
      <c r="CG1" s="125">
        <v>1980</v>
      </c>
      <c r="CH1" s="184">
        <v>1980</v>
      </c>
    </row>
    <row r="2" spans="1:86">
      <c r="A2" s="119">
        <v>5</v>
      </c>
      <c r="B2" s="122">
        <v>31</v>
      </c>
      <c r="C2" s="122" t="s">
        <v>13</v>
      </c>
      <c r="D2" s="2">
        <v>15</v>
      </c>
      <c r="E2">
        <f t="shared" ref="E2:E12" si="0">COUNT(CH2:CM2)</f>
        <v>0</v>
      </c>
      <c r="F2">
        <f t="shared" ref="F2:F12" si="1">SUM(CH2:CM2)</f>
        <v>0</v>
      </c>
      <c r="G2" s="153" t="e">
        <f t="shared" ref="G2:G12" si="2">AVERAGE(CH2:CM2)</f>
        <v>#DIV/0!</v>
      </c>
      <c r="H2">
        <f t="shared" ref="H2:H12" si="3">MAX(CH2:CM2)</f>
        <v>0</v>
      </c>
      <c r="I2">
        <f t="shared" ref="I2:I12" si="4">MIN(CH2:CM2)</f>
        <v>0</v>
      </c>
      <c r="J2" s="130" t="e">
        <f t="shared" ref="J2:J12" si="5">D2-G2</f>
        <v>#DIV/0!</v>
      </c>
      <c r="K2" s="130" t="e">
        <f t="shared" ref="K2:K12" si="6">STDEV(CH2:CM2)</f>
        <v>#DIV/0!</v>
      </c>
      <c r="AM2" s="119">
        <v>5</v>
      </c>
      <c r="AN2" s="122">
        <v>31</v>
      </c>
      <c r="AO2" s="122" t="s">
        <v>13</v>
      </c>
      <c r="AQ2" s="154"/>
      <c r="AR2" s="154"/>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85"/>
    </row>
    <row r="3" spans="1:86">
      <c r="A3" s="118"/>
      <c r="B3" s="122"/>
      <c r="C3" s="121">
        <v>0</v>
      </c>
      <c r="D3" s="2">
        <v>22.2</v>
      </c>
      <c r="E3">
        <f t="shared" si="0"/>
        <v>0</v>
      </c>
      <c r="F3">
        <f t="shared" si="1"/>
        <v>0</v>
      </c>
      <c r="G3" s="153" t="e">
        <f t="shared" si="2"/>
        <v>#DIV/0!</v>
      </c>
      <c r="H3">
        <f t="shared" si="3"/>
        <v>0</v>
      </c>
      <c r="I3">
        <f t="shared" si="4"/>
        <v>0</v>
      </c>
      <c r="J3" s="130" t="e">
        <f t="shared" si="5"/>
        <v>#DIV/0!</v>
      </c>
      <c r="K3" s="130" t="e">
        <f t="shared" si="6"/>
        <v>#DIV/0!</v>
      </c>
      <c r="AM3" s="118"/>
      <c r="AN3" s="122"/>
      <c r="AO3" s="121">
        <v>0</v>
      </c>
      <c r="AQ3" s="154"/>
      <c r="AR3" s="154"/>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86"/>
    </row>
    <row r="4" spans="1:86">
      <c r="A4" s="118"/>
      <c r="B4" s="122"/>
      <c r="C4" s="122">
        <v>10</v>
      </c>
      <c r="D4" s="2">
        <v>19.25</v>
      </c>
      <c r="E4">
        <f t="shared" si="0"/>
        <v>0</v>
      </c>
      <c r="F4">
        <f t="shared" si="1"/>
        <v>0</v>
      </c>
      <c r="G4" s="153" t="e">
        <f t="shared" si="2"/>
        <v>#DIV/0!</v>
      </c>
      <c r="H4">
        <f t="shared" si="3"/>
        <v>0</v>
      </c>
      <c r="I4">
        <f t="shared" si="4"/>
        <v>0</v>
      </c>
      <c r="J4" s="130" t="e">
        <f t="shared" si="5"/>
        <v>#DIV/0!</v>
      </c>
      <c r="K4" s="130" t="e">
        <f t="shared" si="6"/>
        <v>#DIV/0!</v>
      </c>
      <c r="AM4" s="118"/>
      <c r="AN4" s="122"/>
      <c r="AO4" s="122">
        <v>10</v>
      </c>
      <c r="AQ4" s="154"/>
      <c r="AR4" s="154"/>
      <c r="AT4" s="154"/>
      <c r="AU4" s="154"/>
      <c r="AV4" s="154"/>
      <c r="AY4" s="154"/>
      <c r="AZ4" s="154"/>
      <c r="BG4" s="118"/>
      <c r="BI4" s="118"/>
      <c r="BJ4" s="118"/>
      <c r="BL4" s="118"/>
      <c r="BN4" s="118"/>
      <c r="BO4" s="118"/>
      <c r="BV4" s="118"/>
      <c r="BZ4" s="118"/>
      <c r="CH4" s="185"/>
    </row>
    <row r="5" spans="1:86">
      <c r="A5" s="118"/>
      <c r="B5" s="122"/>
      <c r="C5" s="122">
        <v>20</v>
      </c>
      <c r="D5" s="2">
        <v>17.82</v>
      </c>
      <c r="E5">
        <f t="shared" si="0"/>
        <v>0</v>
      </c>
      <c r="F5">
        <f t="shared" si="1"/>
        <v>0</v>
      </c>
      <c r="G5" s="153" t="e">
        <f t="shared" si="2"/>
        <v>#DIV/0!</v>
      </c>
      <c r="H5">
        <f t="shared" si="3"/>
        <v>0</v>
      </c>
      <c r="I5">
        <f t="shared" si="4"/>
        <v>0</v>
      </c>
      <c r="J5" s="130" t="e">
        <f t="shared" si="5"/>
        <v>#DIV/0!</v>
      </c>
      <c r="K5" s="130" t="e">
        <f t="shared" si="6"/>
        <v>#DIV/0!</v>
      </c>
      <c r="AM5" s="118"/>
      <c r="AN5" s="122"/>
      <c r="AO5" s="122">
        <v>20</v>
      </c>
      <c r="AQ5" s="154"/>
      <c r="AR5" s="154"/>
      <c r="AT5" s="154"/>
      <c r="AU5" s="154"/>
      <c r="AV5" s="154"/>
      <c r="AY5" s="154"/>
      <c r="AZ5" s="154"/>
      <c r="BG5" s="118"/>
      <c r="BI5" s="118"/>
      <c r="BJ5" s="118"/>
      <c r="BL5" s="118"/>
      <c r="BN5" s="118"/>
      <c r="BO5" s="118"/>
      <c r="BV5" s="118"/>
      <c r="BZ5" s="118"/>
      <c r="CH5" s="185"/>
    </row>
    <row r="6" spans="1:86">
      <c r="A6" s="118"/>
      <c r="B6" s="122"/>
      <c r="C6" s="122">
        <v>30</v>
      </c>
      <c r="D6" s="2">
        <v>17.690000000000001</v>
      </c>
      <c r="E6">
        <f t="shared" si="0"/>
        <v>0</v>
      </c>
      <c r="F6">
        <f t="shared" si="1"/>
        <v>0</v>
      </c>
      <c r="G6" s="153" t="e">
        <f t="shared" si="2"/>
        <v>#DIV/0!</v>
      </c>
      <c r="H6">
        <f t="shared" si="3"/>
        <v>0</v>
      </c>
      <c r="I6">
        <f t="shared" si="4"/>
        <v>0</v>
      </c>
      <c r="J6" s="130" t="e">
        <f t="shared" si="5"/>
        <v>#DIV/0!</v>
      </c>
      <c r="K6" s="130" t="e">
        <f t="shared" si="6"/>
        <v>#DIV/0!</v>
      </c>
      <c r="AM6" s="118"/>
      <c r="AN6" s="122"/>
      <c r="AO6" s="122">
        <v>30</v>
      </c>
      <c r="AQ6" s="154"/>
      <c r="AR6" s="154"/>
      <c r="AT6" s="154"/>
      <c r="AU6" s="154"/>
      <c r="AV6" s="154"/>
      <c r="AY6" s="154"/>
      <c r="AZ6" s="154"/>
      <c r="BG6" s="118"/>
      <c r="BI6" s="118"/>
      <c r="BJ6" s="118"/>
      <c r="BL6" s="118"/>
      <c r="BN6" s="118"/>
      <c r="BO6" s="118"/>
      <c r="BV6" s="118"/>
      <c r="BZ6" s="118"/>
      <c r="CH6" s="185"/>
    </row>
    <row r="7" spans="1:86">
      <c r="A7" s="118"/>
      <c r="B7" s="122"/>
      <c r="C7" s="122">
        <v>50</v>
      </c>
      <c r="D7" s="2">
        <v>16.899999999999999</v>
      </c>
      <c r="E7">
        <f t="shared" si="0"/>
        <v>0</v>
      </c>
      <c r="F7">
        <f t="shared" si="1"/>
        <v>0</v>
      </c>
      <c r="G7" s="153" t="e">
        <f t="shared" si="2"/>
        <v>#DIV/0!</v>
      </c>
      <c r="H7">
        <f t="shared" si="3"/>
        <v>0</v>
      </c>
      <c r="I7">
        <f t="shared" si="4"/>
        <v>0</v>
      </c>
      <c r="J7" s="130" t="e">
        <f t="shared" si="5"/>
        <v>#DIV/0!</v>
      </c>
      <c r="K7" s="130" t="e">
        <f t="shared" si="6"/>
        <v>#DIV/0!</v>
      </c>
      <c r="AM7" s="118"/>
      <c r="AN7" s="122"/>
      <c r="AO7" s="122">
        <v>50</v>
      </c>
      <c r="AQ7" s="154"/>
      <c r="AR7" s="154"/>
      <c r="AT7" s="154"/>
      <c r="AU7" s="154"/>
      <c r="AV7" s="154"/>
      <c r="AY7" s="154"/>
      <c r="AZ7" s="154"/>
      <c r="BG7" s="118"/>
      <c r="BI7" s="118"/>
      <c r="BJ7" s="118"/>
      <c r="BL7" s="118"/>
      <c r="BN7" s="118"/>
      <c r="BO7" s="118"/>
      <c r="BV7" s="118"/>
      <c r="BZ7" s="118"/>
      <c r="CH7" s="185"/>
    </row>
    <row r="8" spans="1:86">
      <c r="A8" s="118"/>
      <c r="B8" s="122"/>
      <c r="C8" s="122">
        <v>75</v>
      </c>
      <c r="D8" s="2">
        <v>16.190000000000001</v>
      </c>
      <c r="E8">
        <f t="shared" si="0"/>
        <v>0</v>
      </c>
      <c r="F8">
        <f t="shared" si="1"/>
        <v>0</v>
      </c>
      <c r="G8" s="153" t="e">
        <f t="shared" si="2"/>
        <v>#DIV/0!</v>
      </c>
      <c r="H8">
        <f t="shared" si="3"/>
        <v>0</v>
      </c>
      <c r="I8">
        <f t="shared" si="4"/>
        <v>0</v>
      </c>
      <c r="J8" s="130" t="e">
        <f t="shared" si="5"/>
        <v>#DIV/0!</v>
      </c>
      <c r="K8" s="130" t="e">
        <f t="shared" si="6"/>
        <v>#DIV/0!</v>
      </c>
      <c r="AM8" s="118"/>
      <c r="AN8" s="122"/>
      <c r="AO8" s="122">
        <v>75</v>
      </c>
      <c r="AQ8" s="154"/>
      <c r="AR8" s="154"/>
      <c r="AT8" s="154"/>
      <c r="AU8" s="154"/>
      <c r="AV8" s="154"/>
      <c r="AY8" s="154"/>
      <c r="AZ8" s="154"/>
      <c r="BG8" s="118"/>
      <c r="BL8" s="118"/>
      <c r="BN8" s="118"/>
      <c r="BO8" s="118"/>
      <c r="BV8" s="118"/>
      <c r="BZ8" s="118"/>
      <c r="CH8" s="185"/>
    </row>
    <row r="9" spans="1:86">
      <c r="A9" s="118"/>
      <c r="B9" s="122"/>
      <c r="C9" s="122">
        <v>100</v>
      </c>
      <c r="D9" s="2">
        <v>15.11</v>
      </c>
      <c r="E9">
        <f t="shared" si="0"/>
        <v>0</v>
      </c>
      <c r="F9">
        <f t="shared" si="1"/>
        <v>0</v>
      </c>
      <c r="G9" s="153" t="e">
        <f t="shared" si="2"/>
        <v>#DIV/0!</v>
      </c>
      <c r="H9">
        <f t="shared" si="3"/>
        <v>0</v>
      </c>
      <c r="I9">
        <f t="shared" si="4"/>
        <v>0</v>
      </c>
      <c r="J9" s="130" t="e">
        <f t="shared" si="5"/>
        <v>#DIV/0!</v>
      </c>
      <c r="K9" s="130" t="e">
        <f t="shared" si="6"/>
        <v>#DIV/0!</v>
      </c>
      <c r="AM9" s="118"/>
      <c r="AN9" s="122"/>
      <c r="AO9" s="122">
        <v>100</v>
      </c>
      <c r="AQ9" s="154"/>
      <c r="AR9" s="154"/>
      <c r="AT9" s="154"/>
      <c r="AU9" s="154"/>
      <c r="AV9" s="154"/>
      <c r="AY9" s="154"/>
      <c r="AZ9" s="154"/>
      <c r="BG9" s="118"/>
      <c r="BI9" s="118"/>
      <c r="BJ9" s="118"/>
      <c r="BL9" s="118"/>
      <c r="BN9" s="118"/>
      <c r="BO9" s="118"/>
      <c r="BV9" s="118"/>
      <c r="BZ9" s="118"/>
      <c r="CH9" s="185"/>
    </row>
    <row r="10" spans="1:86">
      <c r="A10" s="118"/>
      <c r="B10" s="122"/>
      <c r="C10" s="122">
        <v>150</v>
      </c>
      <c r="D10" s="2">
        <v>13.28</v>
      </c>
      <c r="E10">
        <f t="shared" si="0"/>
        <v>0</v>
      </c>
      <c r="F10">
        <f t="shared" si="1"/>
        <v>0</v>
      </c>
      <c r="G10" s="153" t="e">
        <f t="shared" si="2"/>
        <v>#DIV/0!</v>
      </c>
      <c r="H10">
        <f t="shared" si="3"/>
        <v>0</v>
      </c>
      <c r="I10">
        <f t="shared" si="4"/>
        <v>0</v>
      </c>
      <c r="J10" s="130" t="e">
        <f t="shared" si="5"/>
        <v>#DIV/0!</v>
      </c>
      <c r="K10" s="130" t="e">
        <f t="shared" si="6"/>
        <v>#DIV/0!</v>
      </c>
      <c r="AM10" s="118"/>
      <c r="AN10" s="122"/>
      <c r="AO10" s="122">
        <v>150</v>
      </c>
      <c r="AQ10" s="154"/>
      <c r="AR10" s="154"/>
      <c r="AT10" s="154"/>
      <c r="AU10" s="154"/>
      <c r="AV10" s="154"/>
      <c r="AY10" s="154"/>
      <c r="AZ10" s="154"/>
      <c r="BG10" s="118"/>
      <c r="BI10" s="118"/>
      <c r="BJ10" s="118"/>
      <c r="BL10" s="118"/>
      <c r="BN10" s="118"/>
      <c r="BO10" s="118"/>
      <c r="BV10" s="118"/>
      <c r="BZ10" s="118"/>
      <c r="CH10" s="185"/>
    </row>
    <row r="11" spans="1:86">
      <c r="A11" s="118"/>
      <c r="B11" s="122"/>
      <c r="C11" s="122">
        <v>200</v>
      </c>
      <c r="D11" s="2">
        <v>11.34</v>
      </c>
      <c r="E11">
        <f t="shared" si="0"/>
        <v>0</v>
      </c>
      <c r="F11">
        <f t="shared" si="1"/>
        <v>0</v>
      </c>
      <c r="G11" s="153" t="e">
        <f t="shared" si="2"/>
        <v>#DIV/0!</v>
      </c>
      <c r="H11">
        <f t="shared" si="3"/>
        <v>0</v>
      </c>
      <c r="I11">
        <f t="shared" si="4"/>
        <v>0</v>
      </c>
      <c r="J11" s="130" t="e">
        <f t="shared" si="5"/>
        <v>#DIV/0!</v>
      </c>
      <c r="K11" s="130" t="e">
        <f t="shared" si="6"/>
        <v>#DIV/0!</v>
      </c>
      <c r="AM11" s="118"/>
      <c r="AN11" s="122"/>
      <c r="AO11" s="122">
        <v>200</v>
      </c>
      <c r="AQ11" s="154"/>
      <c r="AR11" s="154"/>
      <c r="AT11" s="154"/>
      <c r="AU11" s="154"/>
      <c r="AV11" s="154"/>
      <c r="AY11" s="154"/>
      <c r="AZ11" s="154"/>
      <c r="BG11" s="118"/>
      <c r="BI11" s="118"/>
      <c r="BJ11" s="118"/>
      <c r="BL11" s="118"/>
      <c r="BN11" s="118"/>
      <c r="BO11" s="118"/>
      <c r="BV11" s="118"/>
      <c r="BZ11" s="118"/>
      <c r="CH11" s="185"/>
    </row>
    <row r="12" spans="1:86">
      <c r="A12" s="118"/>
      <c r="B12" s="122"/>
      <c r="C12" s="122">
        <v>300</v>
      </c>
      <c r="D12" s="2">
        <v>8.51</v>
      </c>
      <c r="E12">
        <f t="shared" si="0"/>
        <v>0</v>
      </c>
      <c r="F12">
        <f t="shared" si="1"/>
        <v>0</v>
      </c>
      <c r="G12" s="153" t="e">
        <f t="shared" si="2"/>
        <v>#DIV/0!</v>
      </c>
      <c r="H12">
        <f t="shared" si="3"/>
        <v>0</v>
      </c>
      <c r="I12">
        <f t="shared" si="4"/>
        <v>0</v>
      </c>
      <c r="J12" s="130" t="e">
        <f t="shared" si="5"/>
        <v>#DIV/0!</v>
      </c>
      <c r="K12" s="130" t="e">
        <f t="shared" si="6"/>
        <v>#DIV/0!</v>
      </c>
      <c r="AM12" s="118"/>
      <c r="AN12" s="122"/>
      <c r="AO12" s="122">
        <v>300</v>
      </c>
      <c r="AQ12" s="154"/>
      <c r="AR12" s="154"/>
      <c r="AT12" s="154"/>
      <c r="AU12" s="154"/>
      <c r="AV12" s="154"/>
      <c r="AY12" s="154"/>
      <c r="AZ12" s="154"/>
      <c r="CH12" s="185"/>
    </row>
    <row r="13" spans="1:86">
      <c r="A13" s="118"/>
      <c r="B13" s="122"/>
      <c r="C13" s="122">
        <v>400</v>
      </c>
      <c r="D13" s="2">
        <v>6.39</v>
      </c>
      <c r="E13">
        <f>COUNT(CH13:CM13)</f>
        <v>0</v>
      </c>
      <c r="F13">
        <f>SUM(CH13:CM13)</f>
        <v>0</v>
      </c>
      <c r="G13" s="153" t="e">
        <f>AVERAGE(CH13:CM13)</f>
        <v>#DIV/0!</v>
      </c>
      <c r="H13">
        <f>MAX(CH13:CM13)</f>
        <v>0</v>
      </c>
      <c r="I13">
        <f>MIN(CH13:CM13)</f>
        <v>0</v>
      </c>
      <c r="J13" s="130" t="e">
        <f>D13-G13</f>
        <v>#DIV/0!</v>
      </c>
      <c r="K13" s="130" t="e">
        <f>STDEV(CH13:CM13)</f>
        <v>#DIV/0!</v>
      </c>
      <c r="AM13" s="118"/>
      <c r="AN13" s="122"/>
      <c r="AO13" s="122">
        <v>400</v>
      </c>
      <c r="AQ13" s="154"/>
      <c r="AR13" s="154"/>
      <c r="AT13" s="154"/>
      <c r="AU13" s="154"/>
      <c r="AV13" s="154"/>
      <c r="AY13" s="154"/>
      <c r="AZ13" s="154"/>
      <c r="CH13" s="185"/>
    </row>
    <row r="14" spans="1:86">
      <c r="A14" s="118"/>
      <c r="B14" s="122"/>
      <c r="C14" s="122">
        <v>500</v>
      </c>
      <c r="D14" s="2">
        <v>5.86</v>
      </c>
      <c r="E14">
        <f>COUNT(CH14:CM14)</f>
        <v>0</v>
      </c>
      <c r="F14">
        <f>SUM(CH14:CM14)</f>
        <v>0</v>
      </c>
      <c r="G14" s="153" t="e">
        <f>AVERAGE(CH14:CM14)</f>
        <v>#DIV/0!</v>
      </c>
      <c r="H14">
        <f>MAX(CH14:CM14)</f>
        <v>0</v>
      </c>
      <c r="I14">
        <f>MIN(CH14:CM14)</f>
        <v>0</v>
      </c>
      <c r="J14" s="130" t="e">
        <f>D14-G14</f>
        <v>#DIV/0!</v>
      </c>
      <c r="K14" s="130" t="e">
        <f>STDEV(CH14:CM14)</f>
        <v>#DIV/0!</v>
      </c>
      <c r="AM14" s="118"/>
      <c r="AN14" s="122"/>
      <c r="AO14" s="122">
        <v>500</v>
      </c>
      <c r="AQ14" s="154"/>
      <c r="AR14" s="154"/>
      <c r="AT14" s="154"/>
      <c r="AU14" s="154"/>
      <c r="AV14" s="154"/>
      <c r="AZ14" s="154"/>
      <c r="CH14" s="185"/>
    </row>
    <row r="15" spans="1:86">
      <c r="A15" s="118"/>
      <c r="B15" s="122"/>
      <c r="C15" s="122">
        <v>600</v>
      </c>
      <c r="D15" s="2"/>
      <c r="E15">
        <f>COUNT(CH15:CM15)</f>
        <v>0</v>
      </c>
      <c r="F15">
        <f>SUM(CH15:CM15)</f>
        <v>0</v>
      </c>
      <c r="G15" s="153" t="e">
        <f>AVERAGE(CH15:CM15)</f>
        <v>#DIV/0!</v>
      </c>
      <c r="H15">
        <f>MAX(CH15:CM15)</f>
        <v>0</v>
      </c>
      <c r="I15">
        <f>MIN(CH15:CM15)</f>
        <v>0</v>
      </c>
      <c r="J15" s="130" t="e">
        <f>D15-G15</f>
        <v>#DIV/0!</v>
      </c>
      <c r="K15" s="130" t="e">
        <f>STDEV(CH15:CM15)</f>
        <v>#DIV/0!</v>
      </c>
      <c r="AM15" s="118"/>
      <c r="AN15" s="122"/>
      <c r="AO15" s="122">
        <v>600</v>
      </c>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85"/>
    </row>
    <row r="16" spans="1:86">
      <c r="A16" s="118"/>
      <c r="B16" s="119"/>
      <c r="C16" s="119"/>
      <c r="D16" s="2"/>
      <c r="AM16" s="118"/>
      <c r="AN16" s="119"/>
      <c r="AO16" s="119"/>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87"/>
    </row>
    <row r="17" spans="1:86">
      <c r="A17" s="120"/>
      <c r="B17" s="121"/>
      <c r="C17" s="121" t="s">
        <v>14</v>
      </c>
      <c r="D17" s="2">
        <v>7</v>
      </c>
      <c r="E17">
        <f>COUNT(CH17:CM17)</f>
        <v>0</v>
      </c>
      <c r="F17">
        <f>SUM(CH17:CM17)</f>
        <v>0</v>
      </c>
      <c r="G17" s="153" t="e">
        <f>AVERAGE(CH17:CM17)</f>
        <v>#DIV/0!</v>
      </c>
      <c r="H17">
        <f>MAX(CH17:CM17)</f>
        <v>0</v>
      </c>
      <c r="I17">
        <f>MIN(CH17:CM17)</f>
        <v>0</v>
      </c>
      <c r="J17" s="130" t="e">
        <f>D17-G17</f>
        <v>#DIV/0!</v>
      </c>
      <c r="K17" s="130" t="e">
        <f>STDEV(CH17:CM17)</f>
        <v>#DIV/0!</v>
      </c>
      <c r="AM17" s="120"/>
      <c r="AN17" s="121"/>
      <c r="AO17" s="121" t="s">
        <v>14</v>
      </c>
      <c r="AQ17" s="154"/>
      <c r="AR17" s="154"/>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86"/>
    </row>
    <row r="18" spans="1:86">
      <c r="A18" s="118"/>
      <c r="B18" s="122"/>
      <c r="C18" s="122" t="s">
        <v>15</v>
      </c>
      <c r="D18" s="2">
        <v>1.2</v>
      </c>
      <c r="E18">
        <f>COUNT(CH18:CM18)</f>
        <v>0</v>
      </c>
      <c r="F18">
        <f>SUM(CH18:CM18)</f>
        <v>0</v>
      </c>
      <c r="G18" s="153" t="e">
        <f>AVERAGE(CH18:CM18)</f>
        <v>#DIV/0!</v>
      </c>
      <c r="H18">
        <f>MAX(CH18:CM18)</f>
        <v>0</v>
      </c>
      <c r="I18">
        <f>MIN(CH18:CM18)</f>
        <v>0</v>
      </c>
      <c r="J18" s="130" t="e">
        <f>D18-G18</f>
        <v>#DIV/0!</v>
      </c>
      <c r="K18" s="130" t="e">
        <f>STDEV(CH18:CM18)</f>
        <v>#DIV/0!</v>
      </c>
      <c r="AM18" s="118"/>
      <c r="AN18" s="122"/>
      <c r="AO18" s="122" t="s">
        <v>15</v>
      </c>
      <c r="AQ18" s="154"/>
      <c r="AR18" s="154"/>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85"/>
    </row>
    <row r="19" spans="1:86" s="129" customFormat="1">
      <c r="A19" s="126" t="s">
        <v>0</v>
      </c>
      <c r="B19" s="125" t="s">
        <v>1</v>
      </c>
      <c r="C19" s="125" t="s">
        <v>2</v>
      </c>
      <c r="D19" s="127">
        <v>2000</v>
      </c>
      <c r="E19" s="125" t="s">
        <v>3</v>
      </c>
      <c r="F19" s="125" t="s">
        <v>87</v>
      </c>
      <c r="G19" s="152" t="s">
        <v>4</v>
      </c>
      <c r="H19" s="125" t="s">
        <v>5</v>
      </c>
      <c r="I19" s="125" t="s">
        <v>6</v>
      </c>
      <c r="J19" s="128" t="s">
        <v>7</v>
      </c>
      <c r="K19" s="128" t="s">
        <v>8</v>
      </c>
      <c r="AM19" s="125" t="s">
        <v>10</v>
      </c>
      <c r="AN19" s="125" t="s">
        <v>11</v>
      </c>
      <c r="AO19" s="125" t="s">
        <v>12</v>
      </c>
      <c r="AQ19" s="129">
        <v>2006</v>
      </c>
      <c r="AR19" s="129">
        <v>2005</v>
      </c>
      <c r="AS19" s="125">
        <v>2004</v>
      </c>
      <c r="AT19" s="125">
        <v>2003</v>
      </c>
      <c r="AU19" s="125">
        <v>2003</v>
      </c>
      <c r="AV19" s="125">
        <v>2003</v>
      </c>
      <c r="AW19" s="125">
        <v>2002</v>
      </c>
      <c r="AX19" s="125">
        <v>2002</v>
      </c>
      <c r="AY19" s="125"/>
      <c r="AZ19" s="125">
        <v>2001</v>
      </c>
      <c r="BA19" s="125">
        <v>2000</v>
      </c>
      <c r="BB19" s="125">
        <v>1999</v>
      </c>
      <c r="BC19" s="125">
        <v>1998</v>
      </c>
      <c r="BD19" s="125">
        <v>1997</v>
      </c>
      <c r="BE19" s="125">
        <v>1996</v>
      </c>
      <c r="BF19" s="125">
        <v>1995</v>
      </c>
      <c r="BG19" s="125">
        <v>1994</v>
      </c>
      <c r="BH19" s="125">
        <v>1992</v>
      </c>
      <c r="BI19" s="125"/>
      <c r="BJ19" s="125">
        <v>1990</v>
      </c>
      <c r="BK19" s="125">
        <v>1990</v>
      </c>
      <c r="BL19" s="125">
        <v>1990</v>
      </c>
      <c r="BM19" s="125">
        <v>1989</v>
      </c>
      <c r="BN19" s="125">
        <v>1989</v>
      </c>
      <c r="BO19" s="125">
        <v>1988</v>
      </c>
      <c r="BP19" s="125">
        <v>1988</v>
      </c>
      <c r="BQ19" s="125">
        <v>1988</v>
      </c>
      <c r="BR19" s="125">
        <v>1987</v>
      </c>
      <c r="BS19" s="125">
        <v>1986</v>
      </c>
      <c r="BT19" s="125">
        <v>1985</v>
      </c>
      <c r="BU19" s="125">
        <v>1985</v>
      </c>
      <c r="BV19" s="125">
        <v>1985</v>
      </c>
      <c r="BW19" s="125">
        <v>1984</v>
      </c>
      <c r="BX19" s="125">
        <v>1984</v>
      </c>
      <c r="BY19" s="125">
        <v>1984</v>
      </c>
      <c r="BZ19" s="125">
        <v>1983</v>
      </c>
      <c r="CA19" s="125">
        <v>1983</v>
      </c>
      <c r="CB19" s="125">
        <v>1982</v>
      </c>
      <c r="CC19" s="125">
        <v>1981</v>
      </c>
      <c r="CD19" s="125">
        <v>1981</v>
      </c>
      <c r="CE19" s="125">
        <v>1980</v>
      </c>
      <c r="CF19" s="125">
        <v>1980</v>
      </c>
      <c r="CG19" s="125">
        <v>1980</v>
      </c>
      <c r="CH19" s="184">
        <v>1980</v>
      </c>
    </row>
    <row r="20" spans="1:86">
      <c r="A20" s="119">
        <v>5</v>
      </c>
      <c r="B20" s="122">
        <v>32</v>
      </c>
      <c r="C20" s="122" t="s">
        <v>13</v>
      </c>
      <c r="D20" s="2">
        <v>15</v>
      </c>
      <c r="E20">
        <f t="shared" ref="E20:E31" si="7">COUNT(CH20:CM20)</f>
        <v>0</v>
      </c>
      <c r="F20">
        <f t="shared" ref="F20:F31" si="8">SUM(CH20:CM20)</f>
        <v>0</v>
      </c>
      <c r="G20" s="153" t="e">
        <f t="shared" ref="G20:G31" si="9">AVERAGE(CH20:CM20)</f>
        <v>#DIV/0!</v>
      </c>
      <c r="H20">
        <f t="shared" ref="H20:H31" si="10">MAX(CH20:CM20)</f>
        <v>0</v>
      </c>
      <c r="I20">
        <f t="shared" ref="I20:I31" si="11">MIN(CH20:CM20)</f>
        <v>0</v>
      </c>
      <c r="J20" s="130" t="e">
        <f t="shared" ref="J20:J31" si="12">D20-G20</f>
        <v>#DIV/0!</v>
      </c>
      <c r="K20" s="130" t="e">
        <f t="shared" ref="K20:K31" si="13">STDEV(CH20:CM20)</f>
        <v>#DIV/0!</v>
      </c>
      <c r="AM20" s="119">
        <v>5</v>
      </c>
      <c r="AN20" s="122">
        <v>32</v>
      </c>
      <c r="AO20" s="122" t="s">
        <v>13</v>
      </c>
      <c r="AQ20" s="154"/>
      <c r="AR20" s="154"/>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85"/>
    </row>
    <row r="21" spans="1:86">
      <c r="A21" s="118"/>
      <c r="B21" s="122"/>
      <c r="C21" s="121">
        <v>0</v>
      </c>
      <c r="D21" s="2">
        <v>22.8</v>
      </c>
      <c r="E21">
        <f t="shared" si="7"/>
        <v>0</v>
      </c>
      <c r="F21">
        <f t="shared" si="8"/>
        <v>0</v>
      </c>
      <c r="G21" s="153" t="e">
        <f t="shared" si="9"/>
        <v>#DIV/0!</v>
      </c>
      <c r="H21">
        <f t="shared" si="10"/>
        <v>0</v>
      </c>
      <c r="I21">
        <f t="shared" si="11"/>
        <v>0</v>
      </c>
      <c r="J21" s="130" t="e">
        <f t="shared" si="12"/>
        <v>#DIV/0!</v>
      </c>
      <c r="K21" s="130" t="e">
        <f t="shared" si="13"/>
        <v>#DIV/0!</v>
      </c>
      <c r="AM21" s="118"/>
      <c r="AN21" s="122"/>
      <c r="AO21" s="121">
        <v>0</v>
      </c>
      <c r="AQ21" s="154"/>
      <c r="AR21" s="154"/>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86"/>
    </row>
    <row r="22" spans="1:86">
      <c r="A22" s="118"/>
      <c r="B22" s="122"/>
      <c r="C22" s="122">
        <v>10</v>
      </c>
      <c r="D22" s="2">
        <v>22.65</v>
      </c>
      <c r="E22">
        <f t="shared" si="7"/>
        <v>0</v>
      </c>
      <c r="F22">
        <f t="shared" si="8"/>
        <v>0</v>
      </c>
      <c r="G22" s="153" t="e">
        <f t="shared" si="9"/>
        <v>#DIV/0!</v>
      </c>
      <c r="H22">
        <f t="shared" si="10"/>
        <v>0</v>
      </c>
      <c r="I22">
        <f t="shared" si="11"/>
        <v>0</v>
      </c>
      <c r="J22" s="130" t="e">
        <f t="shared" si="12"/>
        <v>#DIV/0!</v>
      </c>
      <c r="K22" s="130" t="e">
        <f t="shared" si="13"/>
        <v>#DIV/0!</v>
      </c>
      <c r="AM22" s="118"/>
      <c r="AN22" s="122"/>
      <c r="AO22" s="122">
        <v>10</v>
      </c>
      <c r="AQ22" s="154"/>
      <c r="AR22" s="154"/>
      <c r="AW22" s="154"/>
      <c r="BG22" s="118"/>
      <c r="BH22" s="118"/>
      <c r="BI22" s="118"/>
      <c r="BJ22" s="118"/>
      <c r="BL22" s="118"/>
      <c r="BN22" s="118"/>
      <c r="BO22" s="118"/>
      <c r="BV22" s="118"/>
      <c r="BZ22" s="118"/>
      <c r="CF22" s="118"/>
      <c r="CH22" s="185"/>
    </row>
    <row r="23" spans="1:86">
      <c r="A23" s="118"/>
      <c r="B23" s="122"/>
      <c r="C23" s="122">
        <v>20</v>
      </c>
      <c r="D23" s="2">
        <v>21.2</v>
      </c>
      <c r="E23">
        <f t="shared" si="7"/>
        <v>0</v>
      </c>
      <c r="F23">
        <f t="shared" si="8"/>
        <v>0</v>
      </c>
      <c r="G23" s="153" t="e">
        <f t="shared" si="9"/>
        <v>#DIV/0!</v>
      </c>
      <c r="H23">
        <f t="shared" si="10"/>
        <v>0</v>
      </c>
      <c r="I23">
        <f t="shared" si="11"/>
        <v>0</v>
      </c>
      <c r="J23" s="130" t="e">
        <f t="shared" si="12"/>
        <v>#DIV/0!</v>
      </c>
      <c r="K23" s="130" t="e">
        <f t="shared" si="13"/>
        <v>#DIV/0!</v>
      </c>
      <c r="AM23" s="118"/>
      <c r="AN23" s="122"/>
      <c r="AO23" s="122">
        <v>20</v>
      </c>
      <c r="AQ23" s="154"/>
      <c r="AR23" s="154"/>
      <c r="AW23" s="154"/>
      <c r="BG23" s="118"/>
      <c r="BH23" s="118"/>
      <c r="BI23" s="118"/>
      <c r="BJ23" s="118"/>
      <c r="BL23" s="118"/>
      <c r="BN23" s="118"/>
      <c r="BO23" s="118"/>
      <c r="BV23" s="118"/>
      <c r="BZ23" s="118"/>
      <c r="CF23" s="118"/>
      <c r="CH23" s="185"/>
    </row>
    <row r="24" spans="1:86">
      <c r="A24" s="118"/>
      <c r="B24" s="122"/>
      <c r="C24" s="122">
        <v>30</v>
      </c>
      <c r="D24" s="2">
        <v>19.66</v>
      </c>
      <c r="E24">
        <f t="shared" si="7"/>
        <v>0</v>
      </c>
      <c r="F24">
        <f t="shared" si="8"/>
        <v>0</v>
      </c>
      <c r="G24" s="153" t="e">
        <f t="shared" si="9"/>
        <v>#DIV/0!</v>
      </c>
      <c r="H24">
        <f t="shared" si="10"/>
        <v>0</v>
      </c>
      <c r="I24">
        <f t="shared" si="11"/>
        <v>0</v>
      </c>
      <c r="J24" s="130" t="e">
        <f t="shared" si="12"/>
        <v>#DIV/0!</v>
      </c>
      <c r="K24" s="130" t="e">
        <f t="shared" si="13"/>
        <v>#DIV/0!</v>
      </c>
      <c r="AM24" s="118"/>
      <c r="AN24" s="122"/>
      <c r="AO24" s="122">
        <v>30</v>
      </c>
      <c r="AQ24" s="154"/>
      <c r="AR24" s="154"/>
      <c r="AW24" s="154"/>
      <c r="BG24" s="118"/>
      <c r="BH24" s="118"/>
      <c r="BI24" s="118"/>
      <c r="BJ24" s="118"/>
      <c r="BL24" s="118"/>
      <c r="BN24" s="118"/>
      <c r="BO24" s="118"/>
      <c r="BV24" s="118"/>
      <c r="BZ24" s="118"/>
      <c r="CF24" s="118"/>
      <c r="CH24" s="185"/>
    </row>
    <row r="25" spans="1:86">
      <c r="A25" s="118"/>
      <c r="B25" s="122"/>
      <c r="C25" s="122">
        <v>50</v>
      </c>
      <c r="D25" s="2">
        <v>18.64</v>
      </c>
      <c r="E25">
        <f t="shared" si="7"/>
        <v>0</v>
      </c>
      <c r="F25">
        <f t="shared" si="8"/>
        <v>0</v>
      </c>
      <c r="G25" s="153" t="e">
        <f t="shared" si="9"/>
        <v>#DIV/0!</v>
      </c>
      <c r="H25">
        <f t="shared" si="10"/>
        <v>0</v>
      </c>
      <c r="I25">
        <f t="shared" si="11"/>
        <v>0</v>
      </c>
      <c r="J25" s="130" t="e">
        <f t="shared" si="12"/>
        <v>#DIV/0!</v>
      </c>
      <c r="K25" s="130" t="e">
        <f t="shared" si="13"/>
        <v>#DIV/0!</v>
      </c>
      <c r="AM25" s="118"/>
      <c r="AN25" s="122"/>
      <c r="AO25" s="122">
        <v>50</v>
      </c>
      <c r="AQ25" s="154"/>
      <c r="AR25" s="154"/>
      <c r="AW25" s="154"/>
      <c r="BG25" s="118"/>
      <c r="BH25" s="118"/>
      <c r="BI25" s="118"/>
      <c r="BJ25" s="118"/>
      <c r="BL25" s="118"/>
      <c r="BN25" s="118"/>
      <c r="BO25" s="118"/>
      <c r="BV25" s="118"/>
      <c r="BZ25" s="118"/>
      <c r="CF25" s="118"/>
      <c r="CH25" s="185"/>
    </row>
    <row r="26" spans="1:86">
      <c r="A26" s="118"/>
      <c r="B26" s="122"/>
      <c r="C26" s="122">
        <v>75</v>
      </c>
      <c r="D26" s="2">
        <v>17.829999999999998</v>
      </c>
      <c r="E26">
        <f t="shared" si="7"/>
        <v>0</v>
      </c>
      <c r="F26">
        <f t="shared" si="8"/>
        <v>0</v>
      </c>
      <c r="G26" s="153" t="e">
        <f t="shared" si="9"/>
        <v>#DIV/0!</v>
      </c>
      <c r="H26">
        <f t="shared" si="10"/>
        <v>0</v>
      </c>
      <c r="I26">
        <f t="shared" si="11"/>
        <v>0</v>
      </c>
      <c r="J26" s="130" t="e">
        <f t="shared" si="12"/>
        <v>#DIV/0!</v>
      </c>
      <c r="K26" s="130" t="e">
        <f t="shared" si="13"/>
        <v>#DIV/0!</v>
      </c>
      <c r="AM26" s="118"/>
      <c r="AN26" s="122"/>
      <c r="AO26" s="122">
        <v>75</v>
      </c>
      <c r="AR26" s="154"/>
      <c r="AW26" s="154"/>
      <c r="BG26" s="118"/>
      <c r="BH26" s="118"/>
      <c r="BL26" s="118"/>
      <c r="BN26" s="118"/>
      <c r="BO26" s="118"/>
      <c r="BV26" s="118"/>
      <c r="BZ26" s="118"/>
      <c r="CF26" s="118"/>
      <c r="CH26" s="185"/>
    </row>
    <row r="27" spans="1:86">
      <c r="A27" s="118"/>
      <c r="B27" s="122"/>
      <c r="C27" s="122">
        <v>100</v>
      </c>
      <c r="D27" s="2">
        <v>16.82</v>
      </c>
      <c r="E27">
        <f t="shared" si="7"/>
        <v>0</v>
      </c>
      <c r="F27">
        <f t="shared" si="8"/>
        <v>0</v>
      </c>
      <c r="G27" s="153" t="e">
        <f t="shared" si="9"/>
        <v>#DIV/0!</v>
      </c>
      <c r="H27">
        <f t="shared" si="10"/>
        <v>0</v>
      </c>
      <c r="I27">
        <f t="shared" si="11"/>
        <v>0</v>
      </c>
      <c r="J27" s="130" t="e">
        <f t="shared" si="12"/>
        <v>#DIV/0!</v>
      </c>
      <c r="K27" s="130" t="e">
        <f t="shared" si="13"/>
        <v>#DIV/0!</v>
      </c>
      <c r="AM27" s="118"/>
      <c r="AN27" s="122"/>
      <c r="AO27" s="122">
        <v>100</v>
      </c>
      <c r="AQ27" s="154"/>
      <c r="AR27" s="154"/>
      <c r="AW27" s="154"/>
      <c r="BG27" s="118"/>
      <c r="BH27" s="118"/>
      <c r="BI27" s="118"/>
      <c r="BJ27" s="118"/>
      <c r="BL27" s="118"/>
      <c r="BN27" s="118"/>
      <c r="BO27" s="118"/>
      <c r="BV27" s="118"/>
      <c r="BZ27" s="118"/>
      <c r="CF27" s="118"/>
      <c r="CH27" s="185"/>
    </row>
    <row r="28" spans="1:86">
      <c r="A28" s="118"/>
      <c r="B28" s="122"/>
      <c r="C28" s="122">
        <v>150</v>
      </c>
      <c r="D28" s="2">
        <v>14.85</v>
      </c>
      <c r="E28">
        <f t="shared" si="7"/>
        <v>0</v>
      </c>
      <c r="F28">
        <f t="shared" si="8"/>
        <v>0</v>
      </c>
      <c r="G28" s="153" t="e">
        <f t="shared" si="9"/>
        <v>#DIV/0!</v>
      </c>
      <c r="H28">
        <f t="shared" si="10"/>
        <v>0</v>
      </c>
      <c r="I28">
        <f t="shared" si="11"/>
        <v>0</v>
      </c>
      <c r="J28" s="130" t="e">
        <f t="shared" si="12"/>
        <v>#DIV/0!</v>
      </c>
      <c r="K28" s="130" t="e">
        <f t="shared" si="13"/>
        <v>#DIV/0!</v>
      </c>
      <c r="AM28" s="118"/>
      <c r="AN28" s="122"/>
      <c r="AO28" s="122">
        <v>150</v>
      </c>
      <c r="AQ28" s="154"/>
      <c r="AR28" s="154"/>
      <c r="AW28" s="154"/>
      <c r="BG28" s="118"/>
      <c r="BH28" s="118"/>
      <c r="BI28" s="118"/>
      <c r="BJ28" s="118"/>
      <c r="BL28" s="118"/>
      <c r="BN28" s="118"/>
      <c r="BO28" s="118"/>
      <c r="BV28" s="118"/>
      <c r="BZ28" s="118"/>
      <c r="CF28" s="118"/>
      <c r="CH28" s="185"/>
    </row>
    <row r="29" spans="1:86">
      <c r="A29" s="118"/>
      <c r="B29" s="122"/>
      <c r="C29" s="122">
        <v>200</v>
      </c>
      <c r="D29" s="2">
        <v>13.13</v>
      </c>
      <c r="E29">
        <f t="shared" si="7"/>
        <v>0</v>
      </c>
      <c r="F29">
        <f t="shared" si="8"/>
        <v>0</v>
      </c>
      <c r="G29" s="153" t="e">
        <f t="shared" si="9"/>
        <v>#DIV/0!</v>
      </c>
      <c r="H29">
        <f t="shared" si="10"/>
        <v>0</v>
      </c>
      <c r="I29">
        <f t="shared" si="11"/>
        <v>0</v>
      </c>
      <c r="J29" s="130" t="e">
        <f t="shared" si="12"/>
        <v>#DIV/0!</v>
      </c>
      <c r="K29" s="130" t="e">
        <f t="shared" si="13"/>
        <v>#DIV/0!</v>
      </c>
      <c r="AM29" s="118"/>
      <c r="AN29" s="122"/>
      <c r="AO29" s="122">
        <v>200</v>
      </c>
      <c r="AQ29" s="154"/>
      <c r="AR29" s="154"/>
      <c r="AW29" s="154"/>
      <c r="BG29" s="118"/>
      <c r="BH29" s="118"/>
      <c r="BI29" s="118"/>
      <c r="BJ29" s="118"/>
      <c r="BL29" s="118"/>
      <c r="BN29" s="118"/>
      <c r="BO29" s="118"/>
      <c r="BV29" s="118"/>
      <c r="BZ29" s="118"/>
      <c r="CF29" s="118"/>
      <c r="CH29" s="185"/>
    </row>
    <row r="30" spans="1:86">
      <c r="A30" s="118"/>
      <c r="B30" s="122"/>
      <c r="C30" s="122">
        <v>300</v>
      </c>
      <c r="D30" s="2">
        <v>9.4700000000000006</v>
      </c>
      <c r="E30">
        <f t="shared" si="7"/>
        <v>0</v>
      </c>
      <c r="F30">
        <f t="shared" si="8"/>
        <v>0</v>
      </c>
      <c r="G30" s="153" t="e">
        <f t="shared" si="9"/>
        <v>#DIV/0!</v>
      </c>
      <c r="H30">
        <f t="shared" si="10"/>
        <v>0</v>
      </c>
      <c r="I30">
        <f t="shared" si="11"/>
        <v>0</v>
      </c>
      <c r="J30" s="130" t="e">
        <f t="shared" si="12"/>
        <v>#DIV/0!</v>
      </c>
      <c r="K30" s="130" t="e">
        <f t="shared" si="13"/>
        <v>#DIV/0!</v>
      </c>
      <c r="AM30" s="118"/>
      <c r="AN30" s="122"/>
      <c r="AO30" s="122">
        <v>300</v>
      </c>
      <c r="AQ30" s="154"/>
      <c r="AR30" s="154"/>
      <c r="AW30" s="154"/>
      <c r="CH30" s="185"/>
    </row>
    <row r="31" spans="1:86">
      <c r="A31" s="118"/>
      <c r="B31" s="122"/>
      <c r="C31" s="122">
        <v>400</v>
      </c>
      <c r="D31" s="2">
        <v>7.53</v>
      </c>
      <c r="E31">
        <f t="shared" si="7"/>
        <v>0</v>
      </c>
      <c r="F31">
        <f t="shared" si="8"/>
        <v>0</v>
      </c>
      <c r="G31" s="153" t="e">
        <f t="shared" si="9"/>
        <v>#DIV/0!</v>
      </c>
      <c r="H31">
        <f t="shared" si="10"/>
        <v>0</v>
      </c>
      <c r="I31">
        <f t="shared" si="11"/>
        <v>0</v>
      </c>
      <c r="J31" s="130" t="e">
        <f t="shared" si="12"/>
        <v>#DIV/0!</v>
      </c>
      <c r="K31" s="130" t="e">
        <f t="shared" si="13"/>
        <v>#DIV/0!</v>
      </c>
      <c r="AM31" s="118"/>
      <c r="AN31" s="122"/>
      <c r="AO31" s="122">
        <v>400</v>
      </c>
      <c r="AQ31" s="154"/>
      <c r="AR31" s="154"/>
      <c r="AW31" s="154"/>
      <c r="CH31" s="185"/>
    </row>
    <row r="32" spans="1:86">
      <c r="A32" s="118"/>
      <c r="B32" s="122"/>
      <c r="C32" s="122">
        <v>500</v>
      </c>
      <c r="D32" s="2">
        <v>5.97</v>
      </c>
      <c r="E32">
        <f>COUNT(CH32:CM32)</f>
        <v>0</v>
      </c>
      <c r="F32">
        <f>SUM(CH32:CM32)</f>
        <v>0</v>
      </c>
      <c r="G32" s="153" t="e">
        <f>AVERAGE(CH32:CM32)</f>
        <v>#DIV/0!</v>
      </c>
      <c r="H32">
        <f>MAX(CH32:CM32)</f>
        <v>0</v>
      </c>
      <c r="I32">
        <f>MIN(CH32:CM32)</f>
        <v>0</v>
      </c>
      <c r="J32" s="130" t="e">
        <f>D32-G32</f>
        <v>#DIV/0!</v>
      </c>
      <c r="K32" s="130" t="e">
        <f>STDEV(CH32:CM32)</f>
        <v>#DIV/0!</v>
      </c>
      <c r="AM32" s="118"/>
      <c r="AN32" s="122"/>
      <c r="AO32" s="122">
        <v>500</v>
      </c>
      <c r="AR32" s="154"/>
      <c r="CH32" s="185"/>
    </row>
    <row r="33" spans="1:86">
      <c r="A33" s="118"/>
      <c r="B33" s="122"/>
      <c r="C33" s="122">
        <v>600</v>
      </c>
      <c r="D33" s="2"/>
      <c r="E33">
        <f>COUNT(CH33:CM33)</f>
        <v>0</v>
      </c>
      <c r="F33">
        <f>SUM(CH33:CM33)</f>
        <v>0</v>
      </c>
      <c r="G33" s="153" t="e">
        <f>AVERAGE(CH33:CM33)</f>
        <v>#DIV/0!</v>
      </c>
      <c r="H33">
        <f>MAX(CH33:CM33)</f>
        <v>0</v>
      </c>
      <c r="I33">
        <f>MIN(CH33:CM33)</f>
        <v>0</v>
      </c>
      <c r="J33" s="130" t="e">
        <f>D33-G33</f>
        <v>#DIV/0!</v>
      </c>
      <c r="K33" s="130" t="e">
        <f>STDEV(CH33:CM33)</f>
        <v>#DIV/0!</v>
      </c>
      <c r="AM33" s="118"/>
      <c r="AN33" s="122"/>
      <c r="AO33" s="122">
        <v>600</v>
      </c>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85"/>
    </row>
    <row r="34" spans="1:86">
      <c r="A34" s="118"/>
      <c r="B34" s="119"/>
      <c r="C34" s="119"/>
      <c r="D34" s="2"/>
      <c r="AM34" s="118"/>
      <c r="AN34" s="119"/>
      <c r="AO34" s="119"/>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87"/>
    </row>
    <row r="35" spans="1:86">
      <c r="A35" s="120"/>
      <c r="B35" s="121"/>
      <c r="C35" s="121" t="s">
        <v>14</v>
      </c>
      <c r="D35" s="2">
        <v>355</v>
      </c>
      <c r="E35">
        <f>COUNT(CH35:CM35)</f>
        <v>0</v>
      </c>
      <c r="F35">
        <f>SUM(CH35:CM35)</f>
        <v>0</v>
      </c>
      <c r="G35" s="153" t="e">
        <f>AVERAGE(CH35:CM35)</f>
        <v>#DIV/0!</v>
      </c>
      <c r="H35">
        <f>MAX(CH35:CM35)</f>
        <v>0</v>
      </c>
      <c r="I35">
        <f>MIN(CH35:CM35)</f>
        <v>0</v>
      </c>
      <c r="J35" s="130" t="e">
        <f>D35-G35</f>
        <v>#DIV/0!</v>
      </c>
      <c r="K35" s="130" t="e">
        <f>STDEV(CH35:CM35)</f>
        <v>#DIV/0!</v>
      </c>
      <c r="AM35" s="120"/>
      <c r="AN35" s="121"/>
      <c r="AO35" s="121" t="s">
        <v>14</v>
      </c>
      <c r="AQ35" s="154"/>
      <c r="AR35" s="154"/>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86"/>
    </row>
    <row r="36" spans="1:86">
      <c r="A36" s="118"/>
      <c r="B36" s="122"/>
      <c r="C36" s="122" t="s">
        <v>15</v>
      </c>
      <c r="D36" s="2">
        <v>2.1</v>
      </c>
      <c r="E36">
        <f>COUNT(CH36:CM36)</f>
        <v>0</v>
      </c>
      <c r="F36">
        <f>SUM(CH36:CM36)</f>
        <v>0</v>
      </c>
      <c r="G36" s="153" t="e">
        <f>AVERAGE(CH36:CM36)</f>
        <v>#DIV/0!</v>
      </c>
      <c r="H36">
        <f>MAX(CH36:CM36)</f>
        <v>0</v>
      </c>
      <c r="I36">
        <f>MIN(CH36:CM36)</f>
        <v>0</v>
      </c>
      <c r="J36" s="130" t="e">
        <f>D36-G36</f>
        <v>#DIV/0!</v>
      </c>
      <c r="K36" s="130" t="e">
        <f>STDEV(CH36:CM36)</f>
        <v>#DIV/0!</v>
      </c>
      <c r="AM36" s="118"/>
      <c r="AN36" s="122"/>
      <c r="AO36" s="122" t="s">
        <v>15</v>
      </c>
      <c r="AQ36" s="154"/>
      <c r="AR36" s="154"/>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85"/>
    </row>
    <row r="37" spans="1:86" s="129" customFormat="1">
      <c r="A37" s="155" t="s">
        <v>0</v>
      </c>
      <c r="B37" s="134" t="s">
        <v>1</v>
      </c>
      <c r="C37" s="134" t="s">
        <v>2</v>
      </c>
      <c r="D37" s="134">
        <v>2007</v>
      </c>
      <c r="E37" s="134" t="s">
        <v>3</v>
      </c>
      <c r="F37" s="134" t="s">
        <v>87</v>
      </c>
      <c r="G37" s="156" t="s">
        <v>4</v>
      </c>
      <c r="H37" s="134" t="s">
        <v>5</v>
      </c>
      <c r="I37" s="134" t="s">
        <v>6</v>
      </c>
      <c r="J37" s="157" t="s">
        <v>7</v>
      </c>
      <c r="K37" s="128" t="s">
        <v>8</v>
      </c>
      <c r="AM37" s="125" t="s">
        <v>10</v>
      </c>
      <c r="AN37" s="125" t="s">
        <v>11</v>
      </c>
      <c r="AO37" s="125" t="s">
        <v>12</v>
      </c>
      <c r="AP37" s="129">
        <v>2007</v>
      </c>
      <c r="AQ37" s="129">
        <v>2006</v>
      </c>
      <c r="AR37" s="129">
        <v>2005</v>
      </c>
      <c r="AS37" s="125">
        <v>2004</v>
      </c>
      <c r="AT37" s="125">
        <v>2003</v>
      </c>
      <c r="AU37" s="125">
        <v>2003</v>
      </c>
      <c r="AV37" s="125">
        <v>2003</v>
      </c>
      <c r="AW37" s="125">
        <v>2002</v>
      </c>
      <c r="AX37" s="125">
        <v>2002</v>
      </c>
      <c r="AY37" s="125"/>
      <c r="AZ37" s="125">
        <v>2001</v>
      </c>
      <c r="BA37" s="125">
        <v>2000</v>
      </c>
      <c r="BB37" s="125">
        <v>1999</v>
      </c>
      <c r="BC37" s="125">
        <v>1998</v>
      </c>
      <c r="BD37" s="125">
        <v>1997</v>
      </c>
      <c r="BE37" s="125">
        <v>1996</v>
      </c>
      <c r="BF37" s="125">
        <v>1995</v>
      </c>
      <c r="BG37" s="125">
        <v>1994</v>
      </c>
      <c r="BH37" s="125">
        <v>1992</v>
      </c>
      <c r="BI37" s="125"/>
      <c r="BJ37" s="125">
        <v>1990</v>
      </c>
      <c r="BK37" s="125">
        <v>1990</v>
      </c>
      <c r="BL37" s="125">
        <v>1990</v>
      </c>
      <c r="BM37" s="125">
        <v>1989</v>
      </c>
      <c r="BN37" s="125">
        <v>1989</v>
      </c>
      <c r="BO37" s="125">
        <v>1988</v>
      </c>
      <c r="BP37" s="125">
        <v>1988</v>
      </c>
      <c r="BQ37" s="125">
        <v>1988</v>
      </c>
      <c r="BR37" s="125">
        <v>1987</v>
      </c>
      <c r="BS37" s="125">
        <v>1986</v>
      </c>
      <c r="BT37" s="125">
        <v>1985</v>
      </c>
      <c r="BU37" s="125">
        <v>1985</v>
      </c>
      <c r="BV37" s="125">
        <v>1985</v>
      </c>
      <c r="BW37" s="125">
        <v>1984</v>
      </c>
      <c r="BX37" s="125">
        <v>1984</v>
      </c>
      <c r="BY37" s="125">
        <v>1984</v>
      </c>
      <c r="BZ37" s="125">
        <v>1983</v>
      </c>
      <c r="CA37" s="125">
        <v>1983</v>
      </c>
      <c r="CB37" s="125">
        <v>1982</v>
      </c>
      <c r="CC37" s="125">
        <v>1981</v>
      </c>
      <c r="CD37" s="125">
        <v>1981</v>
      </c>
      <c r="CE37" s="125">
        <v>1980</v>
      </c>
      <c r="CF37" s="125">
        <v>1980</v>
      </c>
      <c r="CG37" s="125">
        <v>1980</v>
      </c>
      <c r="CH37" s="184">
        <v>1980</v>
      </c>
    </row>
    <row r="38" spans="1:86">
      <c r="A38" s="137">
        <v>5</v>
      </c>
      <c r="B38" s="138">
        <v>33</v>
      </c>
      <c r="C38" s="138" t="s">
        <v>13</v>
      </c>
      <c r="D38" s="138">
        <v>21</v>
      </c>
      <c r="E38">
        <f t="shared" ref="E38:E51" si="14">COUNT(CH38:CH38)</f>
        <v>0</v>
      </c>
      <c r="F38">
        <f t="shared" ref="F38:F51" si="15">SUM(CH38:CH38)</f>
        <v>0</v>
      </c>
      <c r="G38" s="153" t="e">
        <f t="shared" ref="G38:G51" si="16">AVERAGE(CH38:CH38)</f>
        <v>#DIV/0!</v>
      </c>
      <c r="H38">
        <f t="shared" ref="H38:H51" si="17">MAX(CH38:CH38)</f>
        <v>0</v>
      </c>
      <c r="I38">
        <f t="shared" ref="I38:I51" si="18">MIN(CH38:CH38)</f>
        <v>0</v>
      </c>
      <c r="J38" s="140" t="e">
        <f>D38-G38</f>
        <v>#DIV/0!</v>
      </c>
      <c r="K38" s="130" t="e">
        <f t="shared" ref="K38:K50" si="19">STDEV(CH38:CM38)</f>
        <v>#DIV/0!</v>
      </c>
      <c r="AM38" s="119">
        <v>5</v>
      </c>
      <c r="AN38" s="122">
        <v>33</v>
      </c>
      <c r="AO38" s="122" t="s">
        <v>13</v>
      </c>
      <c r="AP38" s="154"/>
      <c r="AQ38" s="154"/>
      <c r="AR38" s="154"/>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85"/>
    </row>
    <row r="39" spans="1:86">
      <c r="A39" s="137"/>
      <c r="B39" s="138"/>
      <c r="C39" s="138">
        <v>0</v>
      </c>
      <c r="D39" s="138">
        <v>18.7</v>
      </c>
      <c r="E39">
        <f t="shared" si="14"/>
        <v>0</v>
      </c>
      <c r="F39">
        <f t="shared" si="15"/>
        <v>0</v>
      </c>
      <c r="G39" s="153" t="e">
        <f t="shared" si="16"/>
        <v>#DIV/0!</v>
      </c>
      <c r="H39">
        <f t="shared" si="17"/>
        <v>0</v>
      </c>
      <c r="I39">
        <f t="shared" si="18"/>
        <v>0</v>
      </c>
      <c r="J39" s="140" t="e">
        <f t="shared" ref="J39:J51" si="20">D39-G39</f>
        <v>#DIV/0!</v>
      </c>
      <c r="K39" s="130" t="e">
        <f t="shared" si="19"/>
        <v>#DIV/0!</v>
      </c>
      <c r="AM39" s="118"/>
      <c r="AN39" s="122"/>
      <c r="AO39" s="121">
        <v>0</v>
      </c>
      <c r="AP39" s="154"/>
      <c r="AQ39" s="154"/>
      <c r="AR39" s="154"/>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86"/>
    </row>
    <row r="40" spans="1:86">
      <c r="A40" s="137"/>
      <c r="B40" s="138"/>
      <c r="C40" s="138">
        <v>10</v>
      </c>
      <c r="D40" s="171">
        <v>18.46</v>
      </c>
      <c r="E40">
        <f t="shared" si="14"/>
        <v>0</v>
      </c>
      <c r="F40">
        <f t="shared" si="15"/>
        <v>0</v>
      </c>
      <c r="G40" s="153" t="e">
        <f t="shared" si="16"/>
        <v>#DIV/0!</v>
      </c>
      <c r="H40">
        <f t="shared" si="17"/>
        <v>0</v>
      </c>
      <c r="I40">
        <f t="shared" si="18"/>
        <v>0</v>
      </c>
      <c r="J40" s="140" t="e">
        <f t="shared" si="20"/>
        <v>#DIV/0!</v>
      </c>
      <c r="K40" s="130" t="e">
        <f t="shared" si="19"/>
        <v>#DIV/0!</v>
      </c>
      <c r="AM40" s="118"/>
      <c r="AN40" s="122"/>
      <c r="AO40" s="122">
        <v>10</v>
      </c>
      <c r="AP40" s="154"/>
      <c r="AQ40" s="154"/>
      <c r="AR40" s="154"/>
      <c r="AT40" s="154"/>
      <c r="AU40" s="154"/>
      <c r="AV40" s="154"/>
      <c r="AW40" s="154"/>
      <c r="BG40" s="118"/>
      <c r="BH40" s="118"/>
      <c r="BI40" s="118"/>
      <c r="BJ40" s="118"/>
      <c r="BL40" s="118"/>
      <c r="BN40" s="118"/>
      <c r="BO40" s="118"/>
      <c r="BV40" s="118"/>
      <c r="BZ40" s="118"/>
      <c r="CD40" s="118"/>
      <c r="CF40" s="118"/>
      <c r="CH40" s="185"/>
    </row>
    <row r="41" spans="1:86">
      <c r="A41" s="137"/>
      <c r="B41" s="138"/>
      <c r="C41" s="138">
        <v>20</v>
      </c>
      <c r="D41" s="171">
        <v>18.45</v>
      </c>
      <c r="E41">
        <f t="shared" si="14"/>
        <v>0</v>
      </c>
      <c r="F41">
        <f t="shared" si="15"/>
        <v>0</v>
      </c>
      <c r="G41" s="153" t="e">
        <f t="shared" si="16"/>
        <v>#DIV/0!</v>
      </c>
      <c r="H41">
        <f t="shared" si="17"/>
        <v>0</v>
      </c>
      <c r="I41">
        <f t="shared" si="18"/>
        <v>0</v>
      </c>
      <c r="J41" s="140" t="e">
        <f t="shared" si="20"/>
        <v>#DIV/0!</v>
      </c>
      <c r="K41" s="130" t="e">
        <f t="shared" si="19"/>
        <v>#DIV/0!</v>
      </c>
      <c r="AM41" s="118"/>
      <c r="AN41" s="122"/>
      <c r="AO41" s="122">
        <v>20</v>
      </c>
      <c r="AP41" s="154"/>
      <c r="AQ41" s="154"/>
      <c r="AR41" s="154"/>
      <c r="AT41" s="154"/>
      <c r="AU41" s="154"/>
      <c r="AV41" s="154"/>
      <c r="AW41" s="154"/>
      <c r="BG41" s="118"/>
      <c r="BH41" s="118"/>
      <c r="BI41" s="118"/>
      <c r="BJ41" s="118"/>
      <c r="BL41" s="118"/>
      <c r="BN41" s="118"/>
      <c r="BO41" s="118"/>
      <c r="BV41" s="118"/>
      <c r="BZ41" s="118"/>
      <c r="CD41" s="118"/>
      <c r="CF41" s="118"/>
      <c r="CH41" s="185"/>
    </row>
    <row r="42" spans="1:86">
      <c r="A42" s="137"/>
      <c r="B42" s="138"/>
      <c r="C42" s="138">
        <v>30</v>
      </c>
      <c r="D42" s="171">
        <v>18.45</v>
      </c>
      <c r="E42">
        <f t="shared" si="14"/>
        <v>0</v>
      </c>
      <c r="F42">
        <f t="shared" si="15"/>
        <v>0</v>
      </c>
      <c r="G42" s="153" t="e">
        <f t="shared" si="16"/>
        <v>#DIV/0!</v>
      </c>
      <c r="H42">
        <f t="shared" si="17"/>
        <v>0</v>
      </c>
      <c r="I42">
        <f t="shared" si="18"/>
        <v>0</v>
      </c>
      <c r="J42" s="140" t="e">
        <f t="shared" si="20"/>
        <v>#DIV/0!</v>
      </c>
      <c r="K42" s="130" t="e">
        <f t="shared" si="19"/>
        <v>#DIV/0!</v>
      </c>
      <c r="AM42" s="118"/>
      <c r="AN42" s="122"/>
      <c r="AO42" s="122">
        <v>30</v>
      </c>
      <c r="AP42" s="154"/>
      <c r="AQ42" s="154"/>
      <c r="AR42" s="154"/>
      <c r="AT42" s="154"/>
      <c r="AU42" s="154"/>
      <c r="AV42" s="154"/>
      <c r="AW42" s="154"/>
      <c r="BG42" s="118"/>
      <c r="BH42" s="118"/>
      <c r="BI42" s="118"/>
      <c r="BJ42" s="118"/>
      <c r="BL42" s="118"/>
      <c r="BN42" s="118"/>
      <c r="BO42" s="118"/>
      <c r="BV42" s="118"/>
      <c r="BZ42" s="118"/>
      <c r="CD42" s="118"/>
      <c r="CF42" s="118"/>
      <c r="CH42" s="185"/>
    </row>
    <row r="43" spans="1:86">
      <c r="A43" s="137"/>
      <c r="B43" s="138"/>
      <c r="C43" s="138">
        <v>50</v>
      </c>
      <c r="D43" s="171">
        <v>18.440000000000001</v>
      </c>
      <c r="E43">
        <f t="shared" si="14"/>
        <v>0</v>
      </c>
      <c r="F43">
        <f t="shared" si="15"/>
        <v>0</v>
      </c>
      <c r="G43" s="153" t="e">
        <f t="shared" si="16"/>
        <v>#DIV/0!</v>
      </c>
      <c r="H43">
        <f t="shared" si="17"/>
        <v>0</v>
      </c>
      <c r="I43">
        <f t="shared" si="18"/>
        <v>0</v>
      </c>
      <c r="J43" s="140" t="e">
        <f t="shared" si="20"/>
        <v>#DIV/0!</v>
      </c>
      <c r="K43" s="130" t="e">
        <f t="shared" si="19"/>
        <v>#DIV/0!</v>
      </c>
      <c r="AM43" s="118"/>
      <c r="AN43" s="122"/>
      <c r="AO43" s="122">
        <v>50</v>
      </c>
      <c r="AP43" s="154"/>
      <c r="AQ43" s="154"/>
      <c r="AR43" s="154"/>
      <c r="AT43" s="154"/>
      <c r="AU43" s="154"/>
      <c r="AV43" s="154"/>
      <c r="AW43" s="154"/>
      <c r="BG43" s="118"/>
      <c r="BH43" s="118"/>
      <c r="BI43" s="118"/>
      <c r="BJ43" s="118"/>
      <c r="BL43" s="118"/>
      <c r="BN43" s="118"/>
      <c r="BO43" s="118"/>
      <c r="BV43" s="118"/>
      <c r="BZ43" s="118"/>
      <c r="CD43" s="118"/>
      <c r="CF43" s="118"/>
      <c r="CH43" s="185"/>
    </row>
    <row r="44" spans="1:86">
      <c r="A44" s="137"/>
      <c r="B44" s="138"/>
      <c r="C44" s="138">
        <v>75</v>
      </c>
      <c r="D44" s="171">
        <v>17.57</v>
      </c>
      <c r="E44">
        <f t="shared" si="14"/>
        <v>0</v>
      </c>
      <c r="F44">
        <f t="shared" si="15"/>
        <v>0</v>
      </c>
      <c r="G44" s="153" t="e">
        <f t="shared" si="16"/>
        <v>#DIV/0!</v>
      </c>
      <c r="H44">
        <f t="shared" si="17"/>
        <v>0</v>
      </c>
      <c r="I44">
        <f t="shared" si="18"/>
        <v>0</v>
      </c>
      <c r="J44" s="140" t="e">
        <f t="shared" si="20"/>
        <v>#DIV/0!</v>
      </c>
      <c r="K44" s="130" t="e">
        <f t="shared" si="19"/>
        <v>#DIV/0!</v>
      </c>
      <c r="AM44" s="118"/>
      <c r="AN44" s="122"/>
      <c r="AO44" s="122">
        <v>75</v>
      </c>
      <c r="AP44" s="154"/>
      <c r="AR44" s="154"/>
      <c r="AT44" s="154"/>
      <c r="AU44" s="154"/>
      <c r="AV44" s="154"/>
      <c r="AW44" s="154"/>
      <c r="BG44" s="118"/>
      <c r="BH44" s="118"/>
      <c r="BL44" s="118"/>
      <c r="BN44" s="118"/>
      <c r="BO44" s="118"/>
      <c r="BV44" s="118"/>
      <c r="BZ44" s="118"/>
      <c r="CD44" s="118"/>
      <c r="CF44" s="118"/>
      <c r="CH44" s="185"/>
    </row>
    <row r="45" spans="1:86">
      <c r="A45" s="137"/>
      <c r="B45" s="138"/>
      <c r="C45" s="138">
        <v>100</v>
      </c>
      <c r="D45" s="171">
        <v>16.39</v>
      </c>
      <c r="E45">
        <f t="shared" si="14"/>
        <v>0</v>
      </c>
      <c r="F45">
        <f t="shared" si="15"/>
        <v>0</v>
      </c>
      <c r="G45" s="153" t="e">
        <f t="shared" si="16"/>
        <v>#DIV/0!</v>
      </c>
      <c r="H45">
        <f t="shared" si="17"/>
        <v>0</v>
      </c>
      <c r="I45">
        <f t="shared" si="18"/>
        <v>0</v>
      </c>
      <c r="J45" s="140" t="e">
        <f t="shared" si="20"/>
        <v>#DIV/0!</v>
      </c>
      <c r="K45" s="130" t="e">
        <f t="shared" si="19"/>
        <v>#DIV/0!</v>
      </c>
      <c r="AM45" s="118"/>
      <c r="AN45" s="122"/>
      <c r="AO45" s="122">
        <v>100</v>
      </c>
      <c r="AP45" s="154"/>
      <c r="AQ45" s="154"/>
      <c r="AR45" s="154"/>
      <c r="AT45" s="154"/>
      <c r="AU45" s="154"/>
      <c r="AV45" s="154"/>
      <c r="AW45" s="154"/>
      <c r="BG45" s="118"/>
      <c r="BH45" s="118"/>
      <c r="BI45" s="118"/>
      <c r="BJ45" s="118"/>
      <c r="BL45" s="118"/>
      <c r="BN45" s="118"/>
      <c r="BO45" s="118"/>
      <c r="BV45" s="118"/>
      <c r="BZ45" s="118"/>
      <c r="CD45" s="118"/>
      <c r="CF45" s="118"/>
      <c r="CH45" s="185"/>
    </row>
    <row r="46" spans="1:86">
      <c r="A46" s="137"/>
      <c r="B46" s="138"/>
      <c r="C46" s="138">
        <v>150</v>
      </c>
      <c r="D46" s="171">
        <v>13.21</v>
      </c>
      <c r="E46">
        <f t="shared" si="14"/>
        <v>0</v>
      </c>
      <c r="F46">
        <f t="shared" si="15"/>
        <v>0</v>
      </c>
      <c r="G46" s="153" t="e">
        <f t="shared" si="16"/>
        <v>#DIV/0!</v>
      </c>
      <c r="H46">
        <f t="shared" si="17"/>
        <v>0</v>
      </c>
      <c r="I46">
        <f t="shared" si="18"/>
        <v>0</v>
      </c>
      <c r="J46" s="140" t="e">
        <f t="shared" si="20"/>
        <v>#DIV/0!</v>
      </c>
      <c r="K46" s="130" t="e">
        <f t="shared" si="19"/>
        <v>#DIV/0!</v>
      </c>
      <c r="AM46" s="118"/>
      <c r="AN46" s="122"/>
      <c r="AO46" s="122">
        <v>150</v>
      </c>
      <c r="AP46" s="154"/>
      <c r="AQ46" s="154"/>
      <c r="AR46" s="154"/>
      <c r="AT46" s="154"/>
      <c r="AU46" s="154"/>
      <c r="AV46" s="154"/>
      <c r="AW46" s="154"/>
      <c r="BG46" s="118"/>
      <c r="BH46" s="118"/>
      <c r="BI46" s="118"/>
      <c r="BJ46" s="118"/>
      <c r="BL46" s="118"/>
      <c r="BN46" s="118"/>
      <c r="BO46" s="118"/>
      <c r="BV46" s="118"/>
      <c r="BZ46" s="118"/>
      <c r="CD46" s="118"/>
      <c r="CF46" s="118"/>
      <c r="CH46" s="185"/>
    </row>
    <row r="47" spans="1:86">
      <c r="A47" s="137"/>
      <c r="B47" s="138"/>
      <c r="C47" s="138">
        <v>200</v>
      </c>
      <c r="D47" s="171">
        <v>10.67</v>
      </c>
      <c r="E47">
        <f t="shared" si="14"/>
        <v>0</v>
      </c>
      <c r="F47">
        <f t="shared" si="15"/>
        <v>0</v>
      </c>
      <c r="G47" s="153" t="e">
        <f t="shared" si="16"/>
        <v>#DIV/0!</v>
      </c>
      <c r="H47">
        <f t="shared" si="17"/>
        <v>0</v>
      </c>
      <c r="I47">
        <f t="shared" si="18"/>
        <v>0</v>
      </c>
      <c r="J47" s="140" t="e">
        <f t="shared" si="20"/>
        <v>#DIV/0!</v>
      </c>
      <c r="K47" s="130" t="e">
        <f t="shared" si="19"/>
        <v>#DIV/0!</v>
      </c>
      <c r="AM47" s="118"/>
      <c r="AN47" s="122"/>
      <c r="AO47" s="122">
        <v>200</v>
      </c>
      <c r="AP47" s="154"/>
      <c r="AQ47" s="154"/>
      <c r="AR47" s="154"/>
      <c r="AT47" s="154"/>
      <c r="AU47" s="154"/>
      <c r="AV47" s="154"/>
      <c r="AW47" s="154"/>
      <c r="BG47" s="118"/>
      <c r="BH47" s="118"/>
      <c r="BI47" s="118"/>
      <c r="BJ47" s="118"/>
      <c r="BL47" s="118"/>
      <c r="BN47" s="118"/>
      <c r="BO47" s="118"/>
      <c r="BV47" s="118"/>
      <c r="BZ47" s="118"/>
      <c r="CD47" s="118"/>
      <c r="CF47" s="118"/>
      <c r="CH47" s="185"/>
    </row>
    <row r="48" spans="1:86">
      <c r="A48" s="137"/>
      <c r="B48" s="138"/>
      <c r="C48" s="138">
        <v>300</v>
      </c>
      <c r="D48" s="171">
        <v>7.43</v>
      </c>
      <c r="E48">
        <f t="shared" si="14"/>
        <v>0</v>
      </c>
      <c r="F48">
        <f t="shared" si="15"/>
        <v>0</v>
      </c>
      <c r="G48" s="153" t="e">
        <f t="shared" si="16"/>
        <v>#DIV/0!</v>
      </c>
      <c r="H48">
        <f t="shared" si="17"/>
        <v>0</v>
      </c>
      <c r="I48">
        <f t="shared" si="18"/>
        <v>0</v>
      </c>
      <c r="J48" s="140" t="e">
        <f t="shared" si="20"/>
        <v>#DIV/0!</v>
      </c>
      <c r="K48" s="130" t="e">
        <f t="shared" si="19"/>
        <v>#DIV/0!</v>
      </c>
      <c r="AM48" s="118"/>
      <c r="AN48" s="122"/>
      <c r="AO48" s="122">
        <v>300</v>
      </c>
      <c r="AP48" s="154"/>
      <c r="AQ48" s="154"/>
      <c r="AR48" s="154"/>
      <c r="AT48" s="154"/>
      <c r="AU48" s="154"/>
      <c r="AV48" s="154"/>
      <c r="AW48" s="154"/>
      <c r="CH48" s="185"/>
    </row>
    <row r="49" spans="1:86">
      <c r="A49" s="137"/>
      <c r="B49" s="138"/>
      <c r="C49" s="138">
        <v>400</v>
      </c>
      <c r="D49" s="171">
        <v>6.39</v>
      </c>
      <c r="E49">
        <f t="shared" si="14"/>
        <v>0</v>
      </c>
      <c r="F49">
        <f t="shared" si="15"/>
        <v>0</v>
      </c>
      <c r="G49" s="153" t="e">
        <f t="shared" si="16"/>
        <v>#DIV/0!</v>
      </c>
      <c r="H49">
        <f t="shared" si="17"/>
        <v>0</v>
      </c>
      <c r="I49">
        <f t="shared" si="18"/>
        <v>0</v>
      </c>
      <c r="J49" s="140" t="e">
        <f t="shared" si="20"/>
        <v>#DIV/0!</v>
      </c>
      <c r="K49" s="130" t="e">
        <f t="shared" si="19"/>
        <v>#DIV/0!</v>
      </c>
      <c r="AM49" s="118"/>
      <c r="AN49" s="122"/>
      <c r="AO49" s="122">
        <v>400</v>
      </c>
      <c r="AP49" s="154"/>
      <c r="AQ49" s="154"/>
      <c r="AR49" s="154"/>
      <c r="AT49" s="154"/>
      <c r="AU49" s="154"/>
      <c r="AV49" s="154"/>
      <c r="CH49" s="185"/>
    </row>
    <row r="50" spans="1:86">
      <c r="A50" s="137"/>
      <c r="B50" s="138"/>
      <c r="C50" s="138">
        <v>500</v>
      </c>
      <c r="D50" s="171">
        <v>5.4</v>
      </c>
      <c r="E50">
        <f t="shared" si="14"/>
        <v>0</v>
      </c>
      <c r="F50">
        <f t="shared" si="15"/>
        <v>0</v>
      </c>
      <c r="G50" s="153" t="e">
        <f t="shared" si="16"/>
        <v>#DIV/0!</v>
      </c>
      <c r="H50">
        <f t="shared" si="17"/>
        <v>0</v>
      </c>
      <c r="I50">
        <f t="shared" si="18"/>
        <v>0</v>
      </c>
      <c r="J50" s="140" t="e">
        <f t="shared" si="20"/>
        <v>#DIV/0!</v>
      </c>
      <c r="K50" s="130" t="e">
        <f t="shared" si="19"/>
        <v>#DIV/0!</v>
      </c>
      <c r="AM50" s="118"/>
      <c r="AN50" s="122"/>
      <c r="AO50" s="122">
        <v>500</v>
      </c>
      <c r="AP50" s="154"/>
      <c r="AT50" s="154"/>
      <c r="AU50" s="154"/>
      <c r="AV50" s="154"/>
      <c r="CH50" s="185"/>
    </row>
    <row r="51" spans="1:86">
      <c r="A51" s="141"/>
      <c r="B51" s="142"/>
      <c r="C51" s="142">
        <v>600</v>
      </c>
      <c r="D51" s="145"/>
      <c r="E51">
        <f t="shared" si="14"/>
        <v>0</v>
      </c>
      <c r="F51">
        <f t="shared" si="15"/>
        <v>0</v>
      </c>
      <c r="G51" s="153" t="e">
        <f t="shared" si="16"/>
        <v>#DIV/0!</v>
      </c>
      <c r="H51">
        <f t="shared" si="17"/>
        <v>0</v>
      </c>
      <c r="I51">
        <f t="shared" si="18"/>
        <v>0</v>
      </c>
      <c r="J51" s="144" t="e">
        <f t="shared" si="20"/>
        <v>#DIV/0!</v>
      </c>
      <c r="K51" s="130" t="e">
        <f>STDEV(CH51:CM51)</f>
        <v>#DIV/0!</v>
      </c>
      <c r="AM51" s="118"/>
      <c r="AN51" s="122"/>
      <c r="AO51" s="122">
        <v>600</v>
      </c>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85"/>
    </row>
    <row r="52" spans="1:86">
      <c r="A52" s="123"/>
      <c r="B52" s="123"/>
      <c r="C52" s="123"/>
      <c r="D52" s="7"/>
      <c r="J52" s="174"/>
      <c r="AM52" s="118"/>
      <c r="AN52" s="119"/>
      <c r="AO52" s="119"/>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87"/>
    </row>
    <row r="53" spans="1:86">
      <c r="A53" s="137"/>
      <c r="B53" s="138"/>
      <c r="C53" s="138" t="s">
        <v>14</v>
      </c>
      <c r="D53" s="138">
        <v>41</v>
      </c>
      <c r="E53">
        <f>COUNT(CH53:CH53)</f>
        <v>0</v>
      </c>
      <c r="F53">
        <f>SUM(CH53:CH53)</f>
        <v>0</v>
      </c>
      <c r="G53" s="153" t="e">
        <f>AVERAGE(CH53:CH53)</f>
        <v>#DIV/0!</v>
      </c>
      <c r="H53">
        <f>MAX(CH53:CH53)</f>
        <v>0</v>
      </c>
      <c r="I53">
        <f>MIN(CH53:CH53)</f>
        <v>0</v>
      </c>
      <c r="J53" s="140" t="e">
        <f>D53-G53</f>
        <v>#DIV/0!</v>
      </c>
      <c r="K53" s="130" t="e">
        <f>STDEV(CH53:CM53)</f>
        <v>#DIV/0!</v>
      </c>
      <c r="AM53" s="120"/>
      <c r="AN53" s="121"/>
      <c r="AO53" s="121" t="s">
        <v>14</v>
      </c>
      <c r="AP53" s="154"/>
      <c r="AQ53" s="154"/>
      <c r="AR53" s="154"/>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86"/>
    </row>
    <row r="54" spans="1:86">
      <c r="A54" s="137"/>
      <c r="B54" s="138"/>
      <c r="C54" s="138" t="s">
        <v>15</v>
      </c>
      <c r="D54" s="138">
        <v>0.6</v>
      </c>
      <c r="E54">
        <f>COUNT(CH54:CH54)</f>
        <v>0</v>
      </c>
      <c r="F54">
        <f>SUM(CH54:CH54)</f>
        <v>0</v>
      </c>
      <c r="G54" s="153" t="e">
        <f>AVERAGE(CH54:CH54)</f>
        <v>#DIV/0!</v>
      </c>
      <c r="H54">
        <f>MAX(CH54:CH54)</f>
        <v>0</v>
      </c>
      <c r="I54">
        <f>MIN(CH54:CH54)</f>
        <v>0</v>
      </c>
      <c r="J54" s="140" t="e">
        <f>D54-G54</f>
        <v>#DIV/0!</v>
      </c>
      <c r="K54" s="130" t="e">
        <f>STDEV(CH54:CM54)</f>
        <v>#DIV/0!</v>
      </c>
      <c r="AM54" s="118"/>
      <c r="AN54" s="122"/>
      <c r="AO54" s="122" t="s">
        <v>15</v>
      </c>
      <c r="AP54" s="154"/>
      <c r="AQ54" s="154"/>
      <c r="AR54" s="154"/>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85"/>
    </row>
    <row r="55" spans="1:86" s="129" customFormat="1">
      <c r="A55" s="155" t="s">
        <v>0</v>
      </c>
      <c r="B55" s="134" t="s">
        <v>1</v>
      </c>
      <c r="C55" s="134" t="s">
        <v>2</v>
      </c>
      <c r="D55" s="134">
        <v>2007</v>
      </c>
      <c r="E55" s="134" t="s">
        <v>3</v>
      </c>
      <c r="F55" s="134" t="s">
        <v>87</v>
      </c>
      <c r="G55" s="156" t="s">
        <v>4</v>
      </c>
      <c r="H55" s="134" t="s">
        <v>5</v>
      </c>
      <c r="I55" s="134" t="s">
        <v>6</v>
      </c>
      <c r="J55" s="157" t="s">
        <v>7</v>
      </c>
      <c r="K55" s="128" t="s">
        <v>8</v>
      </c>
      <c r="AM55" s="125" t="s">
        <v>10</v>
      </c>
      <c r="AN55" s="125" t="s">
        <v>11</v>
      </c>
      <c r="AO55" s="125" t="s">
        <v>12</v>
      </c>
      <c r="AP55" s="129">
        <v>2007</v>
      </c>
      <c r="AQ55" s="129">
        <v>2006</v>
      </c>
      <c r="AR55" s="129">
        <v>2005</v>
      </c>
      <c r="AS55" s="125">
        <v>2004</v>
      </c>
      <c r="AT55" s="125">
        <v>2003</v>
      </c>
      <c r="AU55" s="125">
        <v>2003</v>
      </c>
      <c r="AV55" s="125">
        <v>2003</v>
      </c>
      <c r="AW55" s="125">
        <v>2002</v>
      </c>
      <c r="AX55" s="125">
        <v>2002</v>
      </c>
      <c r="AY55" s="125"/>
      <c r="AZ55" s="125">
        <v>2001</v>
      </c>
      <c r="BA55" s="125">
        <v>2000</v>
      </c>
      <c r="BB55" s="125">
        <v>1999</v>
      </c>
      <c r="BC55" s="125">
        <v>1998</v>
      </c>
      <c r="BD55" s="125">
        <v>1997</v>
      </c>
      <c r="BE55" s="125">
        <v>1996</v>
      </c>
      <c r="BF55" s="125">
        <v>1995</v>
      </c>
      <c r="BG55" s="125">
        <v>1994</v>
      </c>
      <c r="BH55" s="125">
        <v>1992</v>
      </c>
      <c r="BI55" s="125"/>
      <c r="BJ55" s="125">
        <v>1990</v>
      </c>
      <c r="BK55" s="125">
        <v>1990</v>
      </c>
      <c r="BL55" s="125">
        <v>1990</v>
      </c>
      <c r="BM55" s="125">
        <v>1989</v>
      </c>
      <c r="BN55" s="125">
        <v>1989</v>
      </c>
      <c r="BO55" s="125">
        <v>1988</v>
      </c>
      <c r="BP55" s="125">
        <v>1988</v>
      </c>
      <c r="BQ55" s="125">
        <v>1988</v>
      </c>
      <c r="BR55" s="125">
        <v>1987</v>
      </c>
      <c r="BS55" s="125">
        <v>1986</v>
      </c>
      <c r="BT55" s="125">
        <v>1985</v>
      </c>
      <c r="BU55" s="125">
        <v>1985</v>
      </c>
      <c r="BV55" s="125">
        <v>1985</v>
      </c>
      <c r="BW55" s="125">
        <v>1984</v>
      </c>
      <c r="BX55" s="125">
        <v>1984</v>
      </c>
      <c r="BY55" s="125">
        <v>1984</v>
      </c>
      <c r="BZ55" s="125">
        <v>1983</v>
      </c>
      <c r="CA55" s="125">
        <v>1983</v>
      </c>
      <c r="CB55" s="125">
        <v>1982</v>
      </c>
      <c r="CC55" s="125">
        <v>1981</v>
      </c>
      <c r="CD55" s="125">
        <v>1981</v>
      </c>
      <c r="CE55" s="125">
        <v>1980</v>
      </c>
      <c r="CF55" s="125">
        <v>1980</v>
      </c>
      <c r="CG55" s="125">
        <v>1980</v>
      </c>
      <c r="CH55" s="184">
        <v>1980</v>
      </c>
    </row>
    <row r="56" spans="1:86" ht="22.5" customHeight="1">
      <c r="A56" s="137">
        <v>5</v>
      </c>
      <c r="B56" s="138">
        <v>34</v>
      </c>
      <c r="C56" s="138" t="s">
        <v>13</v>
      </c>
      <c r="D56" s="138">
        <v>21</v>
      </c>
      <c r="E56" s="139">
        <f t="shared" ref="E56:E69" si="21">COUNT(CH56:CH56)</f>
        <v>0</v>
      </c>
      <c r="F56" s="139">
        <f t="shared" ref="F56:F69" si="22">SUM(CH56:CH56)</f>
        <v>0</v>
      </c>
      <c r="G56" s="158" t="e">
        <f t="shared" ref="G56:G69" si="23">AVERAGE(CH56:CH56)</f>
        <v>#DIV/0!</v>
      </c>
      <c r="H56" s="139">
        <f t="shared" ref="H56:H69" si="24">MAX(CH56:CH56)</f>
        <v>0</v>
      </c>
      <c r="I56" s="139">
        <f t="shared" ref="I56:I69" si="25">MIN(CH56:CH56)</f>
        <v>0</v>
      </c>
      <c r="J56" s="140" t="e">
        <f t="shared" ref="J56:J69" si="26">D56-G56</f>
        <v>#DIV/0!</v>
      </c>
      <c r="K56" s="130" t="e">
        <f t="shared" ref="K56:K69" si="27">STDEV(CH56:CM56)</f>
        <v>#DIV/0!</v>
      </c>
      <c r="AM56" s="119">
        <v>5</v>
      </c>
      <c r="AN56" s="122">
        <v>34</v>
      </c>
      <c r="AO56" s="122" t="s">
        <v>13</v>
      </c>
      <c r="AP56" s="154"/>
      <c r="AQ56" s="154"/>
      <c r="AR56" s="154"/>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85"/>
    </row>
    <row r="57" spans="1:86">
      <c r="A57" s="137"/>
      <c r="B57" s="138"/>
      <c r="C57" s="138">
        <v>0</v>
      </c>
      <c r="D57" s="138">
        <v>18.399999999999999</v>
      </c>
      <c r="E57" s="139">
        <f t="shared" si="21"/>
        <v>0</v>
      </c>
      <c r="F57" s="139">
        <f t="shared" si="22"/>
        <v>0</v>
      </c>
      <c r="G57" s="158" t="e">
        <f t="shared" si="23"/>
        <v>#DIV/0!</v>
      </c>
      <c r="H57" s="139">
        <f t="shared" si="24"/>
        <v>0</v>
      </c>
      <c r="I57" s="139">
        <f t="shared" si="25"/>
        <v>0</v>
      </c>
      <c r="J57" s="140" t="e">
        <f t="shared" si="26"/>
        <v>#DIV/0!</v>
      </c>
      <c r="K57" s="130" t="e">
        <f t="shared" si="27"/>
        <v>#DIV/0!</v>
      </c>
      <c r="AM57" s="118"/>
      <c r="AN57" s="122"/>
      <c r="AO57" s="121">
        <v>0</v>
      </c>
      <c r="AP57" s="154"/>
      <c r="AQ57" s="154"/>
      <c r="AR57" s="154"/>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20"/>
      <c r="CA57" s="120"/>
      <c r="CB57" s="120"/>
      <c r="CC57" s="120"/>
      <c r="CD57" s="120"/>
      <c r="CE57" s="120"/>
      <c r="CF57" s="120"/>
      <c r="CG57" s="120"/>
      <c r="CH57" s="186"/>
    </row>
    <row r="58" spans="1:86">
      <c r="A58" s="137"/>
      <c r="B58" s="138"/>
      <c r="C58" s="138">
        <v>10</v>
      </c>
      <c r="D58" s="139">
        <v>18.29</v>
      </c>
      <c r="E58" s="139">
        <f t="shared" si="21"/>
        <v>0</v>
      </c>
      <c r="F58" s="139">
        <f t="shared" si="22"/>
        <v>0</v>
      </c>
      <c r="G58" s="158" t="e">
        <f t="shared" si="23"/>
        <v>#DIV/0!</v>
      </c>
      <c r="H58" s="139">
        <f t="shared" si="24"/>
        <v>0</v>
      </c>
      <c r="I58" s="139">
        <f t="shared" si="25"/>
        <v>0</v>
      </c>
      <c r="J58" s="140" t="e">
        <f t="shared" si="26"/>
        <v>#DIV/0!</v>
      </c>
      <c r="K58" s="130" t="e">
        <f t="shared" si="27"/>
        <v>#DIV/0!</v>
      </c>
      <c r="AM58" s="118"/>
      <c r="AN58" s="122"/>
      <c r="AO58" s="122">
        <v>10</v>
      </c>
      <c r="AP58" s="154"/>
      <c r="AR58" s="154"/>
      <c r="BG58" s="118"/>
      <c r="BH58" s="118"/>
      <c r="BI58" s="118"/>
      <c r="BJ58" s="118"/>
      <c r="BL58" s="118"/>
      <c r="BN58" s="118"/>
      <c r="BO58" s="118"/>
      <c r="BV58" s="118"/>
      <c r="BZ58" s="118"/>
      <c r="CB58" s="118"/>
      <c r="CD58" s="118"/>
      <c r="CF58" s="118"/>
      <c r="CH58" s="185"/>
    </row>
    <row r="59" spans="1:86">
      <c r="A59" s="137"/>
      <c r="B59" s="138"/>
      <c r="C59" s="138">
        <v>20</v>
      </c>
      <c r="D59" s="139">
        <v>18.22</v>
      </c>
      <c r="E59" s="139">
        <f t="shared" si="21"/>
        <v>0</v>
      </c>
      <c r="F59" s="139">
        <f t="shared" si="22"/>
        <v>0</v>
      </c>
      <c r="G59" s="158" t="e">
        <f t="shared" si="23"/>
        <v>#DIV/0!</v>
      </c>
      <c r="H59" s="139">
        <f t="shared" si="24"/>
        <v>0</v>
      </c>
      <c r="I59" s="139">
        <f t="shared" si="25"/>
        <v>0</v>
      </c>
      <c r="J59" s="140" t="e">
        <f t="shared" si="26"/>
        <v>#DIV/0!</v>
      </c>
      <c r="K59" s="130" t="e">
        <f t="shared" si="27"/>
        <v>#DIV/0!</v>
      </c>
      <c r="AM59" s="118"/>
      <c r="AN59" s="122"/>
      <c r="AO59" s="122">
        <v>20</v>
      </c>
      <c r="AP59" s="154"/>
      <c r="AR59" s="154"/>
      <c r="BG59" s="118"/>
      <c r="BH59" s="118"/>
      <c r="BI59" s="118"/>
      <c r="BJ59" s="118"/>
      <c r="BL59" s="118"/>
      <c r="BN59" s="118"/>
      <c r="BO59" s="118"/>
      <c r="BV59" s="118"/>
      <c r="BZ59" s="118"/>
      <c r="CB59" s="118"/>
      <c r="CD59" s="118"/>
      <c r="CF59" s="118"/>
      <c r="CH59" s="185"/>
    </row>
    <row r="60" spans="1:86">
      <c r="A60" s="137"/>
      <c r="B60" s="138"/>
      <c r="C60" s="138">
        <v>30</v>
      </c>
      <c r="D60" s="139">
        <v>18.22</v>
      </c>
      <c r="E60" s="139">
        <f t="shared" si="21"/>
        <v>0</v>
      </c>
      <c r="F60" s="139">
        <f t="shared" si="22"/>
        <v>0</v>
      </c>
      <c r="G60" s="158" t="e">
        <f t="shared" si="23"/>
        <v>#DIV/0!</v>
      </c>
      <c r="H60" s="139">
        <f t="shared" si="24"/>
        <v>0</v>
      </c>
      <c r="I60" s="139">
        <f t="shared" si="25"/>
        <v>0</v>
      </c>
      <c r="J60" s="140" t="e">
        <f t="shared" si="26"/>
        <v>#DIV/0!</v>
      </c>
      <c r="K60" s="130" t="e">
        <f t="shared" si="27"/>
        <v>#DIV/0!</v>
      </c>
      <c r="AM60" s="118"/>
      <c r="AN60" s="122"/>
      <c r="AO60" s="122">
        <v>30</v>
      </c>
      <c r="AP60" s="154"/>
      <c r="AR60" s="154"/>
      <c r="BG60" s="118"/>
      <c r="BH60" s="118"/>
      <c r="BI60" s="118"/>
      <c r="BJ60" s="118"/>
      <c r="BL60" s="118"/>
      <c r="BN60" s="118"/>
      <c r="BO60" s="118"/>
      <c r="BV60" s="118"/>
      <c r="BZ60" s="118"/>
      <c r="CB60" s="118"/>
      <c r="CD60" s="118"/>
      <c r="CF60" s="118"/>
      <c r="CH60" s="185"/>
    </row>
    <row r="61" spans="1:86">
      <c r="A61" s="137"/>
      <c r="B61" s="138"/>
      <c r="C61" s="138">
        <v>50</v>
      </c>
      <c r="D61" s="139">
        <v>18.22</v>
      </c>
      <c r="E61" s="139">
        <f t="shared" si="21"/>
        <v>0</v>
      </c>
      <c r="F61" s="139">
        <f t="shared" si="22"/>
        <v>0</v>
      </c>
      <c r="G61" s="158" t="e">
        <f t="shared" si="23"/>
        <v>#DIV/0!</v>
      </c>
      <c r="H61" s="139">
        <f t="shared" si="24"/>
        <v>0</v>
      </c>
      <c r="I61" s="139">
        <f t="shared" si="25"/>
        <v>0</v>
      </c>
      <c r="J61" s="140" t="e">
        <f t="shared" si="26"/>
        <v>#DIV/0!</v>
      </c>
      <c r="K61" s="130" t="e">
        <f t="shared" si="27"/>
        <v>#DIV/0!</v>
      </c>
      <c r="AM61" s="118"/>
      <c r="AN61" s="122"/>
      <c r="AO61" s="122">
        <v>50</v>
      </c>
      <c r="AP61" s="154"/>
      <c r="AR61" s="154"/>
      <c r="BG61" s="118"/>
      <c r="BH61" s="118"/>
      <c r="BI61" s="118"/>
      <c r="BJ61" s="118"/>
      <c r="BL61" s="118"/>
      <c r="BN61" s="118"/>
      <c r="BO61" s="118"/>
      <c r="BV61" s="118"/>
      <c r="BZ61" s="118"/>
      <c r="CB61" s="118"/>
      <c r="CD61" s="118"/>
      <c r="CF61" s="118"/>
      <c r="CH61" s="185"/>
    </row>
    <row r="62" spans="1:86">
      <c r="A62" s="137"/>
      <c r="B62" s="138"/>
      <c r="C62" s="138">
        <v>75</v>
      </c>
      <c r="D62" s="139">
        <v>17.100000000000001</v>
      </c>
      <c r="E62" s="139">
        <f t="shared" si="21"/>
        <v>0</v>
      </c>
      <c r="F62" s="139">
        <f t="shared" si="22"/>
        <v>0</v>
      </c>
      <c r="G62" s="158" t="e">
        <f t="shared" si="23"/>
        <v>#DIV/0!</v>
      </c>
      <c r="H62" s="139">
        <f t="shared" si="24"/>
        <v>0</v>
      </c>
      <c r="I62" s="139">
        <f t="shared" si="25"/>
        <v>0</v>
      </c>
      <c r="J62" s="140" t="e">
        <f t="shared" si="26"/>
        <v>#DIV/0!</v>
      </c>
      <c r="K62" s="130" t="e">
        <f t="shared" si="27"/>
        <v>#DIV/0!</v>
      </c>
      <c r="AM62" s="118"/>
      <c r="AN62" s="122"/>
      <c r="AO62" s="122">
        <v>75</v>
      </c>
      <c r="AP62" s="154"/>
      <c r="AR62" s="154"/>
      <c r="BG62" s="118"/>
      <c r="BH62" s="118"/>
      <c r="BL62" s="118"/>
      <c r="BN62" s="118"/>
      <c r="BO62" s="118"/>
      <c r="BV62" s="118"/>
      <c r="BZ62" s="118"/>
      <c r="CB62" s="118"/>
      <c r="CD62" s="118"/>
      <c r="CF62" s="118"/>
      <c r="CH62" s="185"/>
    </row>
    <row r="63" spans="1:86">
      <c r="A63" s="137"/>
      <c r="B63" s="138"/>
      <c r="C63" s="138">
        <v>100</v>
      </c>
      <c r="D63" s="139">
        <v>16.190000000000001</v>
      </c>
      <c r="E63" s="139">
        <f t="shared" si="21"/>
        <v>0</v>
      </c>
      <c r="F63" s="139">
        <f t="shared" si="22"/>
        <v>0</v>
      </c>
      <c r="G63" s="158" t="e">
        <f t="shared" si="23"/>
        <v>#DIV/0!</v>
      </c>
      <c r="H63" s="139">
        <f t="shared" si="24"/>
        <v>0</v>
      </c>
      <c r="I63" s="139">
        <f t="shared" si="25"/>
        <v>0</v>
      </c>
      <c r="J63" s="140" t="e">
        <f t="shared" si="26"/>
        <v>#DIV/0!</v>
      </c>
      <c r="K63" s="130" t="e">
        <f t="shared" si="27"/>
        <v>#DIV/0!</v>
      </c>
      <c r="AM63" s="118"/>
      <c r="AN63" s="122"/>
      <c r="AO63" s="122">
        <v>100</v>
      </c>
      <c r="AP63" s="154"/>
      <c r="AR63" s="154"/>
      <c r="BG63" s="118"/>
      <c r="BH63" s="118"/>
      <c r="BI63" s="118"/>
      <c r="BJ63" s="118"/>
      <c r="BL63" s="118"/>
      <c r="BN63" s="118"/>
      <c r="BO63" s="118"/>
      <c r="BV63" s="118"/>
      <c r="BZ63" s="118"/>
      <c r="CB63" s="118"/>
      <c r="CD63" s="118"/>
      <c r="CF63" s="118"/>
      <c r="CH63" s="185"/>
    </row>
    <row r="64" spans="1:86">
      <c r="A64" s="137"/>
      <c r="B64" s="138"/>
      <c r="C64" s="138">
        <v>150</v>
      </c>
      <c r="D64" s="139">
        <v>14.64</v>
      </c>
      <c r="E64" s="139">
        <f t="shared" si="21"/>
        <v>0</v>
      </c>
      <c r="F64" s="139">
        <f t="shared" si="22"/>
        <v>0</v>
      </c>
      <c r="G64" s="158" t="e">
        <f t="shared" si="23"/>
        <v>#DIV/0!</v>
      </c>
      <c r="H64" s="139">
        <f t="shared" si="24"/>
        <v>0</v>
      </c>
      <c r="I64" s="139">
        <f t="shared" si="25"/>
        <v>0</v>
      </c>
      <c r="J64" s="140" t="e">
        <f t="shared" si="26"/>
        <v>#DIV/0!</v>
      </c>
      <c r="K64" s="130" t="e">
        <f t="shared" si="27"/>
        <v>#DIV/0!</v>
      </c>
      <c r="AM64" s="118"/>
      <c r="AN64" s="122"/>
      <c r="AO64" s="122">
        <v>150</v>
      </c>
      <c r="AP64" s="154"/>
      <c r="AR64" s="154"/>
      <c r="BG64" s="118"/>
      <c r="BH64" s="118"/>
      <c r="BI64" s="118"/>
      <c r="BJ64" s="118"/>
      <c r="BL64" s="118"/>
      <c r="BN64" s="118"/>
      <c r="BO64" s="118"/>
      <c r="BV64" s="118"/>
      <c r="BZ64" s="118"/>
      <c r="CB64" s="118"/>
      <c r="CD64" s="118"/>
      <c r="CF64" s="118"/>
      <c r="CH64" s="185"/>
    </row>
    <row r="65" spans="1:86">
      <c r="A65" s="137"/>
      <c r="B65" s="138"/>
      <c r="C65" s="138">
        <v>200</v>
      </c>
      <c r="D65" s="139">
        <v>13.07</v>
      </c>
      <c r="E65" s="139">
        <f t="shared" si="21"/>
        <v>0</v>
      </c>
      <c r="F65" s="139">
        <f t="shared" si="22"/>
        <v>0</v>
      </c>
      <c r="G65" s="158" t="e">
        <f t="shared" si="23"/>
        <v>#DIV/0!</v>
      </c>
      <c r="H65" s="139">
        <f t="shared" si="24"/>
        <v>0</v>
      </c>
      <c r="I65" s="139">
        <f t="shared" si="25"/>
        <v>0</v>
      </c>
      <c r="J65" s="140" t="e">
        <f t="shared" si="26"/>
        <v>#DIV/0!</v>
      </c>
      <c r="K65" s="130" t="e">
        <f t="shared" si="27"/>
        <v>#DIV/0!</v>
      </c>
      <c r="AM65" s="118"/>
      <c r="AN65" s="122"/>
      <c r="AO65" s="122">
        <v>200</v>
      </c>
      <c r="AP65" s="154"/>
      <c r="AR65" s="154"/>
      <c r="BG65" s="118"/>
      <c r="BH65" s="118"/>
      <c r="BI65" s="118"/>
      <c r="BJ65" s="118"/>
      <c r="BL65" s="118"/>
      <c r="BN65" s="118"/>
      <c r="BO65" s="118"/>
      <c r="BV65" s="118"/>
      <c r="BZ65" s="118"/>
      <c r="CB65" s="118"/>
      <c r="CD65" s="118"/>
      <c r="CF65" s="118"/>
      <c r="CH65" s="185"/>
    </row>
    <row r="66" spans="1:86">
      <c r="A66" s="137"/>
      <c r="B66" s="138"/>
      <c r="C66" s="138">
        <v>300</v>
      </c>
      <c r="D66" s="139">
        <v>8.65</v>
      </c>
      <c r="E66" s="139">
        <f t="shared" si="21"/>
        <v>0</v>
      </c>
      <c r="F66" s="139">
        <f t="shared" si="22"/>
        <v>0</v>
      </c>
      <c r="G66" s="158" t="e">
        <f t="shared" si="23"/>
        <v>#DIV/0!</v>
      </c>
      <c r="H66" s="139">
        <f t="shared" si="24"/>
        <v>0</v>
      </c>
      <c r="I66" s="139">
        <f t="shared" si="25"/>
        <v>0</v>
      </c>
      <c r="J66" s="140" t="e">
        <f t="shared" si="26"/>
        <v>#DIV/0!</v>
      </c>
      <c r="K66" s="130" t="e">
        <f t="shared" si="27"/>
        <v>#DIV/0!</v>
      </c>
      <c r="AM66" s="118"/>
      <c r="AN66" s="122"/>
      <c r="AO66" s="122">
        <v>300</v>
      </c>
      <c r="AP66" s="154"/>
      <c r="AR66" s="154"/>
      <c r="CH66" s="185"/>
    </row>
    <row r="67" spans="1:86">
      <c r="A67" s="137"/>
      <c r="B67" s="138"/>
      <c r="C67" s="138">
        <v>400</v>
      </c>
      <c r="D67" s="151">
        <v>7.68</v>
      </c>
      <c r="E67" s="139">
        <f t="shared" si="21"/>
        <v>0</v>
      </c>
      <c r="F67" s="139">
        <f t="shared" si="22"/>
        <v>0</v>
      </c>
      <c r="G67" s="158" t="e">
        <f t="shared" si="23"/>
        <v>#DIV/0!</v>
      </c>
      <c r="H67" s="139">
        <f t="shared" si="24"/>
        <v>0</v>
      </c>
      <c r="I67" s="139">
        <f t="shared" si="25"/>
        <v>0</v>
      </c>
      <c r="J67" s="140" t="e">
        <f t="shared" si="26"/>
        <v>#DIV/0!</v>
      </c>
      <c r="K67" s="130" t="e">
        <f t="shared" si="27"/>
        <v>#DIV/0!</v>
      </c>
      <c r="AM67" s="118"/>
      <c r="AN67" s="122"/>
      <c r="AO67" s="122">
        <v>400</v>
      </c>
      <c r="AP67" s="154"/>
      <c r="AR67" s="154"/>
      <c r="CH67" s="185"/>
    </row>
    <row r="68" spans="1:86">
      <c r="A68" s="137"/>
      <c r="B68" s="138"/>
      <c r="C68" s="138">
        <v>500</v>
      </c>
      <c r="D68" s="151">
        <v>5.73</v>
      </c>
      <c r="E68" s="139">
        <f t="shared" si="21"/>
        <v>0</v>
      </c>
      <c r="F68" s="139">
        <f t="shared" si="22"/>
        <v>0</v>
      </c>
      <c r="G68" s="158" t="e">
        <f t="shared" si="23"/>
        <v>#DIV/0!</v>
      </c>
      <c r="H68" s="139">
        <f t="shared" si="24"/>
        <v>0</v>
      </c>
      <c r="I68" s="139">
        <f t="shared" si="25"/>
        <v>0</v>
      </c>
      <c r="J68" s="140" t="e">
        <f t="shared" si="26"/>
        <v>#DIV/0!</v>
      </c>
      <c r="K68" s="130" t="e">
        <f t="shared" si="27"/>
        <v>#DIV/0!</v>
      </c>
      <c r="AM68" s="118"/>
      <c r="AN68" s="122"/>
      <c r="AO68" s="122">
        <v>500</v>
      </c>
      <c r="AP68" s="154"/>
      <c r="CH68" s="185"/>
    </row>
    <row r="69" spans="1:86">
      <c r="A69" s="141"/>
      <c r="B69" s="142"/>
      <c r="C69" s="142">
        <v>600</v>
      </c>
      <c r="D69" s="145"/>
      <c r="E69" s="139">
        <f t="shared" si="21"/>
        <v>0</v>
      </c>
      <c r="F69" s="139">
        <f t="shared" si="22"/>
        <v>0</v>
      </c>
      <c r="G69" s="158" t="e">
        <f t="shared" si="23"/>
        <v>#DIV/0!</v>
      </c>
      <c r="H69" s="139">
        <f t="shared" si="24"/>
        <v>0</v>
      </c>
      <c r="I69" s="139">
        <f t="shared" si="25"/>
        <v>0</v>
      </c>
      <c r="J69" s="140" t="e">
        <f t="shared" si="26"/>
        <v>#DIV/0!</v>
      </c>
      <c r="K69" s="130" t="e">
        <f t="shared" si="27"/>
        <v>#DIV/0!</v>
      </c>
      <c r="AM69" s="118"/>
      <c r="AN69" s="122"/>
      <c r="AO69" s="122">
        <v>600</v>
      </c>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85"/>
    </row>
    <row r="70" spans="1:86">
      <c r="A70" s="165"/>
      <c r="B70" s="166"/>
      <c r="C70" s="166"/>
      <c r="D70" s="167"/>
      <c r="E70" s="168"/>
      <c r="F70" s="168"/>
      <c r="G70" s="169"/>
      <c r="H70" s="168"/>
      <c r="I70" s="168"/>
      <c r="J70" s="178"/>
      <c r="AM70" s="118"/>
      <c r="AN70" s="119"/>
      <c r="AO70" s="119"/>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87"/>
    </row>
    <row r="71" spans="1:86">
      <c r="A71" s="137"/>
      <c r="B71" s="138"/>
      <c r="C71" s="138" t="s">
        <v>14</v>
      </c>
      <c r="D71" s="138">
        <v>40</v>
      </c>
      <c r="E71" s="139">
        <f>COUNT(CH71:CH71)</f>
        <v>0</v>
      </c>
      <c r="F71" s="139">
        <f>SUM(CH71:CH71)</f>
        <v>0</v>
      </c>
      <c r="G71" s="158" t="e">
        <f>AVERAGE(CH71:CH71)</f>
        <v>#DIV/0!</v>
      </c>
      <c r="H71" s="139">
        <f>MAX(CH71:CH71)</f>
        <v>0</v>
      </c>
      <c r="I71" s="139">
        <f>MIN(CH71:CH71)</f>
        <v>0</v>
      </c>
      <c r="J71" s="140" t="e">
        <f>D71-G71</f>
        <v>#DIV/0!</v>
      </c>
      <c r="K71" s="130" t="e">
        <f>STDEV(CH71:CM71)</f>
        <v>#DIV/0!</v>
      </c>
      <c r="AM71" s="120"/>
      <c r="AN71" s="121"/>
      <c r="AO71" s="121" t="s">
        <v>14</v>
      </c>
      <c r="AP71" s="154"/>
      <c r="AQ71" s="154"/>
      <c r="AR71" s="154"/>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86"/>
    </row>
    <row r="72" spans="1:86">
      <c r="A72" s="137"/>
      <c r="B72" s="138"/>
      <c r="C72" s="138" t="s">
        <v>15</v>
      </c>
      <c r="D72" s="138">
        <v>1.3</v>
      </c>
      <c r="E72" s="139">
        <f>COUNT(CH72:CH72)</f>
        <v>0</v>
      </c>
      <c r="F72" s="139">
        <f>SUM(CH72:CH72)</f>
        <v>0</v>
      </c>
      <c r="G72" s="158" t="e">
        <f>AVERAGE(CH72:CH72)</f>
        <v>#DIV/0!</v>
      </c>
      <c r="H72" s="139">
        <f>MAX(CH72:CH72)</f>
        <v>0</v>
      </c>
      <c r="I72" s="139">
        <f>MIN(CH72:CH72)</f>
        <v>0</v>
      </c>
      <c r="J72" s="140" t="e">
        <f>D72-G72</f>
        <v>#DIV/0!</v>
      </c>
      <c r="K72" s="130" t="e">
        <f>STDEV(CH72:CM72)</f>
        <v>#DIV/0!</v>
      </c>
      <c r="AM72" s="118"/>
      <c r="AN72" s="122"/>
      <c r="AO72" s="122" t="s">
        <v>15</v>
      </c>
      <c r="AP72" s="154"/>
      <c r="AQ72" s="154"/>
      <c r="AR72" s="154"/>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118"/>
      <c r="BT72" s="118"/>
      <c r="BU72" s="118"/>
      <c r="BV72" s="118"/>
      <c r="BW72" s="118"/>
      <c r="BX72" s="118"/>
      <c r="BY72" s="118"/>
      <c r="BZ72" s="118"/>
      <c r="CA72" s="118"/>
      <c r="CB72" s="118"/>
      <c r="CC72" s="118"/>
      <c r="CD72" s="118"/>
      <c r="CE72" s="118"/>
      <c r="CF72" s="118"/>
      <c r="CG72" s="118"/>
      <c r="CH72" s="185"/>
    </row>
    <row r="73" spans="1:86" s="129" customFormat="1">
      <c r="A73" s="126" t="s">
        <v>0</v>
      </c>
      <c r="B73" s="125" t="s">
        <v>1</v>
      </c>
      <c r="C73" s="125" t="s">
        <v>2</v>
      </c>
      <c r="D73" s="125">
        <v>2006</v>
      </c>
      <c r="E73" s="125" t="s">
        <v>3</v>
      </c>
      <c r="F73" s="125" t="s">
        <v>87</v>
      </c>
      <c r="G73" s="152" t="s">
        <v>4</v>
      </c>
      <c r="H73" s="125" t="s">
        <v>5</v>
      </c>
      <c r="I73" s="125" t="s">
        <v>6</v>
      </c>
      <c r="J73" s="128" t="s">
        <v>7</v>
      </c>
      <c r="K73" s="128" t="s">
        <v>8</v>
      </c>
      <c r="AM73" s="125" t="s">
        <v>10</v>
      </c>
      <c r="AN73" s="125" t="s">
        <v>11</v>
      </c>
      <c r="AO73" s="125" t="s">
        <v>12</v>
      </c>
      <c r="AQ73" s="129">
        <v>2006</v>
      </c>
      <c r="AR73" s="129">
        <v>2005</v>
      </c>
      <c r="AS73" s="125">
        <v>2004</v>
      </c>
      <c r="AT73" s="125">
        <v>2003</v>
      </c>
      <c r="AU73" s="125">
        <v>2003</v>
      </c>
      <c r="AV73" s="125">
        <v>2003</v>
      </c>
      <c r="AW73" s="125">
        <v>2002</v>
      </c>
      <c r="AX73" s="125">
        <v>2002</v>
      </c>
      <c r="AY73" s="125"/>
      <c r="AZ73" s="125">
        <v>2001</v>
      </c>
      <c r="BA73" s="125">
        <v>2000</v>
      </c>
      <c r="BB73" s="125">
        <v>1999</v>
      </c>
      <c r="BC73" s="125">
        <v>1998</v>
      </c>
      <c r="BD73" s="125">
        <v>1997</v>
      </c>
      <c r="BE73" s="125">
        <v>1996</v>
      </c>
      <c r="BF73" s="125">
        <v>1995</v>
      </c>
      <c r="BG73" s="125">
        <v>1994</v>
      </c>
      <c r="BH73" s="125">
        <v>1992</v>
      </c>
      <c r="BI73" s="125"/>
      <c r="BJ73" s="125">
        <v>1990</v>
      </c>
      <c r="BK73" s="125">
        <v>1990</v>
      </c>
      <c r="BL73" s="125">
        <v>1990</v>
      </c>
      <c r="BM73" s="125">
        <v>1989</v>
      </c>
      <c r="BN73" s="125">
        <v>1989</v>
      </c>
      <c r="BO73" s="125">
        <v>1988</v>
      </c>
      <c r="BP73" s="125">
        <v>1988</v>
      </c>
      <c r="BQ73" s="125">
        <v>1988</v>
      </c>
      <c r="BR73" s="125">
        <v>1987</v>
      </c>
      <c r="BS73" s="125">
        <v>1986</v>
      </c>
      <c r="BT73" s="125">
        <v>1985</v>
      </c>
      <c r="BU73" s="125">
        <v>1985</v>
      </c>
      <c r="BV73" s="125">
        <v>1985</v>
      </c>
      <c r="BW73" s="125">
        <v>1984</v>
      </c>
      <c r="BX73" s="125">
        <v>1984</v>
      </c>
      <c r="BY73" s="125">
        <v>1984</v>
      </c>
      <c r="BZ73" s="125">
        <v>1983</v>
      </c>
      <c r="CA73" s="125">
        <v>1983</v>
      </c>
      <c r="CB73" s="125">
        <v>1982</v>
      </c>
      <c r="CC73" s="125">
        <v>1981</v>
      </c>
      <c r="CD73" s="125">
        <v>1981</v>
      </c>
      <c r="CE73" s="125">
        <v>1980</v>
      </c>
      <c r="CF73" s="125">
        <v>1980</v>
      </c>
      <c r="CG73" s="125">
        <v>1980</v>
      </c>
      <c r="CH73" s="184">
        <v>1980</v>
      </c>
    </row>
    <row r="74" spans="1:86">
      <c r="A74" s="119">
        <v>5</v>
      </c>
      <c r="B74" s="122">
        <v>35</v>
      </c>
      <c r="C74" s="122" t="s">
        <v>13</v>
      </c>
      <c r="D74" s="119">
        <v>15</v>
      </c>
      <c r="E74">
        <f>COUNT(CH74:CS74)</f>
        <v>0</v>
      </c>
      <c r="F74">
        <f>SUM(CH74:CS74)</f>
        <v>0</v>
      </c>
      <c r="G74" s="153" t="e">
        <f>AVERAGE(CH74:CS74)</f>
        <v>#DIV/0!</v>
      </c>
      <c r="H74">
        <f>MAX(CH74:CS74)</f>
        <v>0</v>
      </c>
      <c r="I74">
        <f>MIN(CH74:CS74)</f>
        <v>0</v>
      </c>
      <c r="J74" s="130" t="e">
        <f>D74-G74</f>
        <v>#DIV/0!</v>
      </c>
      <c r="K74" s="130" t="e">
        <f>STDEV(CH74:CM74)</f>
        <v>#DIV/0!</v>
      </c>
      <c r="AM74" s="119">
        <v>5</v>
      </c>
      <c r="AN74" s="122">
        <v>35</v>
      </c>
      <c r="AO74" s="122" t="s">
        <v>13</v>
      </c>
      <c r="AQ74" s="154"/>
      <c r="AR74" s="154"/>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19"/>
      <c r="BQ74" s="119"/>
      <c r="BR74" s="119"/>
      <c r="BS74" s="119"/>
      <c r="BT74" s="119"/>
      <c r="BU74" s="119"/>
      <c r="BV74" s="119"/>
      <c r="BW74" s="119"/>
      <c r="BX74" s="119"/>
      <c r="BY74" s="119"/>
      <c r="BZ74" s="119"/>
      <c r="CA74" s="119"/>
      <c r="CB74" s="119"/>
      <c r="CC74" s="119"/>
      <c r="CD74" s="119"/>
      <c r="CE74" s="119"/>
      <c r="CF74" s="119"/>
      <c r="CG74" s="119"/>
      <c r="CH74" s="185"/>
    </row>
    <row r="75" spans="1:86">
      <c r="A75" s="118"/>
      <c r="B75" s="122"/>
      <c r="C75" s="121">
        <v>0</v>
      </c>
      <c r="D75" s="120">
        <v>22.5</v>
      </c>
      <c r="E75">
        <f t="shared" ref="E75:E87" si="28">COUNT(CH75:CS75)</f>
        <v>0</v>
      </c>
      <c r="F75">
        <f t="shared" ref="F75:F87" si="29">SUM(CH75:CS75)</f>
        <v>0</v>
      </c>
      <c r="G75" s="153" t="e">
        <f t="shared" ref="G75:G87" si="30">AVERAGE(CH75:CS75)</f>
        <v>#DIV/0!</v>
      </c>
      <c r="H75">
        <f t="shared" ref="H75:H87" si="31">MAX(CH75:CS75)</f>
        <v>0</v>
      </c>
      <c r="I75">
        <f t="shared" ref="I75:I87" si="32">MIN(CH75:CS75)</f>
        <v>0</v>
      </c>
      <c r="J75" s="130" t="e">
        <f t="shared" ref="J75:J87" si="33">D75-G75</f>
        <v>#DIV/0!</v>
      </c>
      <c r="K75" s="130" t="e">
        <f t="shared" ref="K75:K87" si="34">STDEV(CH75:CM75)</f>
        <v>#DIV/0!</v>
      </c>
      <c r="AM75" s="118"/>
      <c r="AN75" s="122"/>
      <c r="AO75" s="121">
        <v>0</v>
      </c>
      <c r="AQ75" s="154"/>
      <c r="AR75" s="154"/>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c r="CG75" s="120"/>
      <c r="CH75" s="186"/>
    </row>
    <row r="76" spans="1:86">
      <c r="A76" s="118"/>
      <c r="B76" s="122"/>
      <c r="C76" s="122">
        <v>10</v>
      </c>
      <c r="D76" s="154">
        <v>22.5</v>
      </c>
      <c r="E76">
        <f t="shared" si="28"/>
        <v>0</v>
      </c>
      <c r="F76">
        <f t="shared" si="29"/>
        <v>0</v>
      </c>
      <c r="G76" s="153" t="e">
        <f t="shared" si="30"/>
        <v>#DIV/0!</v>
      </c>
      <c r="H76">
        <f t="shared" si="31"/>
        <v>0</v>
      </c>
      <c r="I76">
        <f t="shared" si="32"/>
        <v>0</v>
      </c>
      <c r="J76" s="130" t="e">
        <f t="shared" si="33"/>
        <v>#DIV/0!</v>
      </c>
      <c r="K76" s="130" t="e">
        <f t="shared" si="34"/>
        <v>#DIV/0!</v>
      </c>
      <c r="AM76" s="118"/>
      <c r="AN76" s="122"/>
      <c r="AO76" s="122">
        <v>10</v>
      </c>
      <c r="AQ76" s="154"/>
      <c r="AR76" s="154"/>
      <c r="AT76" s="154"/>
      <c r="AU76" s="154"/>
      <c r="AV76" s="154"/>
      <c r="BG76" s="118"/>
      <c r="BO76" s="118"/>
      <c r="BV76" s="118"/>
      <c r="BZ76" s="118"/>
      <c r="CB76" s="118"/>
      <c r="CD76" s="118"/>
      <c r="CF76" s="118"/>
      <c r="CH76" s="185"/>
    </row>
    <row r="77" spans="1:86">
      <c r="A77" s="118"/>
      <c r="B77" s="122"/>
      <c r="C77" s="122">
        <v>20</v>
      </c>
      <c r="D77" s="154">
        <v>22.36</v>
      </c>
      <c r="E77">
        <f t="shared" si="28"/>
        <v>0</v>
      </c>
      <c r="F77">
        <f t="shared" si="29"/>
        <v>0</v>
      </c>
      <c r="G77" s="153" t="e">
        <f t="shared" si="30"/>
        <v>#DIV/0!</v>
      </c>
      <c r="H77">
        <f t="shared" si="31"/>
        <v>0</v>
      </c>
      <c r="I77">
        <f t="shared" si="32"/>
        <v>0</v>
      </c>
      <c r="J77" s="130" t="e">
        <f t="shared" si="33"/>
        <v>#DIV/0!</v>
      </c>
      <c r="K77" s="130" t="e">
        <f t="shared" si="34"/>
        <v>#DIV/0!</v>
      </c>
      <c r="AM77" s="118"/>
      <c r="AN77" s="122"/>
      <c r="AO77" s="122">
        <v>20</v>
      </c>
      <c r="AQ77" s="154"/>
      <c r="AR77" s="154"/>
      <c r="AT77" s="154"/>
      <c r="AU77" s="154"/>
      <c r="AV77" s="154"/>
      <c r="BG77" s="118"/>
      <c r="BO77" s="118"/>
      <c r="BV77" s="118"/>
      <c r="BZ77" s="118"/>
      <c r="CB77" s="118"/>
      <c r="CD77" s="118"/>
      <c r="CF77" s="118"/>
      <c r="CH77" s="185"/>
    </row>
    <row r="78" spans="1:86">
      <c r="A78" s="118"/>
      <c r="B78" s="122"/>
      <c r="C78" s="122">
        <v>30</v>
      </c>
      <c r="D78" s="154">
        <v>22.25</v>
      </c>
      <c r="E78">
        <f t="shared" si="28"/>
        <v>0</v>
      </c>
      <c r="F78">
        <f t="shared" si="29"/>
        <v>0</v>
      </c>
      <c r="G78" s="153" t="e">
        <f t="shared" si="30"/>
        <v>#DIV/0!</v>
      </c>
      <c r="H78">
        <f t="shared" si="31"/>
        <v>0</v>
      </c>
      <c r="I78">
        <f t="shared" si="32"/>
        <v>0</v>
      </c>
      <c r="J78" s="130" t="e">
        <f t="shared" si="33"/>
        <v>#DIV/0!</v>
      </c>
      <c r="K78" s="130" t="e">
        <f t="shared" si="34"/>
        <v>#DIV/0!</v>
      </c>
      <c r="AM78" s="118"/>
      <c r="AN78" s="122"/>
      <c r="AO78" s="122">
        <v>30</v>
      </c>
      <c r="AQ78" s="154"/>
      <c r="AR78" s="154"/>
      <c r="AT78" s="154"/>
      <c r="AU78" s="154"/>
      <c r="AV78" s="154"/>
      <c r="BG78" s="118"/>
      <c r="BO78" s="118"/>
      <c r="BV78" s="118"/>
      <c r="BZ78" s="118"/>
      <c r="CB78" s="118"/>
      <c r="CD78" s="118"/>
      <c r="CF78" s="118"/>
      <c r="CH78" s="185"/>
    </row>
    <row r="79" spans="1:86">
      <c r="A79" s="118"/>
      <c r="B79" s="122"/>
      <c r="C79" s="122">
        <v>50</v>
      </c>
      <c r="D79" s="154">
        <v>22.16</v>
      </c>
      <c r="E79">
        <f t="shared" si="28"/>
        <v>0</v>
      </c>
      <c r="F79">
        <f t="shared" si="29"/>
        <v>0</v>
      </c>
      <c r="G79" s="153" t="e">
        <f t="shared" si="30"/>
        <v>#DIV/0!</v>
      </c>
      <c r="H79">
        <f t="shared" si="31"/>
        <v>0</v>
      </c>
      <c r="I79">
        <f t="shared" si="32"/>
        <v>0</v>
      </c>
      <c r="J79" s="130" t="e">
        <f t="shared" si="33"/>
        <v>#DIV/0!</v>
      </c>
      <c r="K79" s="130" t="e">
        <f t="shared" si="34"/>
        <v>#DIV/0!</v>
      </c>
      <c r="AM79" s="118"/>
      <c r="AN79" s="122"/>
      <c r="AO79" s="122">
        <v>50</v>
      </c>
      <c r="AQ79" s="154"/>
      <c r="AR79" s="154"/>
      <c r="AT79" s="154"/>
      <c r="AU79" s="154"/>
      <c r="AV79" s="154"/>
      <c r="BG79" s="118"/>
      <c r="BO79" s="118"/>
      <c r="BV79" s="118"/>
      <c r="BZ79" s="118"/>
      <c r="CB79" s="118"/>
      <c r="CD79" s="118"/>
      <c r="CF79" s="118"/>
      <c r="CH79" s="185"/>
    </row>
    <row r="80" spans="1:86">
      <c r="A80" s="118"/>
      <c r="B80" s="122"/>
      <c r="C80" s="122">
        <v>75</v>
      </c>
      <c r="D80" s="154">
        <v>22.09</v>
      </c>
      <c r="E80">
        <f t="shared" si="28"/>
        <v>0</v>
      </c>
      <c r="F80">
        <f t="shared" si="29"/>
        <v>0</v>
      </c>
      <c r="G80" s="153" t="e">
        <f t="shared" si="30"/>
        <v>#DIV/0!</v>
      </c>
      <c r="H80">
        <f t="shared" si="31"/>
        <v>0</v>
      </c>
      <c r="I80">
        <f t="shared" si="32"/>
        <v>0</v>
      </c>
      <c r="J80" s="130" t="e">
        <f t="shared" si="33"/>
        <v>#DIV/0!</v>
      </c>
      <c r="K80" s="130" t="e">
        <f t="shared" si="34"/>
        <v>#DIV/0!</v>
      </c>
      <c r="AM80" s="118"/>
      <c r="AN80" s="122"/>
      <c r="AO80" s="122">
        <v>75</v>
      </c>
      <c r="AQ80" s="154"/>
      <c r="AR80" s="154"/>
      <c r="AT80" s="154"/>
      <c r="AU80" s="154"/>
      <c r="AV80" s="154"/>
      <c r="BG80" s="118"/>
      <c r="BO80" s="118"/>
      <c r="BV80" s="118"/>
      <c r="BZ80" s="118"/>
      <c r="CB80" s="118"/>
      <c r="CD80" s="118"/>
      <c r="CF80" s="118"/>
      <c r="CH80" s="185"/>
    </row>
    <row r="81" spans="1:86">
      <c r="A81" s="118"/>
      <c r="B81" s="122"/>
      <c r="C81" s="122">
        <v>100</v>
      </c>
      <c r="D81" s="154">
        <v>20.62</v>
      </c>
      <c r="E81">
        <f t="shared" si="28"/>
        <v>0</v>
      </c>
      <c r="F81">
        <f t="shared" si="29"/>
        <v>0</v>
      </c>
      <c r="G81" s="153" t="e">
        <f t="shared" si="30"/>
        <v>#DIV/0!</v>
      </c>
      <c r="H81">
        <f t="shared" si="31"/>
        <v>0</v>
      </c>
      <c r="I81">
        <f t="shared" si="32"/>
        <v>0</v>
      </c>
      <c r="J81" s="130" t="e">
        <f t="shared" si="33"/>
        <v>#DIV/0!</v>
      </c>
      <c r="K81" s="130" t="e">
        <f t="shared" si="34"/>
        <v>#DIV/0!</v>
      </c>
      <c r="AM81" s="118"/>
      <c r="AN81" s="122"/>
      <c r="AO81" s="122">
        <v>100</v>
      </c>
      <c r="AQ81" s="154"/>
      <c r="AR81" s="154"/>
      <c r="AT81" s="154"/>
      <c r="AU81" s="154"/>
      <c r="AV81" s="154"/>
      <c r="BG81" s="118"/>
      <c r="BO81" s="118"/>
      <c r="BV81" s="118"/>
      <c r="BZ81" s="118"/>
      <c r="CB81" s="118"/>
      <c r="CD81" s="118"/>
      <c r="CF81" s="118"/>
      <c r="CH81" s="185"/>
    </row>
    <row r="82" spans="1:86">
      <c r="A82" s="118"/>
      <c r="B82" s="122"/>
      <c r="C82" s="122">
        <v>150</v>
      </c>
      <c r="D82" s="154">
        <v>19.02</v>
      </c>
      <c r="E82">
        <f t="shared" si="28"/>
        <v>0</v>
      </c>
      <c r="F82">
        <f t="shared" si="29"/>
        <v>0</v>
      </c>
      <c r="G82" s="153" t="e">
        <f t="shared" si="30"/>
        <v>#DIV/0!</v>
      </c>
      <c r="H82">
        <f t="shared" si="31"/>
        <v>0</v>
      </c>
      <c r="I82">
        <f t="shared" si="32"/>
        <v>0</v>
      </c>
      <c r="J82" s="130" t="e">
        <f t="shared" si="33"/>
        <v>#DIV/0!</v>
      </c>
      <c r="K82" s="130" t="e">
        <f t="shared" si="34"/>
        <v>#DIV/0!</v>
      </c>
      <c r="AM82" s="118"/>
      <c r="AN82" s="122"/>
      <c r="AO82" s="122">
        <v>150</v>
      </c>
      <c r="AQ82" s="154"/>
      <c r="AR82" s="154"/>
      <c r="AT82" s="154"/>
      <c r="AU82" s="154"/>
      <c r="AV82" s="154"/>
      <c r="BG82" s="118"/>
      <c r="BO82" s="118"/>
      <c r="BV82" s="118"/>
      <c r="BZ82" s="118"/>
      <c r="CB82" s="118"/>
      <c r="CD82" s="118"/>
      <c r="CF82" s="118"/>
      <c r="CH82" s="185"/>
    </row>
    <row r="83" spans="1:86">
      <c r="A83" s="118"/>
      <c r="B83" s="122"/>
      <c r="C83" s="122">
        <v>200</v>
      </c>
      <c r="D83" s="154">
        <v>18.809999999999999</v>
      </c>
      <c r="E83">
        <f t="shared" si="28"/>
        <v>0</v>
      </c>
      <c r="F83">
        <f t="shared" si="29"/>
        <v>0</v>
      </c>
      <c r="G83" s="153" t="e">
        <f t="shared" si="30"/>
        <v>#DIV/0!</v>
      </c>
      <c r="H83">
        <f t="shared" si="31"/>
        <v>0</v>
      </c>
      <c r="I83">
        <f t="shared" si="32"/>
        <v>0</v>
      </c>
      <c r="J83" s="130" t="e">
        <f t="shared" si="33"/>
        <v>#DIV/0!</v>
      </c>
      <c r="K83" s="130" t="e">
        <f t="shared" si="34"/>
        <v>#DIV/0!</v>
      </c>
      <c r="AM83" s="118"/>
      <c r="AN83" s="122"/>
      <c r="AO83" s="122">
        <v>200</v>
      </c>
      <c r="AQ83" s="154"/>
      <c r="AR83" s="154"/>
      <c r="AT83" s="154"/>
      <c r="AU83" s="154"/>
      <c r="AV83" s="154"/>
      <c r="BG83" s="118"/>
      <c r="BO83" s="118"/>
      <c r="BV83" s="118"/>
      <c r="BZ83" s="118"/>
      <c r="CB83" s="118"/>
      <c r="CD83" s="118"/>
      <c r="CF83" s="118"/>
      <c r="CH83" s="185"/>
    </row>
    <row r="84" spans="1:86">
      <c r="A84" s="118"/>
      <c r="B84" s="122"/>
      <c r="C84" s="122">
        <v>300</v>
      </c>
      <c r="D84" s="154">
        <v>16.190000000000001</v>
      </c>
      <c r="E84">
        <f t="shared" si="28"/>
        <v>0</v>
      </c>
      <c r="F84">
        <f t="shared" si="29"/>
        <v>0</v>
      </c>
      <c r="G84" s="153" t="e">
        <f t="shared" si="30"/>
        <v>#DIV/0!</v>
      </c>
      <c r="H84">
        <f t="shared" si="31"/>
        <v>0</v>
      </c>
      <c r="I84">
        <f t="shared" si="32"/>
        <v>0</v>
      </c>
      <c r="J84" s="130" t="e">
        <f t="shared" si="33"/>
        <v>#DIV/0!</v>
      </c>
      <c r="K84" s="130" t="e">
        <f t="shared" si="34"/>
        <v>#DIV/0!</v>
      </c>
      <c r="AM84" s="118"/>
      <c r="AN84" s="122"/>
      <c r="AO84" s="122">
        <v>300</v>
      </c>
      <c r="AQ84" s="154"/>
      <c r="AT84" s="154"/>
      <c r="AU84" s="154"/>
      <c r="AV84" s="154"/>
      <c r="CH84" s="185"/>
    </row>
    <row r="85" spans="1:86">
      <c r="A85" s="118"/>
      <c r="B85" s="122"/>
      <c r="C85" s="122">
        <v>400</v>
      </c>
      <c r="D85" s="154">
        <v>14.25</v>
      </c>
      <c r="E85">
        <f t="shared" si="28"/>
        <v>0</v>
      </c>
      <c r="F85">
        <f t="shared" si="29"/>
        <v>0</v>
      </c>
      <c r="G85" s="153" t="e">
        <f t="shared" si="30"/>
        <v>#DIV/0!</v>
      </c>
      <c r="H85">
        <f t="shared" si="31"/>
        <v>0</v>
      </c>
      <c r="I85">
        <f t="shared" si="32"/>
        <v>0</v>
      </c>
      <c r="J85" s="130" t="e">
        <f t="shared" si="33"/>
        <v>#DIV/0!</v>
      </c>
      <c r="K85" s="130" t="e">
        <f t="shared" si="34"/>
        <v>#DIV/0!</v>
      </c>
      <c r="AM85" s="118"/>
      <c r="AN85" s="122"/>
      <c r="AO85" s="122">
        <v>400</v>
      </c>
      <c r="AQ85" s="154"/>
      <c r="AT85" s="154"/>
      <c r="AU85" s="154"/>
      <c r="CH85" s="185"/>
    </row>
    <row r="86" spans="1:86">
      <c r="A86" s="118"/>
      <c r="B86" s="122"/>
      <c r="C86" s="122">
        <v>500</v>
      </c>
      <c r="E86">
        <f t="shared" si="28"/>
        <v>0</v>
      </c>
      <c r="F86">
        <f t="shared" si="29"/>
        <v>0</v>
      </c>
      <c r="G86" s="153" t="e">
        <f t="shared" si="30"/>
        <v>#DIV/0!</v>
      </c>
      <c r="H86">
        <f t="shared" si="31"/>
        <v>0</v>
      </c>
      <c r="I86">
        <f t="shared" si="32"/>
        <v>0</v>
      </c>
      <c r="J86" s="130" t="e">
        <f t="shared" si="33"/>
        <v>#DIV/0!</v>
      </c>
      <c r="K86" s="130" t="e">
        <f t="shared" si="34"/>
        <v>#DIV/0!</v>
      </c>
      <c r="AM86" s="118"/>
      <c r="AN86" s="122"/>
      <c r="AO86" s="122">
        <v>500</v>
      </c>
      <c r="CH86" s="185"/>
    </row>
    <row r="87" spans="1:86">
      <c r="A87" s="118"/>
      <c r="B87" s="122"/>
      <c r="C87" s="122">
        <v>600</v>
      </c>
      <c r="D87" s="2"/>
      <c r="E87">
        <f t="shared" si="28"/>
        <v>0</v>
      </c>
      <c r="F87">
        <f t="shared" si="29"/>
        <v>0</v>
      </c>
      <c r="G87" s="153" t="e">
        <f t="shared" si="30"/>
        <v>#DIV/0!</v>
      </c>
      <c r="H87">
        <f t="shared" si="31"/>
        <v>0</v>
      </c>
      <c r="I87">
        <f t="shared" si="32"/>
        <v>0</v>
      </c>
      <c r="J87" s="130" t="e">
        <f t="shared" si="33"/>
        <v>#DIV/0!</v>
      </c>
      <c r="K87" s="130" t="e">
        <f t="shared" si="34"/>
        <v>#DIV/0!</v>
      </c>
      <c r="AM87" s="118"/>
      <c r="AN87" s="122"/>
      <c r="AO87" s="122">
        <v>600</v>
      </c>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c r="CE87" s="118"/>
      <c r="CF87" s="118"/>
      <c r="CG87" s="118"/>
      <c r="CH87" s="185"/>
    </row>
    <row r="88" spans="1:86">
      <c r="A88" s="118"/>
      <c r="B88" s="122"/>
      <c r="C88" s="122"/>
      <c r="D88" s="2"/>
      <c r="AM88" s="118"/>
      <c r="AN88" s="119"/>
      <c r="AO88" s="119"/>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c r="CE88" s="118"/>
      <c r="CF88" s="118"/>
      <c r="CG88" s="118"/>
      <c r="CH88" s="187"/>
    </row>
    <row r="89" spans="1:86">
      <c r="A89" s="120"/>
      <c r="B89" s="121"/>
      <c r="C89" s="121" t="s">
        <v>14</v>
      </c>
      <c r="D89" s="120">
        <v>43</v>
      </c>
      <c r="E89">
        <f>COUNT(CH89:CS89)</f>
        <v>0</v>
      </c>
      <c r="F89">
        <f>SUM(CH89:CS89)</f>
        <v>0</v>
      </c>
      <c r="G89" s="153" t="e">
        <f>AVERAGE(CH89:CS89)</f>
        <v>#DIV/0!</v>
      </c>
      <c r="H89">
        <f>MAX(CH89:CS89)</f>
        <v>0</v>
      </c>
      <c r="I89">
        <f>MIN(CH89:CS89)</f>
        <v>0</v>
      </c>
      <c r="J89" s="130" t="e">
        <f>D89-G89</f>
        <v>#DIV/0!</v>
      </c>
      <c r="K89" s="130" t="e">
        <f>STDEV(CH89:CM89)</f>
        <v>#DIV/0!</v>
      </c>
      <c r="AM89" s="120"/>
      <c r="AN89" s="121"/>
      <c r="AO89" s="121" t="s">
        <v>14</v>
      </c>
      <c r="AQ89" s="154"/>
      <c r="AR89" s="154"/>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86"/>
    </row>
    <row r="90" spans="1:86">
      <c r="A90" s="118"/>
      <c r="B90" s="122"/>
      <c r="C90" s="122" t="s">
        <v>15</v>
      </c>
      <c r="D90" s="118">
        <v>1.6</v>
      </c>
      <c r="E90">
        <f>COUNT(CH90:CS90)</f>
        <v>0</v>
      </c>
      <c r="F90">
        <f>SUM(CH90:CS90)</f>
        <v>0</v>
      </c>
      <c r="G90" s="153" t="e">
        <f>AVERAGE(CH90:CS90)</f>
        <v>#DIV/0!</v>
      </c>
      <c r="H90">
        <f>MAX(CH90:CS90)</f>
        <v>0</v>
      </c>
      <c r="I90">
        <f>MIN(CH90:CS90)</f>
        <v>0</v>
      </c>
      <c r="J90" s="130" t="e">
        <f>D90-G90</f>
        <v>#DIV/0!</v>
      </c>
      <c r="K90" s="130" t="e">
        <f>STDEV(CH90:CM90)</f>
        <v>#DIV/0!</v>
      </c>
      <c r="AM90" s="118"/>
      <c r="AN90" s="122"/>
      <c r="AO90" s="122" t="s">
        <v>15</v>
      </c>
      <c r="AQ90" s="154"/>
      <c r="AR90" s="154"/>
      <c r="AS90" s="118"/>
      <c r="AT90" s="118"/>
      <c r="AU90" s="118"/>
      <c r="AV90" s="118"/>
      <c r="AW90" s="118"/>
      <c r="AX90" s="118"/>
      <c r="AY90" s="118"/>
      <c r="AZ90" s="118"/>
      <c r="BA90" s="118"/>
      <c r="BB90" s="118"/>
      <c r="BC90" s="118"/>
      <c r="BD90" s="118"/>
      <c r="BE90" s="118"/>
      <c r="BF90" s="118"/>
      <c r="BG90" s="118"/>
      <c r="BH90" s="118"/>
      <c r="BI90" s="118"/>
      <c r="BJ90" s="118"/>
      <c r="BK90" s="118"/>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85"/>
    </row>
    <row r="91" spans="1:86" s="129" customFormat="1">
      <c r="A91" s="126" t="s">
        <v>0</v>
      </c>
      <c r="B91" s="125" t="s">
        <v>1</v>
      </c>
      <c r="C91" s="125" t="s">
        <v>2</v>
      </c>
      <c r="D91" s="125">
        <v>2003</v>
      </c>
      <c r="E91" s="125" t="s">
        <v>3</v>
      </c>
      <c r="F91" s="125" t="s">
        <v>87</v>
      </c>
      <c r="G91" s="152" t="s">
        <v>4</v>
      </c>
      <c r="H91" s="125" t="s">
        <v>5</v>
      </c>
      <c r="I91" s="125" t="s">
        <v>6</v>
      </c>
      <c r="J91" s="128" t="s">
        <v>7</v>
      </c>
      <c r="K91" s="128" t="s">
        <v>8</v>
      </c>
      <c r="M91" s="125" t="s">
        <v>90</v>
      </c>
      <c r="N91" s="125">
        <v>36</v>
      </c>
      <c r="O91" s="125">
        <v>37</v>
      </c>
      <c r="P91" s="125">
        <v>38</v>
      </c>
      <c r="Q91" s="125">
        <v>39</v>
      </c>
      <c r="R91" s="125">
        <v>40</v>
      </c>
      <c r="S91" s="125">
        <v>49</v>
      </c>
      <c r="T91" s="125">
        <v>58</v>
      </c>
      <c r="U91" s="125">
        <v>47</v>
      </c>
      <c r="V91" s="125">
        <v>46</v>
      </c>
      <c r="W91" s="125">
        <v>56</v>
      </c>
      <c r="X91" s="125">
        <v>66</v>
      </c>
      <c r="Y91" s="125">
        <v>76</v>
      </c>
      <c r="Z91" s="125">
        <v>75</v>
      </c>
      <c r="AA91" s="125">
        <v>64</v>
      </c>
      <c r="AB91" s="125">
        <v>54</v>
      </c>
      <c r="AC91" s="125">
        <v>45</v>
      </c>
      <c r="AD91" s="125">
        <v>35</v>
      </c>
      <c r="AE91" s="125">
        <v>34</v>
      </c>
      <c r="AF91" s="125">
        <v>33</v>
      </c>
      <c r="AG91" s="125">
        <v>32</v>
      </c>
      <c r="AH91" s="125">
        <v>31</v>
      </c>
      <c r="AI91" s="125">
        <v>42</v>
      </c>
      <c r="AJ91" s="125">
        <v>53</v>
      </c>
      <c r="AK91" s="125">
        <v>44</v>
      </c>
      <c r="AL91" s="125" t="s">
        <v>9</v>
      </c>
      <c r="AM91" s="125" t="s">
        <v>10</v>
      </c>
      <c r="AN91" s="125" t="s">
        <v>11</v>
      </c>
      <c r="AO91" s="125" t="s">
        <v>12</v>
      </c>
      <c r="AQ91" s="129">
        <v>2006</v>
      </c>
      <c r="AR91" s="129">
        <v>2005</v>
      </c>
      <c r="AS91" s="125">
        <v>2004</v>
      </c>
      <c r="AT91" s="125">
        <v>2003</v>
      </c>
      <c r="AU91" s="125">
        <v>2003</v>
      </c>
      <c r="AV91" s="125">
        <v>2003</v>
      </c>
      <c r="AW91" s="125"/>
      <c r="AX91" s="125">
        <v>2002</v>
      </c>
      <c r="AY91" s="125"/>
      <c r="AZ91" s="125">
        <v>2001</v>
      </c>
      <c r="BA91" s="125">
        <v>2000</v>
      </c>
      <c r="BB91" s="125">
        <v>1999</v>
      </c>
      <c r="BC91" s="125">
        <v>1998</v>
      </c>
      <c r="BD91" s="125">
        <v>1997</v>
      </c>
      <c r="BE91" s="125">
        <v>1996</v>
      </c>
      <c r="BF91" s="125">
        <v>1995</v>
      </c>
      <c r="BG91" s="125">
        <v>1994</v>
      </c>
      <c r="BH91" s="125">
        <v>1992</v>
      </c>
      <c r="BI91" s="125">
        <v>1991</v>
      </c>
      <c r="BJ91" s="125">
        <v>1990</v>
      </c>
      <c r="BK91" s="125">
        <v>1990</v>
      </c>
      <c r="BL91" s="125">
        <v>1990</v>
      </c>
      <c r="BM91" s="125">
        <v>1989</v>
      </c>
      <c r="BN91" s="125">
        <v>1989</v>
      </c>
      <c r="BO91" s="125">
        <v>1988</v>
      </c>
      <c r="BP91" s="125">
        <v>1988</v>
      </c>
      <c r="BQ91" s="125">
        <v>1988</v>
      </c>
      <c r="BR91" s="125">
        <v>1987</v>
      </c>
      <c r="BS91" s="125">
        <v>1986</v>
      </c>
      <c r="BT91" s="125">
        <v>1985</v>
      </c>
      <c r="BU91" s="125">
        <v>1985</v>
      </c>
      <c r="BV91" s="125">
        <v>1985</v>
      </c>
      <c r="BW91" s="125">
        <v>1984</v>
      </c>
      <c r="BX91" s="125">
        <v>1984</v>
      </c>
      <c r="BY91" s="125">
        <v>1984</v>
      </c>
      <c r="BZ91" s="125">
        <v>1983</v>
      </c>
      <c r="CA91" s="125">
        <v>1983</v>
      </c>
      <c r="CB91" s="125">
        <v>1982</v>
      </c>
      <c r="CC91" s="125">
        <v>1981</v>
      </c>
      <c r="CD91" s="125">
        <v>1981</v>
      </c>
      <c r="CE91" s="125">
        <v>1980</v>
      </c>
      <c r="CF91" s="125">
        <v>1980</v>
      </c>
      <c r="CG91" s="125">
        <v>1980</v>
      </c>
      <c r="CH91" s="184">
        <v>1980</v>
      </c>
    </row>
    <row r="92" spans="1:86">
      <c r="A92" s="119">
        <v>5</v>
      </c>
      <c r="B92" s="122">
        <v>36</v>
      </c>
      <c r="C92" s="122" t="s">
        <v>13</v>
      </c>
      <c r="D92" s="119">
        <v>2</v>
      </c>
      <c r="E92">
        <f>COUNT(CH92:CM92)</f>
        <v>0</v>
      </c>
      <c r="F92">
        <f>SUM(CH92:CM92)</f>
        <v>0</v>
      </c>
      <c r="G92" s="153" t="e">
        <f>AVERAGE(CH92:CM92)</f>
        <v>#DIV/0!</v>
      </c>
      <c r="H92">
        <f>MAX(CH92:CM92)</f>
        <v>0</v>
      </c>
      <c r="I92">
        <f>MIN(CH92:CM92)</f>
        <v>0</v>
      </c>
      <c r="J92" s="130" t="e">
        <f>D92-G92</f>
        <v>#DIV/0!</v>
      </c>
      <c r="K92" s="130" t="e">
        <f>STDEV(CH92:CM92)</f>
        <v>#DIV/0!</v>
      </c>
      <c r="M92" s="118" t="s">
        <v>4</v>
      </c>
      <c r="AM92" s="119">
        <v>5</v>
      </c>
      <c r="AN92" s="122">
        <v>36</v>
      </c>
      <c r="AO92" s="122" t="s">
        <v>13</v>
      </c>
      <c r="AQ92" s="154"/>
      <c r="AS92" s="119"/>
      <c r="AT92" s="119"/>
      <c r="AV92" s="119"/>
      <c r="AW92" s="119"/>
      <c r="AX92" s="119"/>
      <c r="AY92" s="119"/>
      <c r="AZ92" s="119"/>
      <c r="BA92" s="119"/>
      <c r="BB92" s="119"/>
      <c r="BC92" s="119"/>
      <c r="BD92" s="119"/>
      <c r="BE92" s="119"/>
      <c r="BF92" s="119"/>
      <c r="BG92" s="119"/>
      <c r="BH92" s="119"/>
      <c r="BI92" s="119"/>
      <c r="BJ92" s="119"/>
      <c r="BK92" s="119"/>
      <c r="BL92" s="119"/>
      <c r="BM92" s="119"/>
      <c r="BN92" s="119"/>
      <c r="BO92" s="119"/>
      <c r="BP92" s="119"/>
      <c r="BQ92" s="119"/>
      <c r="BR92" s="119"/>
      <c r="BS92" s="119"/>
      <c r="BT92" s="119"/>
      <c r="BU92" s="119"/>
      <c r="BV92" s="119"/>
      <c r="BW92" s="119"/>
      <c r="BX92" s="119"/>
      <c r="BY92" s="119"/>
      <c r="BZ92" s="119"/>
      <c r="CA92" s="119"/>
      <c r="CB92" s="119"/>
      <c r="CC92" s="119"/>
      <c r="CD92" s="119"/>
      <c r="CE92" s="119"/>
      <c r="CF92" s="119"/>
      <c r="CG92" s="119"/>
      <c r="CH92" s="185"/>
    </row>
    <row r="93" spans="1:86">
      <c r="A93" s="118"/>
      <c r="B93" s="122"/>
      <c r="C93" s="121">
        <v>0</v>
      </c>
      <c r="D93" s="120">
        <v>21.3</v>
      </c>
      <c r="E93">
        <f t="shared" ref="E93:E105" si="35">COUNT(CH93:CM93)</f>
        <v>0</v>
      </c>
      <c r="F93">
        <f t="shared" ref="F93:F105" si="36">SUM(CH93:CM93)</f>
        <v>0</v>
      </c>
      <c r="G93" s="153" t="e">
        <f t="shared" ref="G93:G105" si="37">AVERAGE(CH93:CM93)</f>
        <v>#DIV/0!</v>
      </c>
      <c r="H93">
        <f t="shared" ref="H93:H105" si="38">MAX(CH93:CM93)</f>
        <v>0</v>
      </c>
      <c r="I93">
        <f t="shared" ref="I93:I105" si="39">MIN(CH93:CM93)</f>
        <v>0</v>
      </c>
      <c r="J93" s="130" t="e">
        <f t="shared" ref="J93:J105" si="40">D93-G93</f>
        <v>#DIV/0!</v>
      </c>
      <c r="K93" s="130" t="e">
        <f t="shared" ref="K93:K105" si="41">STDEV(CH93:CM93)</f>
        <v>#DIV/0!</v>
      </c>
      <c r="M93" s="118">
        <v>0</v>
      </c>
      <c r="N93" s="131" t="e">
        <f t="shared" ref="N93:N105" si="42">G93*1</f>
        <v>#DIV/0!</v>
      </c>
      <c r="O93" s="131" t="e">
        <f t="shared" ref="O93:O105" si="43">G111*1</f>
        <v>#DIV/0!</v>
      </c>
      <c r="P93" s="131" t="e">
        <f t="shared" ref="P93:P105" si="44">G129*1</f>
        <v>#DIV/0!</v>
      </c>
      <c r="Q93" s="131" t="e">
        <f t="shared" ref="Q93:Q105" si="45">G147*1</f>
        <v>#DIV/0!</v>
      </c>
      <c r="R93" s="131" t="e">
        <f t="shared" ref="R93:R105" si="46">G165*1</f>
        <v>#DIV/0!</v>
      </c>
      <c r="S93" s="131" t="e">
        <f t="shared" ref="S93:S105" si="47">G344*1</f>
        <v>#DIV/0!</v>
      </c>
      <c r="T93" s="131" t="e">
        <f t="shared" ref="T93:T105" si="48">G398*1</f>
        <v>#DIV/0!</v>
      </c>
      <c r="U93" s="131" t="e">
        <f t="shared" ref="U93:U105" si="49">G326*1</f>
        <v>#DIV/0!</v>
      </c>
      <c r="V93" s="131" t="e">
        <f t="shared" ref="V93:V105" si="50">G183*1</f>
        <v>#DIV/0!</v>
      </c>
      <c r="W93" s="131" t="e">
        <f t="shared" ref="W93:W105" si="51">G201*1</f>
        <v>#DIV/0!</v>
      </c>
      <c r="X93" s="131" t="e">
        <f t="shared" ref="X93:X105" si="52">G219*1</f>
        <v>#DIV/0!</v>
      </c>
      <c r="Y93" s="131" t="e">
        <f t="shared" ref="Y93:Y105" si="53">G237*1</f>
        <v>#DIV/0!</v>
      </c>
      <c r="Z93" s="131" t="e">
        <f t="shared" ref="Z93:Z105" si="54">G255*1</f>
        <v>#DIV/0!</v>
      </c>
      <c r="AA93" s="131" t="e">
        <f t="shared" ref="AA93:AA105" si="55">G416*1</f>
        <v>#DIV/0!</v>
      </c>
      <c r="AB93" s="131" t="e">
        <f t="shared" ref="AB93:AB105" si="56">G380*1</f>
        <v>#DIV/0!</v>
      </c>
      <c r="AC93" s="131" t="e">
        <f t="shared" ref="AC93:AC105" si="57">G308*1</f>
        <v>#DIV/0!</v>
      </c>
      <c r="AD93" s="131" t="e">
        <f t="shared" ref="AD93:AD105" si="58">G75*1</f>
        <v>#DIV/0!</v>
      </c>
      <c r="AE93" s="131" t="e">
        <f t="shared" ref="AE93:AE105" si="59">G57*1</f>
        <v>#DIV/0!</v>
      </c>
      <c r="AF93" s="131" t="e">
        <f t="shared" ref="AF93:AF105" si="60">G39*1</f>
        <v>#DIV/0!</v>
      </c>
      <c r="AG93" s="131" t="e">
        <f t="shared" ref="AG93:AG105" si="61">G21*1</f>
        <v>#DIV/0!</v>
      </c>
      <c r="AH93" s="131" t="e">
        <f t="shared" ref="AH93:AH105" si="62">G3*1</f>
        <v>#DIV/0!</v>
      </c>
      <c r="AI93" s="131" t="e">
        <f t="shared" ref="AI93:AI105" si="63">G273*1</f>
        <v>#DIV/0!</v>
      </c>
      <c r="AJ93" s="131" t="e">
        <f t="shared" ref="AJ93:AJ105" si="64">G362*1</f>
        <v>#DIV/0!</v>
      </c>
      <c r="AK93" s="131" t="e">
        <f t="shared" ref="AK93:AK105" si="65">G291*1</f>
        <v>#DIV/0!</v>
      </c>
      <c r="AL93" s="131" t="e">
        <f t="shared" ref="AL93:AL105" si="66">AVERAGE(N93:AK93)</f>
        <v>#DIV/0!</v>
      </c>
      <c r="AM93" s="118"/>
      <c r="AN93" s="122"/>
      <c r="AO93" s="121">
        <v>0</v>
      </c>
      <c r="AQ93" s="118"/>
      <c r="AS93" s="120"/>
      <c r="AT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86"/>
    </row>
    <row r="94" spans="1:86">
      <c r="A94" s="118"/>
      <c r="B94" s="122"/>
      <c r="C94" s="122">
        <v>10</v>
      </c>
      <c r="D94" s="154">
        <v>21.44</v>
      </c>
      <c r="E94">
        <f t="shared" si="35"/>
        <v>0</v>
      </c>
      <c r="F94">
        <f t="shared" si="36"/>
        <v>0</v>
      </c>
      <c r="G94" s="153" t="e">
        <f t="shared" si="37"/>
        <v>#DIV/0!</v>
      </c>
      <c r="H94">
        <f t="shared" si="38"/>
        <v>0</v>
      </c>
      <c r="I94">
        <f t="shared" si="39"/>
        <v>0</v>
      </c>
      <c r="J94" s="130" t="e">
        <f t="shared" si="40"/>
        <v>#DIV/0!</v>
      </c>
      <c r="K94" s="130" t="e">
        <f t="shared" si="41"/>
        <v>#DIV/0!</v>
      </c>
      <c r="M94" s="118">
        <v>10</v>
      </c>
      <c r="N94" s="131" t="e">
        <f t="shared" si="42"/>
        <v>#DIV/0!</v>
      </c>
      <c r="O94" s="131" t="e">
        <f t="shared" si="43"/>
        <v>#DIV/0!</v>
      </c>
      <c r="P94" s="131" t="e">
        <f t="shared" si="44"/>
        <v>#DIV/0!</v>
      </c>
      <c r="Q94" s="131" t="e">
        <f t="shared" si="45"/>
        <v>#DIV/0!</v>
      </c>
      <c r="R94" s="131" t="e">
        <f t="shared" si="46"/>
        <v>#DIV/0!</v>
      </c>
      <c r="S94" s="131" t="e">
        <f t="shared" si="47"/>
        <v>#DIV/0!</v>
      </c>
      <c r="T94" s="131" t="e">
        <f t="shared" si="48"/>
        <v>#DIV/0!</v>
      </c>
      <c r="U94" s="131" t="e">
        <f t="shared" si="49"/>
        <v>#DIV/0!</v>
      </c>
      <c r="V94" s="131" t="e">
        <f t="shared" si="50"/>
        <v>#DIV/0!</v>
      </c>
      <c r="W94" s="131" t="e">
        <f t="shared" si="51"/>
        <v>#DIV/0!</v>
      </c>
      <c r="X94" s="131" t="e">
        <f t="shared" si="52"/>
        <v>#DIV/0!</v>
      </c>
      <c r="Y94" s="131" t="e">
        <f t="shared" si="53"/>
        <v>#DIV/0!</v>
      </c>
      <c r="Z94" s="131" t="e">
        <f t="shared" si="54"/>
        <v>#DIV/0!</v>
      </c>
      <c r="AA94" s="131" t="e">
        <f t="shared" si="55"/>
        <v>#DIV/0!</v>
      </c>
      <c r="AB94" s="131" t="e">
        <f t="shared" si="56"/>
        <v>#DIV/0!</v>
      </c>
      <c r="AC94" s="131" t="e">
        <f t="shared" si="57"/>
        <v>#DIV/0!</v>
      </c>
      <c r="AD94" s="131" t="e">
        <f t="shared" si="58"/>
        <v>#DIV/0!</v>
      </c>
      <c r="AE94" s="131" t="e">
        <f t="shared" si="59"/>
        <v>#DIV/0!</v>
      </c>
      <c r="AF94" s="131" t="e">
        <f t="shared" si="60"/>
        <v>#DIV/0!</v>
      </c>
      <c r="AG94" s="131" t="e">
        <f t="shared" si="61"/>
        <v>#DIV/0!</v>
      </c>
      <c r="AH94" s="131" t="e">
        <f t="shared" si="62"/>
        <v>#DIV/0!</v>
      </c>
      <c r="AI94" s="131" t="e">
        <f t="shared" si="63"/>
        <v>#DIV/0!</v>
      </c>
      <c r="AJ94" s="131" t="e">
        <f t="shared" si="64"/>
        <v>#DIV/0!</v>
      </c>
      <c r="AK94" s="131" t="e">
        <f t="shared" si="65"/>
        <v>#DIV/0!</v>
      </c>
      <c r="AL94" s="131" t="e">
        <f t="shared" si="66"/>
        <v>#DIV/0!</v>
      </c>
      <c r="AM94" s="118"/>
      <c r="AN94" s="122"/>
      <c r="AO94" s="122">
        <v>10</v>
      </c>
      <c r="AS94" s="154"/>
      <c r="AV94" s="154"/>
      <c r="BK94" s="118"/>
      <c r="BM94" s="118"/>
      <c r="BQ94" s="118"/>
      <c r="BU94" s="118"/>
      <c r="BX94" s="118"/>
      <c r="CA94" s="118"/>
      <c r="CB94" s="118"/>
      <c r="CF94" s="118"/>
      <c r="CH94" s="185"/>
    </row>
    <row r="95" spans="1:86">
      <c r="A95" s="118"/>
      <c r="B95" s="122"/>
      <c r="C95" s="122">
        <v>20</v>
      </c>
      <c r="D95" s="154">
        <v>21.44</v>
      </c>
      <c r="E95">
        <f t="shared" si="35"/>
        <v>0</v>
      </c>
      <c r="F95">
        <f t="shared" si="36"/>
        <v>0</v>
      </c>
      <c r="G95" s="153" t="e">
        <f t="shared" si="37"/>
        <v>#DIV/0!</v>
      </c>
      <c r="H95">
        <f t="shared" si="38"/>
        <v>0</v>
      </c>
      <c r="I95">
        <f t="shared" si="39"/>
        <v>0</v>
      </c>
      <c r="J95" s="130" t="e">
        <f t="shared" si="40"/>
        <v>#DIV/0!</v>
      </c>
      <c r="K95" s="130" t="e">
        <f t="shared" si="41"/>
        <v>#DIV/0!</v>
      </c>
      <c r="M95" s="118">
        <v>20</v>
      </c>
      <c r="N95" s="131" t="e">
        <f t="shared" si="42"/>
        <v>#DIV/0!</v>
      </c>
      <c r="O95" s="131" t="e">
        <f t="shared" si="43"/>
        <v>#DIV/0!</v>
      </c>
      <c r="P95" s="131" t="e">
        <f t="shared" si="44"/>
        <v>#DIV/0!</v>
      </c>
      <c r="Q95" s="131" t="e">
        <f t="shared" si="45"/>
        <v>#DIV/0!</v>
      </c>
      <c r="R95" s="131" t="e">
        <f t="shared" si="46"/>
        <v>#DIV/0!</v>
      </c>
      <c r="S95" s="131" t="e">
        <f t="shared" si="47"/>
        <v>#DIV/0!</v>
      </c>
      <c r="T95" s="131" t="e">
        <f t="shared" si="48"/>
        <v>#DIV/0!</v>
      </c>
      <c r="U95" s="131" t="e">
        <f t="shared" si="49"/>
        <v>#DIV/0!</v>
      </c>
      <c r="V95" s="131" t="e">
        <f t="shared" si="50"/>
        <v>#DIV/0!</v>
      </c>
      <c r="W95" s="131" t="e">
        <f t="shared" si="51"/>
        <v>#DIV/0!</v>
      </c>
      <c r="X95" s="131" t="e">
        <f t="shared" si="52"/>
        <v>#DIV/0!</v>
      </c>
      <c r="Y95" s="131" t="e">
        <f t="shared" si="53"/>
        <v>#DIV/0!</v>
      </c>
      <c r="Z95" s="131" t="e">
        <f t="shared" si="54"/>
        <v>#DIV/0!</v>
      </c>
      <c r="AA95" s="131" t="e">
        <f t="shared" si="55"/>
        <v>#DIV/0!</v>
      </c>
      <c r="AB95" s="131" t="e">
        <f t="shared" si="56"/>
        <v>#DIV/0!</v>
      </c>
      <c r="AC95" s="131" t="e">
        <f t="shared" si="57"/>
        <v>#DIV/0!</v>
      </c>
      <c r="AD95" s="131" t="e">
        <f t="shared" si="58"/>
        <v>#DIV/0!</v>
      </c>
      <c r="AE95" s="131" t="e">
        <f t="shared" si="59"/>
        <v>#DIV/0!</v>
      </c>
      <c r="AF95" s="131" t="e">
        <f t="shared" si="60"/>
        <v>#DIV/0!</v>
      </c>
      <c r="AG95" s="131" t="e">
        <f t="shared" si="61"/>
        <v>#DIV/0!</v>
      </c>
      <c r="AH95" s="131" t="e">
        <f t="shared" si="62"/>
        <v>#DIV/0!</v>
      </c>
      <c r="AI95" s="131" t="e">
        <f t="shared" si="63"/>
        <v>#DIV/0!</v>
      </c>
      <c r="AJ95" s="131" t="e">
        <f t="shared" si="64"/>
        <v>#DIV/0!</v>
      </c>
      <c r="AK95" s="131" t="e">
        <f t="shared" si="65"/>
        <v>#DIV/0!</v>
      </c>
      <c r="AL95" s="131" t="e">
        <f t="shared" si="66"/>
        <v>#DIV/0!</v>
      </c>
      <c r="AM95" s="118"/>
      <c r="AN95" s="122"/>
      <c r="AO95" s="122">
        <v>20</v>
      </c>
      <c r="AS95" s="154"/>
      <c r="AV95" s="154"/>
      <c r="BK95" s="118"/>
      <c r="BM95" s="118"/>
      <c r="BQ95" s="118"/>
      <c r="BU95" s="118"/>
      <c r="BX95" s="118"/>
      <c r="CA95" s="118"/>
      <c r="CB95" s="118"/>
      <c r="CF95" s="118"/>
      <c r="CH95" s="185"/>
    </row>
    <row r="96" spans="1:86">
      <c r="A96" s="118"/>
      <c r="B96" s="122"/>
      <c r="C96" s="122">
        <v>30</v>
      </c>
      <c r="D96" s="154">
        <v>21.46</v>
      </c>
      <c r="E96">
        <f t="shared" si="35"/>
        <v>0</v>
      </c>
      <c r="F96">
        <f t="shared" si="36"/>
        <v>0</v>
      </c>
      <c r="G96" s="153" t="e">
        <f t="shared" si="37"/>
        <v>#DIV/0!</v>
      </c>
      <c r="H96">
        <f t="shared" si="38"/>
        <v>0</v>
      </c>
      <c r="I96">
        <f t="shared" si="39"/>
        <v>0</v>
      </c>
      <c r="J96" s="130" t="e">
        <f t="shared" si="40"/>
        <v>#DIV/0!</v>
      </c>
      <c r="K96" s="130" t="e">
        <f t="shared" si="41"/>
        <v>#DIV/0!</v>
      </c>
      <c r="M96" s="118">
        <v>30</v>
      </c>
      <c r="N96" s="131" t="e">
        <f t="shared" si="42"/>
        <v>#DIV/0!</v>
      </c>
      <c r="O96" s="131" t="e">
        <f t="shared" si="43"/>
        <v>#DIV/0!</v>
      </c>
      <c r="P96" s="131" t="e">
        <f t="shared" si="44"/>
        <v>#DIV/0!</v>
      </c>
      <c r="Q96" s="131" t="e">
        <f t="shared" si="45"/>
        <v>#DIV/0!</v>
      </c>
      <c r="R96" s="131" t="e">
        <f t="shared" si="46"/>
        <v>#DIV/0!</v>
      </c>
      <c r="S96" s="131" t="e">
        <f t="shared" si="47"/>
        <v>#DIV/0!</v>
      </c>
      <c r="T96" s="131" t="e">
        <f t="shared" si="48"/>
        <v>#DIV/0!</v>
      </c>
      <c r="U96" s="131" t="e">
        <f t="shared" si="49"/>
        <v>#DIV/0!</v>
      </c>
      <c r="V96" s="131" t="e">
        <f t="shared" si="50"/>
        <v>#DIV/0!</v>
      </c>
      <c r="W96" s="131" t="e">
        <f t="shared" si="51"/>
        <v>#DIV/0!</v>
      </c>
      <c r="X96" s="131" t="e">
        <f t="shared" si="52"/>
        <v>#DIV/0!</v>
      </c>
      <c r="Y96" s="131" t="e">
        <f t="shared" si="53"/>
        <v>#DIV/0!</v>
      </c>
      <c r="Z96" s="131" t="e">
        <f t="shared" si="54"/>
        <v>#DIV/0!</v>
      </c>
      <c r="AA96" s="131" t="e">
        <f t="shared" si="55"/>
        <v>#DIV/0!</v>
      </c>
      <c r="AB96" s="131" t="e">
        <f t="shared" si="56"/>
        <v>#DIV/0!</v>
      </c>
      <c r="AC96" s="131" t="e">
        <f t="shared" si="57"/>
        <v>#DIV/0!</v>
      </c>
      <c r="AD96" s="131" t="e">
        <f t="shared" si="58"/>
        <v>#DIV/0!</v>
      </c>
      <c r="AE96" s="131" t="e">
        <f t="shared" si="59"/>
        <v>#DIV/0!</v>
      </c>
      <c r="AF96" s="131" t="e">
        <f t="shared" si="60"/>
        <v>#DIV/0!</v>
      </c>
      <c r="AG96" s="131" t="e">
        <f t="shared" si="61"/>
        <v>#DIV/0!</v>
      </c>
      <c r="AH96" s="131" t="e">
        <f t="shared" si="62"/>
        <v>#DIV/0!</v>
      </c>
      <c r="AI96" s="131" t="e">
        <f t="shared" si="63"/>
        <v>#DIV/0!</v>
      </c>
      <c r="AJ96" s="131" t="e">
        <f t="shared" si="64"/>
        <v>#DIV/0!</v>
      </c>
      <c r="AK96" s="131" t="e">
        <f t="shared" si="65"/>
        <v>#DIV/0!</v>
      </c>
      <c r="AL96" s="131" t="e">
        <f t="shared" si="66"/>
        <v>#DIV/0!</v>
      </c>
      <c r="AM96" s="118"/>
      <c r="AN96" s="122"/>
      <c r="AO96" s="122">
        <v>30</v>
      </c>
      <c r="AS96" s="154"/>
      <c r="AV96" s="154"/>
      <c r="BK96" s="118"/>
      <c r="BM96" s="118"/>
      <c r="BQ96" s="118"/>
      <c r="BU96" s="118"/>
      <c r="BX96" s="118"/>
      <c r="CA96" s="118"/>
      <c r="CB96" s="118"/>
      <c r="CF96" s="118"/>
      <c r="CH96" s="185"/>
    </row>
    <row r="97" spans="1:86">
      <c r="A97" s="118"/>
      <c r="B97" s="122"/>
      <c r="C97" s="122">
        <v>50</v>
      </c>
      <c r="D97" s="154">
        <v>21.47</v>
      </c>
      <c r="E97">
        <f t="shared" si="35"/>
        <v>0</v>
      </c>
      <c r="F97">
        <f t="shared" si="36"/>
        <v>0</v>
      </c>
      <c r="G97" s="153" t="e">
        <f t="shared" si="37"/>
        <v>#DIV/0!</v>
      </c>
      <c r="H97">
        <f t="shared" si="38"/>
        <v>0</v>
      </c>
      <c r="I97">
        <f t="shared" si="39"/>
        <v>0</v>
      </c>
      <c r="J97" s="130" t="e">
        <f t="shared" si="40"/>
        <v>#DIV/0!</v>
      </c>
      <c r="K97" s="130" t="e">
        <f t="shared" si="41"/>
        <v>#DIV/0!</v>
      </c>
      <c r="M97" s="118">
        <v>50</v>
      </c>
      <c r="N97" s="131" t="e">
        <f t="shared" si="42"/>
        <v>#DIV/0!</v>
      </c>
      <c r="O97" s="131" t="e">
        <f t="shared" si="43"/>
        <v>#DIV/0!</v>
      </c>
      <c r="P97" s="131" t="e">
        <f t="shared" si="44"/>
        <v>#DIV/0!</v>
      </c>
      <c r="Q97" s="131" t="e">
        <f t="shared" si="45"/>
        <v>#DIV/0!</v>
      </c>
      <c r="R97" s="131" t="e">
        <f t="shared" si="46"/>
        <v>#DIV/0!</v>
      </c>
      <c r="S97" s="131" t="e">
        <f t="shared" si="47"/>
        <v>#DIV/0!</v>
      </c>
      <c r="T97" s="131" t="e">
        <f t="shared" si="48"/>
        <v>#DIV/0!</v>
      </c>
      <c r="U97" s="131" t="e">
        <f t="shared" si="49"/>
        <v>#DIV/0!</v>
      </c>
      <c r="V97" s="131" t="e">
        <f t="shared" si="50"/>
        <v>#DIV/0!</v>
      </c>
      <c r="W97" s="131" t="e">
        <f t="shared" si="51"/>
        <v>#DIV/0!</v>
      </c>
      <c r="X97" s="131" t="e">
        <f t="shared" si="52"/>
        <v>#DIV/0!</v>
      </c>
      <c r="Y97" s="131" t="e">
        <f t="shared" si="53"/>
        <v>#DIV/0!</v>
      </c>
      <c r="Z97" s="131" t="e">
        <f t="shared" si="54"/>
        <v>#DIV/0!</v>
      </c>
      <c r="AA97" s="131" t="e">
        <f t="shared" si="55"/>
        <v>#DIV/0!</v>
      </c>
      <c r="AB97" s="131" t="e">
        <f t="shared" si="56"/>
        <v>#DIV/0!</v>
      </c>
      <c r="AC97" s="131" t="e">
        <f t="shared" si="57"/>
        <v>#DIV/0!</v>
      </c>
      <c r="AD97" s="131" t="e">
        <f t="shared" si="58"/>
        <v>#DIV/0!</v>
      </c>
      <c r="AE97" s="131" t="e">
        <f t="shared" si="59"/>
        <v>#DIV/0!</v>
      </c>
      <c r="AF97" s="131" t="e">
        <f t="shared" si="60"/>
        <v>#DIV/0!</v>
      </c>
      <c r="AG97" s="131" t="e">
        <f t="shared" si="61"/>
        <v>#DIV/0!</v>
      </c>
      <c r="AH97" s="131" t="e">
        <f t="shared" si="62"/>
        <v>#DIV/0!</v>
      </c>
      <c r="AI97" s="131" t="e">
        <f t="shared" si="63"/>
        <v>#DIV/0!</v>
      </c>
      <c r="AJ97" s="131" t="e">
        <f t="shared" si="64"/>
        <v>#DIV/0!</v>
      </c>
      <c r="AK97" s="131" t="e">
        <f t="shared" si="65"/>
        <v>#DIV/0!</v>
      </c>
      <c r="AL97" s="131" t="e">
        <f t="shared" si="66"/>
        <v>#DIV/0!</v>
      </c>
      <c r="AM97" s="118"/>
      <c r="AN97" s="122"/>
      <c r="AO97" s="122">
        <v>50</v>
      </c>
      <c r="AS97" s="154"/>
      <c r="AV97" s="154"/>
      <c r="BK97" s="118"/>
      <c r="BM97" s="118"/>
      <c r="BQ97" s="118"/>
      <c r="BU97" s="118"/>
      <c r="BX97" s="118"/>
      <c r="CA97" s="118"/>
      <c r="CB97" s="118"/>
      <c r="CF97" s="118"/>
      <c r="CH97" s="185"/>
    </row>
    <row r="98" spans="1:86">
      <c r="A98" s="118"/>
      <c r="B98" s="122"/>
      <c r="C98" s="122">
        <v>75</v>
      </c>
      <c r="D98" s="154">
        <v>21.35</v>
      </c>
      <c r="E98">
        <f t="shared" si="35"/>
        <v>0</v>
      </c>
      <c r="F98">
        <f t="shared" si="36"/>
        <v>0</v>
      </c>
      <c r="G98" s="153" t="e">
        <f t="shared" si="37"/>
        <v>#DIV/0!</v>
      </c>
      <c r="H98">
        <f t="shared" si="38"/>
        <v>0</v>
      </c>
      <c r="I98">
        <f t="shared" si="39"/>
        <v>0</v>
      </c>
      <c r="J98" s="130" t="e">
        <f t="shared" si="40"/>
        <v>#DIV/0!</v>
      </c>
      <c r="K98" s="130" t="e">
        <f t="shared" si="41"/>
        <v>#DIV/0!</v>
      </c>
      <c r="M98" s="118">
        <v>75</v>
      </c>
      <c r="N98" s="131" t="e">
        <f t="shared" si="42"/>
        <v>#DIV/0!</v>
      </c>
      <c r="O98" s="131" t="e">
        <f t="shared" si="43"/>
        <v>#DIV/0!</v>
      </c>
      <c r="P98" s="131" t="e">
        <f t="shared" si="44"/>
        <v>#DIV/0!</v>
      </c>
      <c r="Q98" s="131" t="e">
        <f t="shared" si="45"/>
        <v>#DIV/0!</v>
      </c>
      <c r="R98" s="131" t="e">
        <f t="shared" si="46"/>
        <v>#DIV/0!</v>
      </c>
      <c r="S98" s="131" t="e">
        <f t="shared" si="47"/>
        <v>#DIV/0!</v>
      </c>
      <c r="T98" s="131" t="e">
        <f t="shared" si="48"/>
        <v>#DIV/0!</v>
      </c>
      <c r="U98" s="131" t="e">
        <f t="shared" si="49"/>
        <v>#DIV/0!</v>
      </c>
      <c r="V98" s="131" t="e">
        <f t="shared" si="50"/>
        <v>#DIV/0!</v>
      </c>
      <c r="W98" s="131" t="e">
        <f t="shared" si="51"/>
        <v>#DIV/0!</v>
      </c>
      <c r="X98" s="131" t="e">
        <f t="shared" si="52"/>
        <v>#DIV/0!</v>
      </c>
      <c r="Y98" s="131" t="e">
        <f t="shared" si="53"/>
        <v>#DIV/0!</v>
      </c>
      <c r="Z98" s="131" t="e">
        <f t="shared" si="54"/>
        <v>#DIV/0!</v>
      </c>
      <c r="AA98" s="131" t="e">
        <f t="shared" si="55"/>
        <v>#DIV/0!</v>
      </c>
      <c r="AB98" s="131" t="e">
        <f t="shared" si="56"/>
        <v>#DIV/0!</v>
      </c>
      <c r="AC98" s="131" t="e">
        <f t="shared" si="57"/>
        <v>#DIV/0!</v>
      </c>
      <c r="AD98" s="131" t="e">
        <f t="shared" si="58"/>
        <v>#DIV/0!</v>
      </c>
      <c r="AE98" s="131" t="e">
        <f t="shared" si="59"/>
        <v>#DIV/0!</v>
      </c>
      <c r="AF98" s="131" t="e">
        <f t="shared" si="60"/>
        <v>#DIV/0!</v>
      </c>
      <c r="AG98" s="131" t="e">
        <f t="shared" si="61"/>
        <v>#DIV/0!</v>
      </c>
      <c r="AH98" s="131" t="e">
        <f t="shared" si="62"/>
        <v>#DIV/0!</v>
      </c>
      <c r="AI98" s="131" t="e">
        <f t="shared" si="63"/>
        <v>#DIV/0!</v>
      </c>
      <c r="AJ98" s="131" t="e">
        <f t="shared" si="64"/>
        <v>#DIV/0!</v>
      </c>
      <c r="AK98" s="131" t="e">
        <f t="shared" si="65"/>
        <v>#DIV/0!</v>
      </c>
      <c r="AL98" s="131" t="e">
        <f t="shared" si="66"/>
        <v>#DIV/0!</v>
      </c>
      <c r="AM98" s="118"/>
      <c r="AN98" s="122"/>
      <c r="AO98" s="122">
        <v>75</v>
      </c>
      <c r="AS98" s="154"/>
      <c r="AV98" s="154"/>
      <c r="BK98" s="118"/>
      <c r="BM98" s="118"/>
      <c r="BQ98" s="118"/>
      <c r="BU98" s="118"/>
      <c r="BX98" s="118"/>
      <c r="CA98" s="118"/>
      <c r="CB98" s="118"/>
      <c r="CF98" s="118"/>
      <c r="CH98" s="185"/>
    </row>
    <row r="99" spans="1:86">
      <c r="A99" s="118"/>
      <c r="B99" s="122"/>
      <c r="C99" s="122">
        <v>100</v>
      </c>
      <c r="D99" s="154">
        <v>20.28</v>
      </c>
      <c r="E99">
        <f t="shared" si="35"/>
        <v>0</v>
      </c>
      <c r="F99">
        <f t="shared" si="36"/>
        <v>0</v>
      </c>
      <c r="G99" s="153" t="e">
        <f t="shared" si="37"/>
        <v>#DIV/0!</v>
      </c>
      <c r="H99">
        <f t="shared" si="38"/>
        <v>0</v>
      </c>
      <c r="I99">
        <f t="shared" si="39"/>
        <v>0</v>
      </c>
      <c r="J99" s="130" t="e">
        <f t="shared" si="40"/>
        <v>#DIV/0!</v>
      </c>
      <c r="K99" s="130" t="e">
        <f t="shared" si="41"/>
        <v>#DIV/0!</v>
      </c>
      <c r="M99" s="118">
        <v>100</v>
      </c>
      <c r="N99" s="131" t="e">
        <f t="shared" si="42"/>
        <v>#DIV/0!</v>
      </c>
      <c r="O99" s="131" t="e">
        <f t="shared" si="43"/>
        <v>#DIV/0!</v>
      </c>
      <c r="P99" s="131" t="e">
        <f t="shared" si="44"/>
        <v>#DIV/0!</v>
      </c>
      <c r="Q99" s="131" t="e">
        <f t="shared" si="45"/>
        <v>#DIV/0!</v>
      </c>
      <c r="R99" s="131" t="e">
        <f t="shared" si="46"/>
        <v>#DIV/0!</v>
      </c>
      <c r="S99" s="131" t="e">
        <f t="shared" si="47"/>
        <v>#DIV/0!</v>
      </c>
      <c r="T99" s="131" t="e">
        <f t="shared" si="48"/>
        <v>#DIV/0!</v>
      </c>
      <c r="U99" s="131" t="e">
        <f t="shared" si="49"/>
        <v>#DIV/0!</v>
      </c>
      <c r="V99" s="131" t="e">
        <f t="shared" si="50"/>
        <v>#DIV/0!</v>
      </c>
      <c r="W99" s="131" t="e">
        <f t="shared" si="51"/>
        <v>#DIV/0!</v>
      </c>
      <c r="X99" s="131" t="e">
        <f t="shared" si="52"/>
        <v>#DIV/0!</v>
      </c>
      <c r="Y99" s="131" t="e">
        <f t="shared" si="53"/>
        <v>#DIV/0!</v>
      </c>
      <c r="Z99" s="131" t="e">
        <f t="shared" si="54"/>
        <v>#DIV/0!</v>
      </c>
      <c r="AA99" s="131" t="e">
        <f t="shared" si="55"/>
        <v>#DIV/0!</v>
      </c>
      <c r="AB99" s="131" t="e">
        <f t="shared" si="56"/>
        <v>#DIV/0!</v>
      </c>
      <c r="AC99" s="131" t="e">
        <f t="shared" si="57"/>
        <v>#DIV/0!</v>
      </c>
      <c r="AD99" s="131" t="e">
        <f t="shared" si="58"/>
        <v>#DIV/0!</v>
      </c>
      <c r="AE99" s="131" t="e">
        <f t="shared" si="59"/>
        <v>#DIV/0!</v>
      </c>
      <c r="AF99" s="131" t="e">
        <f t="shared" si="60"/>
        <v>#DIV/0!</v>
      </c>
      <c r="AG99" s="131" t="e">
        <f t="shared" si="61"/>
        <v>#DIV/0!</v>
      </c>
      <c r="AH99" s="131" t="e">
        <f t="shared" si="62"/>
        <v>#DIV/0!</v>
      </c>
      <c r="AI99" s="131" t="e">
        <f t="shared" si="63"/>
        <v>#DIV/0!</v>
      </c>
      <c r="AJ99" s="131" t="e">
        <f t="shared" si="64"/>
        <v>#DIV/0!</v>
      </c>
      <c r="AK99" s="131" t="e">
        <f t="shared" si="65"/>
        <v>#DIV/0!</v>
      </c>
      <c r="AL99" s="131" t="e">
        <f t="shared" si="66"/>
        <v>#DIV/0!</v>
      </c>
      <c r="AM99" s="118"/>
      <c r="AN99" s="122"/>
      <c r="AO99" s="122">
        <v>100</v>
      </c>
      <c r="AS99" s="154"/>
      <c r="AV99" s="154"/>
      <c r="BK99" s="118"/>
      <c r="BM99" s="118"/>
      <c r="BQ99" s="118"/>
      <c r="BU99" s="118"/>
      <c r="BX99" s="118"/>
      <c r="CA99" s="118"/>
      <c r="CB99" s="118"/>
      <c r="CF99" s="118"/>
      <c r="CH99" s="185"/>
    </row>
    <row r="100" spans="1:86">
      <c r="A100" s="118"/>
      <c r="B100" s="122"/>
      <c r="C100" s="122">
        <v>150</v>
      </c>
      <c r="D100" s="154">
        <v>19.68</v>
      </c>
      <c r="E100">
        <f t="shared" si="35"/>
        <v>0</v>
      </c>
      <c r="F100">
        <f t="shared" si="36"/>
        <v>0</v>
      </c>
      <c r="G100" s="153" t="e">
        <f t="shared" si="37"/>
        <v>#DIV/0!</v>
      </c>
      <c r="H100">
        <f t="shared" si="38"/>
        <v>0</v>
      </c>
      <c r="I100">
        <f t="shared" si="39"/>
        <v>0</v>
      </c>
      <c r="J100" s="130" t="e">
        <f t="shared" si="40"/>
        <v>#DIV/0!</v>
      </c>
      <c r="K100" s="130" t="e">
        <f t="shared" si="41"/>
        <v>#DIV/0!</v>
      </c>
      <c r="M100" s="118">
        <v>150</v>
      </c>
      <c r="N100" s="131" t="e">
        <f t="shared" si="42"/>
        <v>#DIV/0!</v>
      </c>
      <c r="O100" s="131" t="e">
        <f t="shared" si="43"/>
        <v>#DIV/0!</v>
      </c>
      <c r="P100" s="131" t="e">
        <f t="shared" si="44"/>
        <v>#DIV/0!</v>
      </c>
      <c r="Q100" s="131" t="e">
        <f t="shared" si="45"/>
        <v>#DIV/0!</v>
      </c>
      <c r="R100" s="131" t="e">
        <f t="shared" si="46"/>
        <v>#DIV/0!</v>
      </c>
      <c r="S100" s="131" t="e">
        <f t="shared" si="47"/>
        <v>#DIV/0!</v>
      </c>
      <c r="T100" s="131" t="e">
        <f t="shared" si="48"/>
        <v>#DIV/0!</v>
      </c>
      <c r="U100" s="131" t="e">
        <f t="shared" si="49"/>
        <v>#DIV/0!</v>
      </c>
      <c r="V100" s="131" t="e">
        <f t="shared" si="50"/>
        <v>#DIV/0!</v>
      </c>
      <c r="W100" s="131" t="e">
        <f t="shared" si="51"/>
        <v>#DIV/0!</v>
      </c>
      <c r="X100" s="131" t="e">
        <f t="shared" si="52"/>
        <v>#DIV/0!</v>
      </c>
      <c r="Y100" s="131" t="e">
        <f t="shared" si="53"/>
        <v>#DIV/0!</v>
      </c>
      <c r="Z100" s="131" t="e">
        <f t="shared" si="54"/>
        <v>#DIV/0!</v>
      </c>
      <c r="AA100" s="131" t="e">
        <f t="shared" si="55"/>
        <v>#DIV/0!</v>
      </c>
      <c r="AB100" s="131" t="e">
        <f t="shared" si="56"/>
        <v>#DIV/0!</v>
      </c>
      <c r="AC100" s="131" t="e">
        <f t="shared" si="57"/>
        <v>#DIV/0!</v>
      </c>
      <c r="AD100" s="131" t="e">
        <f t="shared" si="58"/>
        <v>#DIV/0!</v>
      </c>
      <c r="AE100" s="131" t="e">
        <f t="shared" si="59"/>
        <v>#DIV/0!</v>
      </c>
      <c r="AF100" s="131" t="e">
        <f t="shared" si="60"/>
        <v>#DIV/0!</v>
      </c>
      <c r="AG100" s="131" t="e">
        <f t="shared" si="61"/>
        <v>#DIV/0!</v>
      </c>
      <c r="AH100" s="131" t="e">
        <f t="shared" si="62"/>
        <v>#DIV/0!</v>
      </c>
      <c r="AI100" s="131" t="e">
        <f t="shared" si="63"/>
        <v>#DIV/0!</v>
      </c>
      <c r="AJ100" s="131" t="e">
        <f t="shared" si="64"/>
        <v>#DIV/0!</v>
      </c>
      <c r="AK100" s="131" t="e">
        <f t="shared" si="65"/>
        <v>#DIV/0!</v>
      </c>
      <c r="AL100" s="131" t="e">
        <f t="shared" si="66"/>
        <v>#DIV/0!</v>
      </c>
      <c r="AM100" s="118"/>
      <c r="AN100" s="122"/>
      <c r="AO100" s="122">
        <v>150</v>
      </c>
      <c r="AS100" s="154"/>
      <c r="AV100" s="154"/>
      <c r="BK100" s="118"/>
      <c r="BM100" s="118"/>
      <c r="BQ100" s="118"/>
      <c r="BU100" s="118"/>
      <c r="BX100" s="118"/>
      <c r="CA100" s="118"/>
      <c r="CB100" s="118"/>
      <c r="CF100" s="118"/>
      <c r="CH100" s="185"/>
    </row>
    <row r="101" spans="1:86">
      <c r="A101" s="118"/>
      <c r="B101" s="122"/>
      <c r="C101" s="122">
        <v>200</v>
      </c>
      <c r="D101" s="154">
        <v>18.940000000000001</v>
      </c>
      <c r="E101">
        <f t="shared" si="35"/>
        <v>0</v>
      </c>
      <c r="F101">
        <f t="shared" si="36"/>
        <v>0</v>
      </c>
      <c r="G101" s="153" t="e">
        <f t="shared" si="37"/>
        <v>#DIV/0!</v>
      </c>
      <c r="H101">
        <f t="shared" si="38"/>
        <v>0</v>
      </c>
      <c r="I101">
        <f t="shared" si="39"/>
        <v>0</v>
      </c>
      <c r="J101" s="130" t="e">
        <f t="shared" si="40"/>
        <v>#DIV/0!</v>
      </c>
      <c r="K101" s="130" t="e">
        <f t="shared" si="41"/>
        <v>#DIV/0!</v>
      </c>
      <c r="M101" s="118">
        <v>200</v>
      </c>
      <c r="N101" s="131" t="e">
        <f t="shared" si="42"/>
        <v>#DIV/0!</v>
      </c>
      <c r="O101" s="131" t="e">
        <f t="shared" si="43"/>
        <v>#DIV/0!</v>
      </c>
      <c r="P101" s="131" t="e">
        <f t="shared" si="44"/>
        <v>#DIV/0!</v>
      </c>
      <c r="Q101" s="131" t="e">
        <f t="shared" si="45"/>
        <v>#DIV/0!</v>
      </c>
      <c r="R101" s="131" t="e">
        <f t="shared" si="46"/>
        <v>#DIV/0!</v>
      </c>
      <c r="S101" s="131" t="e">
        <f t="shared" si="47"/>
        <v>#DIV/0!</v>
      </c>
      <c r="T101" s="131" t="e">
        <f t="shared" si="48"/>
        <v>#DIV/0!</v>
      </c>
      <c r="U101" s="131" t="e">
        <f t="shared" si="49"/>
        <v>#DIV/0!</v>
      </c>
      <c r="V101" s="131" t="e">
        <f t="shared" si="50"/>
        <v>#DIV/0!</v>
      </c>
      <c r="W101" s="131" t="e">
        <f t="shared" si="51"/>
        <v>#DIV/0!</v>
      </c>
      <c r="X101" s="131" t="e">
        <f t="shared" si="52"/>
        <v>#DIV/0!</v>
      </c>
      <c r="Y101" s="131" t="e">
        <f t="shared" si="53"/>
        <v>#DIV/0!</v>
      </c>
      <c r="Z101" s="131" t="e">
        <f t="shared" si="54"/>
        <v>#DIV/0!</v>
      </c>
      <c r="AA101" s="131" t="e">
        <f t="shared" si="55"/>
        <v>#DIV/0!</v>
      </c>
      <c r="AB101" s="131" t="e">
        <f t="shared" si="56"/>
        <v>#DIV/0!</v>
      </c>
      <c r="AC101" s="131" t="e">
        <f t="shared" si="57"/>
        <v>#DIV/0!</v>
      </c>
      <c r="AD101" s="131" t="e">
        <f t="shared" si="58"/>
        <v>#DIV/0!</v>
      </c>
      <c r="AE101" s="131" t="e">
        <f t="shared" si="59"/>
        <v>#DIV/0!</v>
      </c>
      <c r="AF101" s="131" t="e">
        <f t="shared" si="60"/>
        <v>#DIV/0!</v>
      </c>
      <c r="AG101" s="131" t="e">
        <f t="shared" si="61"/>
        <v>#DIV/0!</v>
      </c>
      <c r="AH101" s="131" t="e">
        <f t="shared" si="62"/>
        <v>#DIV/0!</v>
      </c>
      <c r="AI101" s="131" t="e">
        <f t="shared" si="63"/>
        <v>#DIV/0!</v>
      </c>
      <c r="AJ101" s="131" t="e">
        <f t="shared" si="64"/>
        <v>#DIV/0!</v>
      </c>
      <c r="AK101" s="131" t="e">
        <f t="shared" si="65"/>
        <v>#DIV/0!</v>
      </c>
      <c r="AL101" s="131" t="e">
        <f t="shared" si="66"/>
        <v>#DIV/0!</v>
      </c>
      <c r="AM101" s="118"/>
      <c r="AN101" s="122"/>
      <c r="AO101" s="122">
        <v>200</v>
      </c>
      <c r="AS101" s="154"/>
      <c r="AV101" s="154"/>
      <c r="BK101" s="118"/>
      <c r="BM101" s="118"/>
      <c r="BQ101" s="118"/>
      <c r="BU101" s="118"/>
      <c r="BX101" s="118"/>
      <c r="CA101" s="118"/>
      <c r="CB101" s="118"/>
      <c r="CF101" s="118"/>
      <c r="CH101" s="185"/>
    </row>
    <row r="102" spans="1:86">
      <c r="A102" s="118"/>
      <c r="B102" s="122"/>
      <c r="C102" s="122">
        <v>300</v>
      </c>
      <c r="D102" s="154">
        <v>18.11</v>
      </c>
      <c r="E102">
        <f t="shared" si="35"/>
        <v>0</v>
      </c>
      <c r="F102">
        <f t="shared" si="36"/>
        <v>0</v>
      </c>
      <c r="G102" s="153" t="e">
        <f t="shared" si="37"/>
        <v>#DIV/0!</v>
      </c>
      <c r="H102">
        <f t="shared" si="38"/>
        <v>0</v>
      </c>
      <c r="I102">
        <f t="shared" si="39"/>
        <v>0</v>
      </c>
      <c r="J102" s="130" t="e">
        <f t="shared" si="40"/>
        <v>#DIV/0!</v>
      </c>
      <c r="K102" s="130" t="e">
        <f t="shared" si="41"/>
        <v>#DIV/0!</v>
      </c>
      <c r="M102" s="118">
        <v>300</v>
      </c>
      <c r="N102" s="131" t="e">
        <f t="shared" si="42"/>
        <v>#DIV/0!</v>
      </c>
      <c r="O102" s="131" t="e">
        <f t="shared" si="43"/>
        <v>#DIV/0!</v>
      </c>
      <c r="P102" s="131" t="e">
        <f t="shared" si="44"/>
        <v>#DIV/0!</v>
      </c>
      <c r="Q102" s="131" t="e">
        <f t="shared" si="45"/>
        <v>#DIV/0!</v>
      </c>
      <c r="R102" s="131" t="e">
        <f t="shared" si="46"/>
        <v>#DIV/0!</v>
      </c>
      <c r="S102" s="131" t="e">
        <f t="shared" si="47"/>
        <v>#DIV/0!</v>
      </c>
      <c r="T102" s="131" t="e">
        <f t="shared" si="48"/>
        <v>#DIV/0!</v>
      </c>
      <c r="U102" s="131" t="e">
        <f t="shared" si="49"/>
        <v>#DIV/0!</v>
      </c>
      <c r="V102" s="131" t="e">
        <f t="shared" si="50"/>
        <v>#DIV/0!</v>
      </c>
      <c r="W102" s="131" t="e">
        <f t="shared" si="51"/>
        <v>#DIV/0!</v>
      </c>
      <c r="X102" s="131" t="e">
        <f t="shared" si="52"/>
        <v>#DIV/0!</v>
      </c>
      <c r="Y102" s="131" t="e">
        <f t="shared" si="53"/>
        <v>#DIV/0!</v>
      </c>
      <c r="Z102" s="131" t="e">
        <f t="shared" si="54"/>
        <v>#DIV/0!</v>
      </c>
      <c r="AA102" s="131" t="e">
        <f t="shared" si="55"/>
        <v>#DIV/0!</v>
      </c>
      <c r="AB102" s="131" t="e">
        <f t="shared" si="56"/>
        <v>#DIV/0!</v>
      </c>
      <c r="AC102" s="131" t="e">
        <f t="shared" si="57"/>
        <v>#DIV/0!</v>
      </c>
      <c r="AD102" s="131" t="e">
        <f t="shared" si="58"/>
        <v>#DIV/0!</v>
      </c>
      <c r="AE102" s="131" t="e">
        <f t="shared" si="59"/>
        <v>#DIV/0!</v>
      </c>
      <c r="AF102" s="131" t="e">
        <f t="shared" si="60"/>
        <v>#DIV/0!</v>
      </c>
      <c r="AG102" s="131" t="e">
        <f t="shared" si="61"/>
        <v>#DIV/0!</v>
      </c>
      <c r="AH102" s="131" t="e">
        <f t="shared" si="62"/>
        <v>#DIV/0!</v>
      </c>
      <c r="AI102" s="131" t="e">
        <f t="shared" si="63"/>
        <v>#DIV/0!</v>
      </c>
      <c r="AJ102" s="131" t="e">
        <f t="shared" si="64"/>
        <v>#DIV/0!</v>
      </c>
      <c r="AK102" s="131" t="e">
        <f t="shared" si="65"/>
        <v>#DIV/0!</v>
      </c>
      <c r="AL102" s="131" t="e">
        <f t="shared" si="66"/>
        <v>#DIV/0!</v>
      </c>
      <c r="AM102" s="118"/>
      <c r="AN102" s="122"/>
      <c r="AO102" s="122">
        <v>300</v>
      </c>
      <c r="AS102" s="154"/>
      <c r="AV102" s="154"/>
      <c r="CH102" s="185"/>
    </row>
    <row r="103" spans="1:86">
      <c r="A103" s="118"/>
      <c r="B103" s="122"/>
      <c r="C103" s="122">
        <v>400</v>
      </c>
      <c r="E103">
        <f t="shared" si="35"/>
        <v>0</v>
      </c>
      <c r="F103">
        <f t="shared" si="36"/>
        <v>0</v>
      </c>
      <c r="G103" s="153" t="e">
        <f t="shared" si="37"/>
        <v>#DIV/0!</v>
      </c>
      <c r="H103">
        <f t="shared" si="38"/>
        <v>0</v>
      </c>
      <c r="I103">
        <f t="shared" si="39"/>
        <v>0</v>
      </c>
      <c r="J103" s="130" t="e">
        <f t="shared" si="40"/>
        <v>#DIV/0!</v>
      </c>
      <c r="K103" s="130" t="e">
        <f t="shared" si="41"/>
        <v>#DIV/0!</v>
      </c>
      <c r="M103" s="118">
        <v>400</v>
      </c>
      <c r="N103" s="131" t="e">
        <f t="shared" si="42"/>
        <v>#DIV/0!</v>
      </c>
      <c r="O103" s="131" t="e">
        <f t="shared" si="43"/>
        <v>#DIV/0!</v>
      </c>
      <c r="P103" s="131" t="e">
        <f t="shared" si="44"/>
        <v>#DIV/0!</v>
      </c>
      <c r="Q103" s="131" t="e">
        <f t="shared" si="45"/>
        <v>#DIV/0!</v>
      </c>
      <c r="R103" s="131" t="e">
        <f t="shared" si="46"/>
        <v>#DIV/0!</v>
      </c>
      <c r="S103" s="131" t="e">
        <f t="shared" si="47"/>
        <v>#DIV/0!</v>
      </c>
      <c r="T103" s="131" t="e">
        <f t="shared" si="48"/>
        <v>#DIV/0!</v>
      </c>
      <c r="U103" s="131" t="e">
        <f t="shared" si="49"/>
        <v>#DIV/0!</v>
      </c>
      <c r="V103" s="131" t="e">
        <f t="shared" si="50"/>
        <v>#DIV/0!</v>
      </c>
      <c r="W103" s="131" t="e">
        <f t="shared" si="51"/>
        <v>#DIV/0!</v>
      </c>
      <c r="X103" s="131" t="e">
        <f t="shared" si="52"/>
        <v>#DIV/0!</v>
      </c>
      <c r="Y103" s="131" t="e">
        <f t="shared" si="53"/>
        <v>#DIV/0!</v>
      </c>
      <c r="Z103" s="131" t="e">
        <f t="shared" si="54"/>
        <v>#DIV/0!</v>
      </c>
      <c r="AA103" s="131" t="e">
        <f t="shared" si="55"/>
        <v>#DIV/0!</v>
      </c>
      <c r="AB103" s="131" t="e">
        <f t="shared" si="56"/>
        <v>#DIV/0!</v>
      </c>
      <c r="AC103" s="131" t="e">
        <f t="shared" si="57"/>
        <v>#DIV/0!</v>
      </c>
      <c r="AD103" s="131" t="e">
        <f t="shared" si="58"/>
        <v>#DIV/0!</v>
      </c>
      <c r="AE103" s="131" t="e">
        <f t="shared" si="59"/>
        <v>#DIV/0!</v>
      </c>
      <c r="AF103" s="131" t="e">
        <f t="shared" si="60"/>
        <v>#DIV/0!</v>
      </c>
      <c r="AG103" s="131" t="e">
        <f t="shared" si="61"/>
        <v>#DIV/0!</v>
      </c>
      <c r="AH103" s="131" t="e">
        <f t="shared" si="62"/>
        <v>#DIV/0!</v>
      </c>
      <c r="AI103" s="131" t="e">
        <f t="shared" si="63"/>
        <v>#DIV/0!</v>
      </c>
      <c r="AJ103" s="131" t="e">
        <f t="shared" si="64"/>
        <v>#DIV/0!</v>
      </c>
      <c r="AK103" s="131" t="e">
        <f t="shared" si="65"/>
        <v>#DIV/0!</v>
      </c>
      <c r="AL103" s="131" t="e">
        <f t="shared" si="66"/>
        <v>#DIV/0!</v>
      </c>
      <c r="AM103" s="118"/>
      <c r="AN103" s="122"/>
      <c r="AO103" s="122">
        <v>400</v>
      </c>
      <c r="CH103" s="185"/>
    </row>
    <row r="104" spans="1:86">
      <c r="A104" s="118"/>
      <c r="B104" s="122"/>
      <c r="C104" s="122">
        <v>500</v>
      </c>
      <c r="E104">
        <f t="shared" si="35"/>
        <v>0</v>
      </c>
      <c r="F104">
        <f t="shared" si="36"/>
        <v>0</v>
      </c>
      <c r="G104" s="153" t="e">
        <f t="shared" si="37"/>
        <v>#DIV/0!</v>
      </c>
      <c r="H104">
        <f t="shared" si="38"/>
        <v>0</v>
      </c>
      <c r="I104">
        <f t="shared" si="39"/>
        <v>0</v>
      </c>
      <c r="J104" s="130" t="e">
        <f t="shared" si="40"/>
        <v>#DIV/0!</v>
      </c>
      <c r="K104" s="130" t="e">
        <f t="shared" si="41"/>
        <v>#DIV/0!</v>
      </c>
      <c r="M104" s="118">
        <v>500</v>
      </c>
      <c r="N104" s="131" t="e">
        <f t="shared" si="42"/>
        <v>#DIV/0!</v>
      </c>
      <c r="O104" s="131" t="e">
        <f t="shared" si="43"/>
        <v>#DIV/0!</v>
      </c>
      <c r="P104" s="131" t="e">
        <f t="shared" si="44"/>
        <v>#DIV/0!</v>
      </c>
      <c r="Q104" s="131" t="e">
        <f t="shared" si="45"/>
        <v>#DIV/0!</v>
      </c>
      <c r="R104" s="131" t="e">
        <f t="shared" si="46"/>
        <v>#DIV/0!</v>
      </c>
      <c r="S104" s="131" t="e">
        <f t="shared" si="47"/>
        <v>#DIV/0!</v>
      </c>
      <c r="T104" s="131" t="e">
        <f t="shared" si="48"/>
        <v>#DIV/0!</v>
      </c>
      <c r="U104" s="131" t="e">
        <f t="shared" si="49"/>
        <v>#DIV/0!</v>
      </c>
      <c r="V104" s="131" t="e">
        <f t="shared" si="50"/>
        <v>#DIV/0!</v>
      </c>
      <c r="W104" s="131" t="e">
        <f t="shared" si="51"/>
        <v>#DIV/0!</v>
      </c>
      <c r="X104" s="131" t="e">
        <f t="shared" si="52"/>
        <v>#DIV/0!</v>
      </c>
      <c r="Y104" s="131" t="e">
        <f t="shared" si="53"/>
        <v>#DIV/0!</v>
      </c>
      <c r="Z104" s="131" t="e">
        <f t="shared" si="54"/>
        <v>#DIV/0!</v>
      </c>
      <c r="AA104" s="131" t="e">
        <f t="shared" si="55"/>
        <v>#DIV/0!</v>
      </c>
      <c r="AB104" s="131" t="e">
        <f t="shared" si="56"/>
        <v>#DIV/0!</v>
      </c>
      <c r="AC104" s="131" t="e">
        <f t="shared" si="57"/>
        <v>#DIV/0!</v>
      </c>
      <c r="AD104" s="131" t="e">
        <f t="shared" si="58"/>
        <v>#DIV/0!</v>
      </c>
      <c r="AE104" s="131" t="e">
        <f t="shared" si="59"/>
        <v>#DIV/0!</v>
      </c>
      <c r="AF104" s="131" t="e">
        <f t="shared" si="60"/>
        <v>#DIV/0!</v>
      </c>
      <c r="AG104" s="131" t="e">
        <f t="shared" si="61"/>
        <v>#DIV/0!</v>
      </c>
      <c r="AH104" s="131" t="e">
        <f t="shared" si="62"/>
        <v>#DIV/0!</v>
      </c>
      <c r="AI104" s="131" t="e">
        <f t="shared" si="63"/>
        <v>#DIV/0!</v>
      </c>
      <c r="AJ104" s="131" t="e">
        <f t="shared" si="64"/>
        <v>#DIV/0!</v>
      </c>
      <c r="AK104" s="131" t="e">
        <f t="shared" si="65"/>
        <v>#DIV/0!</v>
      </c>
      <c r="AL104" s="131" t="e">
        <f t="shared" si="66"/>
        <v>#DIV/0!</v>
      </c>
      <c r="AM104" s="118"/>
      <c r="AN104" s="122"/>
      <c r="AO104" s="122">
        <v>500</v>
      </c>
      <c r="CH104" s="185"/>
    </row>
    <row r="105" spans="1:86">
      <c r="A105" s="118"/>
      <c r="B105" s="122"/>
      <c r="C105" s="122">
        <v>600</v>
      </c>
      <c r="D105" s="2"/>
      <c r="E105">
        <f t="shared" si="35"/>
        <v>0</v>
      </c>
      <c r="F105">
        <f t="shared" si="36"/>
        <v>0</v>
      </c>
      <c r="G105" s="153" t="e">
        <f t="shared" si="37"/>
        <v>#DIV/0!</v>
      </c>
      <c r="H105">
        <f t="shared" si="38"/>
        <v>0</v>
      </c>
      <c r="I105">
        <f t="shared" si="39"/>
        <v>0</v>
      </c>
      <c r="J105" s="130" t="e">
        <f t="shared" si="40"/>
        <v>#DIV/0!</v>
      </c>
      <c r="K105" s="130" t="e">
        <f t="shared" si="41"/>
        <v>#DIV/0!</v>
      </c>
      <c r="M105" s="118">
        <v>600</v>
      </c>
      <c r="N105" s="131" t="e">
        <f t="shared" si="42"/>
        <v>#DIV/0!</v>
      </c>
      <c r="O105" s="131" t="e">
        <f t="shared" si="43"/>
        <v>#DIV/0!</v>
      </c>
      <c r="P105" s="131" t="e">
        <f t="shared" si="44"/>
        <v>#DIV/0!</v>
      </c>
      <c r="Q105" s="131" t="e">
        <f t="shared" si="45"/>
        <v>#DIV/0!</v>
      </c>
      <c r="R105" s="131" t="e">
        <f t="shared" si="46"/>
        <v>#DIV/0!</v>
      </c>
      <c r="S105" s="131" t="e">
        <f t="shared" si="47"/>
        <v>#DIV/0!</v>
      </c>
      <c r="T105" s="131" t="e">
        <f t="shared" si="48"/>
        <v>#DIV/0!</v>
      </c>
      <c r="U105" s="131" t="e">
        <f t="shared" si="49"/>
        <v>#DIV/0!</v>
      </c>
      <c r="V105" s="131" t="e">
        <f t="shared" si="50"/>
        <v>#DIV/0!</v>
      </c>
      <c r="W105" s="131" t="e">
        <f t="shared" si="51"/>
        <v>#DIV/0!</v>
      </c>
      <c r="X105" s="131" t="e">
        <f t="shared" si="52"/>
        <v>#DIV/0!</v>
      </c>
      <c r="Y105" s="131" t="e">
        <f t="shared" si="53"/>
        <v>#DIV/0!</v>
      </c>
      <c r="Z105" s="131" t="e">
        <f t="shared" si="54"/>
        <v>#DIV/0!</v>
      </c>
      <c r="AA105" s="131" t="e">
        <f t="shared" si="55"/>
        <v>#DIV/0!</v>
      </c>
      <c r="AB105" s="131" t="e">
        <f t="shared" si="56"/>
        <v>#DIV/0!</v>
      </c>
      <c r="AC105" s="131" t="e">
        <f t="shared" si="57"/>
        <v>#DIV/0!</v>
      </c>
      <c r="AD105" s="131" t="e">
        <f t="shared" si="58"/>
        <v>#DIV/0!</v>
      </c>
      <c r="AE105" s="131" t="e">
        <f t="shared" si="59"/>
        <v>#DIV/0!</v>
      </c>
      <c r="AF105" s="131" t="e">
        <f t="shared" si="60"/>
        <v>#DIV/0!</v>
      </c>
      <c r="AG105" s="131" t="e">
        <f t="shared" si="61"/>
        <v>#DIV/0!</v>
      </c>
      <c r="AH105" s="131" t="e">
        <f t="shared" si="62"/>
        <v>#DIV/0!</v>
      </c>
      <c r="AI105" s="131" t="e">
        <f t="shared" si="63"/>
        <v>#DIV/0!</v>
      </c>
      <c r="AJ105" s="131" t="e">
        <f t="shared" si="64"/>
        <v>#DIV/0!</v>
      </c>
      <c r="AK105" s="131" t="e">
        <f t="shared" si="65"/>
        <v>#DIV/0!</v>
      </c>
      <c r="AL105" s="131" t="e">
        <f t="shared" si="66"/>
        <v>#DIV/0!</v>
      </c>
      <c r="AM105" s="118"/>
      <c r="AN105" s="122"/>
      <c r="AO105" s="122">
        <v>600</v>
      </c>
      <c r="AS105" s="118"/>
      <c r="AT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c r="CE105" s="118"/>
      <c r="CF105" s="118"/>
      <c r="CG105" s="118"/>
      <c r="CH105" s="185"/>
    </row>
    <row r="106" spans="1:86">
      <c r="A106" s="118"/>
      <c r="B106" s="122"/>
      <c r="C106" s="122"/>
      <c r="D106" s="2"/>
      <c r="M106" s="118"/>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18"/>
      <c r="AN106" s="122"/>
      <c r="AO106" s="122"/>
      <c r="AS106" s="118"/>
      <c r="AT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85"/>
    </row>
    <row r="107" spans="1:86">
      <c r="A107" s="120"/>
      <c r="B107" s="121"/>
      <c r="C107" s="121" t="s">
        <v>14</v>
      </c>
      <c r="D107" s="120">
        <v>101</v>
      </c>
      <c r="E107">
        <f>COUNT(CH107:CM107)</f>
        <v>0</v>
      </c>
      <c r="F107">
        <f>SUM(CH107:CM107)</f>
        <v>0</v>
      </c>
      <c r="G107" s="153" t="e">
        <f>AVERAGE(CH107:CM107)</f>
        <v>#DIV/0!</v>
      </c>
      <c r="H107">
        <f>MAX(CH107:CM107)</f>
        <v>0</v>
      </c>
      <c r="I107">
        <f>MIN(CH107:CM107)</f>
        <v>0</v>
      </c>
      <c r="J107" s="130" t="e">
        <f>D107-G107</f>
        <v>#DIV/0!</v>
      </c>
      <c r="K107" s="130" t="e">
        <f>STDEV(CH107:CM107)</f>
        <v>#DIV/0!</v>
      </c>
      <c r="M107" s="118" t="s">
        <v>14</v>
      </c>
      <c r="N107" s="146" t="e">
        <f>G107*1</f>
        <v>#DIV/0!</v>
      </c>
      <c r="O107" s="146" t="e">
        <f>G125*1</f>
        <v>#DIV/0!</v>
      </c>
      <c r="P107" s="146" t="e">
        <f>G143*1</f>
        <v>#DIV/0!</v>
      </c>
      <c r="Q107" s="146" t="e">
        <f>G161*1</f>
        <v>#DIV/0!</v>
      </c>
      <c r="R107" s="146" t="e">
        <f>G179*1</f>
        <v>#DIV/0!</v>
      </c>
      <c r="S107" s="146" t="e">
        <f>G358*1</f>
        <v>#DIV/0!</v>
      </c>
      <c r="T107" s="146" t="e">
        <f>G412*1</f>
        <v>#DIV/0!</v>
      </c>
      <c r="U107" s="146" t="e">
        <f>G340*1</f>
        <v>#DIV/0!</v>
      </c>
      <c r="V107" s="146" t="e">
        <f>G197*1</f>
        <v>#DIV/0!</v>
      </c>
      <c r="W107" s="146" t="e">
        <f>G215*1</f>
        <v>#DIV/0!</v>
      </c>
      <c r="X107" s="146" t="e">
        <f>G233*1</f>
        <v>#DIV/0!</v>
      </c>
      <c r="Y107" s="146" t="e">
        <f>G251*1</f>
        <v>#DIV/0!</v>
      </c>
      <c r="Z107" s="146" t="e">
        <f>G269*1</f>
        <v>#DIV/0!</v>
      </c>
      <c r="AA107" s="146" t="e">
        <f>G430*1</f>
        <v>#DIV/0!</v>
      </c>
      <c r="AB107" s="146" t="e">
        <f>G394*1</f>
        <v>#DIV/0!</v>
      </c>
      <c r="AC107" s="146" t="e">
        <f>G322*1</f>
        <v>#DIV/0!</v>
      </c>
      <c r="AD107" s="146" t="e">
        <f>G89*1</f>
        <v>#DIV/0!</v>
      </c>
      <c r="AE107" s="146" t="e">
        <f>G71*1</f>
        <v>#DIV/0!</v>
      </c>
      <c r="AF107" s="146" t="e">
        <f>G53*1</f>
        <v>#DIV/0!</v>
      </c>
      <c r="AG107" s="146" t="e">
        <f>G35*1</f>
        <v>#DIV/0!</v>
      </c>
      <c r="AH107" s="146" t="e">
        <f>G17*1</f>
        <v>#DIV/0!</v>
      </c>
      <c r="AI107" s="146" t="e">
        <f>G287*1</f>
        <v>#DIV/0!</v>
      </c>
      <c r="AJ107" s="146" t="e">
        <f>G376*1</f>
        <v>#DIV/0!</v>
      </c>
      <c r="AK107" s="146" t="e">
        <f>G304*1</f>
        <v>#DIV/0!</v>
      </c>
      <c r="AL107" s="146" t="e">
        <f>AVERAGE(N107:AK107)</f>
        <v>#DIV/0!</v>
      </c>
      <c r="AM107" s="120"/>
      <c r="AN107" s="121"/>
      <c r="AO107" s="121" t="s">
        <v>14</v>
      </c>
      <c r="AQ107" s="154"/>
      <c r="AS107" s="120"/>
      <c r="AT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c r="CG107" s="120"/>
      <c r="CH107" s="186"/>
    </row>
    <row r="108" spans="1:86">
      <c r="A108" s="118"/>
      <c r="B108" s="122"/>
      <c r="C108" s="122" t="s">
        <v>15</v>
      </c>
      <c r="D108" s="118">
        <v>0.8</v>
      </c>
      <c r="E108">
        <f>COUNT(CH108:CM108)</f>
        <v>0</v>
      </c>
      <c r="F108">
        <f>SUM(CH108:CM108)</f>
        <v>0</v>
      </c>
      <c r="G108" s="153" t="e">
        <f>AVERAGE(CH108:CM108)</f>
        <v>#DIV/0!</v>
      </c>
      <c r="H108">
        <f>MAX(CH108:CM108)</f>
        <v>0</v>
      </c>
      <c r="I108">
        <f>MIN(CH108:CM108)</f>
        <v>0</v>
      </c>
      <c r="J108" s="130" t="e">
        <f>D108-G108</f>
        <v>#DIV/0!</v>
      </c>
      <c r="K108" s="130" t="e">
        <f>STDEV(CH108:CM108)</f>
        <v>#DIV/0!</v>
      </c>
      <c r="M108" s="118" t="s">
        <v>15</v>
      </c>
      <c r="N108" s="131" t="e">
        <f>G108*1</f>
        <v>#DIV/0!</v>
      </c>
      <c r="O108" s="131" t="e">
        <f>G126*1</f>
        <v>#DIV/0!</v>
      </c>
      <c r="P108" s="131" t="e">
        <f>G144*1</f>
        <v>#DIV/0!</v>
      </c>
      <c r="Q108" s="131" t="e">
        <f>G162*1</f>
        <v>#DIV/0!</v>
      </c>
      <c r="R108" s="131" t="e">
        <f>G180*1</f>
        <v>#DIV/0!</v>
      </c>
      <c r="S108" s="131" t="e">
        <f>G359*1</f>
        <v>#DIV/0!</v>
      </c>
      <c r="T108" s="131" t="e">
        <f>G413*1</f>
        <v>#DIV/0!</v>
      </c>
      <c r="U108" s="131" t="e">
        <f>G341*1</f>
        <v>#DIV/0!</v>
      </c>
      <c r="V108" s="131" t="e">
        <f>G198*1</f>
        <v>#DIV/0!</v>
      </c>
      <c r="W108" s="131" t="e">
        <f>G216*1</f>
        <v>#DIV/0!</v>
      </c>
      <c r="X108" s="131" t="e">
        <f>G234*1</f>
        <v>#DIV/0!</v>
      </c>
      <c r="Y108" s="131" t="e">
        <f>G252*1</f>
        <v>#DIV/0!</v>
      </c>
      <c r="Z108" s="131" t="e">
        <f>G270*1</f>
        <v>#DIV/0!</v>
      </c>
      <c r="AA108" s="131" t="e">
        <f>G431*1</f>
        <v>#DIV/0!</v>
      </c>
      <c r="AB108" s="131" t="e">
        <f>G395*1</f>
        <v>#DIV/0!</v>
      </c>
      <c r="AC108" s="131" t="e">
        <f>G323*1</f>
        <v>#DIV/0!</v>
      </c>
      <c r="AD108" s="131" t="e">
        <f>G90*1</f>
        <v>#DIV/0!</v>
      </c>
      <c r="AE108" s="131" t="e">
        <f>G72*1</f>
        <v>#DIV/0!</v>
      </c>
      <c r="AF108" s="131" t="e">
        <f>G54*1</f>
        <v>#DIV/0!</v>
      </c>
      <c r="AG108" s="131" t="e">
        <f>G36*1</f>
        <v>#DIV/0!</v>
      </c>
      <c r="AH108" s="131" t="e">
        <f>G18*1</f>
        <v>#DIV/0!</v>
      </c>
      <c r="AI108" s="131" t="e">
        <f>G288*1</f>
        <v>#DIV/0!</v>
      </c>
      <c r="AJ108" s="131" t="e">
        <f>G377*1</f>
        <v>#DIV/0!</v>
      </c>
      <c r="AK108" s="131" t="e">
        <f>G305*1</f>
        <v>#DIV/0!</v>
      </c>
      <c r="AL108" s="131" t="e">
        <f>AVERAGE(N108:AK108)</f>
        <v>#DIV/0!</v>
      </c>
      <c r="AM108" s="118"/>
      <c r="AN108" s="122"/>
      <c r="AO108" s="122" t="s">
        <v>15</v>
      </c>
      <c r="AQ108" s="118"/>
      <c r="AS108" s="118"/>
      <c r="AT108" s="118"/>
      <c r="AV108" s="118"/>
      <c r="AW108" s="118"/>
      <c r="AX108" s="118"/>
      <c r="AY108" s="118"/>
      <c r="AZ108" s="118"/>
      <c r="BA108" s="118"/>
      <c r="BB108" s="118"/>
      <c r="BC108" s="118"/>
      <c r="BD108" s="118"/>
      <c r="BE108" s="118"/>
      <c r="BF108" s="118"/>
      <c r="BG108" s="118"/>
      <c r="BH108" s="118"/>
      <c r="BI108" s="118"/>
      <c r="BJ108" s="118"/>
      <c r="BK108" s="118"/>
      <c r="BL108" s="118"/>
      <c r="BM108" s="118"/>
      <c r="BN108" s="118"/>
      <c r="BO108" s="118"/>
      <c r="BP108" s="118"/>
      <c r="BQ108" s="118"/>
      <c r="BR108" s="118"/>
      <c r="BS108" s="118"/>
      <c r="BT108" s="118"/>
      <c r="BU108" s="118"/>
      <c r="BV108" s="118"/>
      <c r="BW108" s="118"/>
      <c r="BX108" s="118"/>
      <c r="BY108" s="118"/>
      <c r="BZ108" s="118"/>
      <c r="CA108" s="118"/>
      <c r="CB108" s="118"/>
      <c r="CC108" s="118"/>
      <c r="CD108" s="118"/>
      <c r="CE108" s="118"/>
      <c r="CF108" s="118"/>
      <c r="CG108" s="118"/>
      <c r="CH108" s="185"/>
    </row>
    <row r="109" spans="1:86" s="129" customFormat="1">
      <c r="A109" s="155" t="s">
        <v>0</v>
      </c>
      <c r="B109" s="134" t="s">
        <v>1</v>
      </c>
      <c r="C109" s="134" t="s">
        <v>2</v>
      </c>
      <c r="D109" s="129">
        <v>2007</v>
      </c>
      <c r="E109" s="134" t="s">
        <v>3</v>
      </c>
      <c r="F109" s="134" t="s">
        <v>87</v>
      </c>
      <c r="G109" s="156" t="s">
        <v>4</v>
      </c>
      <c r="H109" s="134" t="s">
        <v>5</v>
      </c>
      <c r="I109" s="134" t="s">
        <v>6</v>
      </c>
      <c r="J109" s="157" t="s">
        <v>7</v>
      </c>
      <c r="K109" s="128" t="s">
        <v>8</v>
      </c>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25" t="s">
        <v>10</v>
      </c>
      <c r="AN109" s="125" t="s">
        <v>11</v>
      </c>
      <c r="AO109" s="125" t="s">
        <v>12</v>
      </c>
      <c r="AP109" s="129">
        <v>2007</v>
      </c>
      <c r="AQ109" s="129">
        <v>2006</v>
      </c>
      <c r="AR109" s="129">
        <v>2005</v>
      </c>
      <c r="AS109" s="125">
        <v>2004</v>
      </c>
      <c r="AT109" s="125">
        <v>2003</v>
      </c>
      <c r="AU109" s="125">
        <v>2003</v>
      </c>
      <c r="AV109" s="125">
        <v>2003</v>
      </c>
      <c r="AW109" s="125"/>
      <c r="AX109" s="125">
        <v>2002</v>
      </c>
      <c r="AY109" s="125"/>
      <c r="AZ109" s="125">
        <v>2001</v>
      </c>
      <c r="BA109" s="125">
        <v>2000</v>
      </c>
      <c r="BB109" s="125">
        <v>1999</v>
      </c>
      <c r="BC109" s="125">
        <v>1998</v>
      </c>
      <c r="BD109" s="125">
        <v>1997</v>
      </c>
      <c r="BE109" s="125">
        <v>1996</v>
      </c>
      <c r="BF109" s="125">
        <v>1995</v>
      </c>
      <c r="BG109" s="125">
        <v>1994</v>
      </c>
      <c r="BH109" s="125">
        <v>1992</v>
      </c>
      <c r="BI109" s="125"/>
      <c r="BJ109" s="125">
        <v>1990</v>
      </c>
      <c r="BK109" s="125">
        <v>1990</v>
      </c>
      <c r="BL109" s="125">
        <v>1990</v>
      </c>
      <c r="BM109" s="125">
        <v>1989</v>
      </c>
      <c r="BN109" s="125">
        <v>1989</v>
      </c>
      <c r="BO109" s="125">
        <v>1988</v>
      </c>
      <c r="BP109" s="125">
        <v>1988</v>
      </c>
      <c r="BQ109" s="125">
        <v>1988</v>
      </c>
      <c r="BR109" s="125">
        <v>1987</v>
      </c>
      <c r="BS109" s="125">
        <v>1986</v>
      </c>
      <c r="BT109" s="125">
        <v>1985</v>
      </c>
      <c r="BU109" s="125">
        <v>1985</v>
      </c>
      <c r="BV109" s="125">
        <v>1985</v>
      </c>
      <c r="BW109" s="125">
        <v>1984</v>
      </c>
      <c r="BX109" s="125">
        <v>1984</v>
      </c>
      <c r="BY109" s="125">
        <v>1984</v>
      </c>
      <c r="BZ109" s="125">
        <v>1983</v>
      </c>
      <c r="CA109" s="125">
        <v>1983</v>
      </c>
      <c r="CB109" s="125">
        <v>1982</v>
      </c>
      <c r="CC109" s="125">
        <v>1981</v>
      </c>
      <c r="CD109" s="125">
        <v>1981</v>
      </c>
      <c r="CE109" s="125">
        <v>1980</v>
      </c>
      <c r="CF109" s="125">
        <v>1980</v>
      </c>
      <c r="CG109" s="125">
        <v>1980</v>
      </c>
      <c r="CH109" s="184">
        <v>1980</v>
      </c>
    </row>
    <row r="110" spans="1:86">
      <c r="A110" s="137">
        <v>5</v>
      </c>
      <c r="B110" s="138">
        <v>37</v>
      </c>
      <c r="C110" s="138" t="s">
        <v>13</v>
      </c>
      <c r="D110" s="154">
        <v>23</v>
      </c>
      <c r="E110" s="139">
        <f t="shared" ref="E110:E123" si="67">COUNT(CH110:CH110)</f>
        <v>0</v>
      </c>
      <c r="F110" s="139">
        <f t="shared" ref="F110:F123" si="68">SUM(CH110:CH110)</f>
        <v>0</v>
      </c>
      <c r="G110" s="158" t="e">
        <f t="shared" ref="G110:G123" si="69">AVERAGE(CH110:CH110)</f>
        <v>#DIV/0!</v>
      </c>
      <c r="H110" s="139">
        <f t="shared" ref="H110:H123" si="70">MAX(CH110:CH110)</f>
        <v>0</v>
      </c>
      <c r="I110" s="139">
        <f t="shared" ref="I110:I123" si="71">MIN(CH110:CH110)</f>
        <v>0</v>
      </c>
      <c r="J110" s="140" t="e">
        <f t="shared" ref="J110:J123" si="72">D110-G110</f>
        <v>#DIV/0!</v>
      </c>
      <c r="K110" s="130" t="e">
        <f>STDEV(CH110:CM110)</f>
        <v>#DIV/0!</v>
      </c>
      <c r="M110" t="s">
        <v>90</v>
      </c>
      <c r="N110" s="146">
        <v>36</v>
      </c>
      <c r="O110" s="146">
        <v>37</v>
      </c>
      <c r="P110" s="146">
        <v>38</v>
      </c>
      <c r="Q110" s="146">
        <v>39</v>
      </c>
      <c r="R110" s="146">
        <v>40</v>
      </c>
      <c r="S110" s="146">
        <v>49</v>
      </c>
      <c r="T110" s="146">
        <v>58</v>
      </c>
      <c r="U110" s="146">
        <v>47</v>
      </c>
      <c r="V110" s="146">
        <v>46</v>
      </c>
      <c r="W110" s="146">
        <v>56</v>
      </c>
      <c r="X110" s="146">
        <v>66</v>
      </c>
      <c r="Y110" s="146">
        <v>76</v>
      </c>
      <c r="Z110" s="146">
        <v>75</v>
      </c>
      <c r="AA110" s="146">
        <v>64</v>
      </c>
      <c r="AB110" s="146">
        <v>54</v>
      </c>
      <c r="AC110" s="146">
        <v>45</v>
      </c>
      <c r="AD110" s="146">
        <v>35</v>
      </c>
      <c r="AE110" s="146">
        <v>34</v>
      </c>
      <c r="AF110" s="146">
        <v>33</v>
      </c>
      <c r="AG110" s="146">
        <v>32</v>
      </c>
      <c r="AH110" s="146">
        <v>31</v>
      </c>
      <c r="AI110" s="146">
        <v>42</v>
      </c>
      <c r="AJ110" s="146">
        <v>53</v>
      </c>
      <c r="AK110" s="146">
        <v>44</v>
      </c>
      <c r="AL110" s="148" t="s">
        <v>9</v>
      </c>
      <c r="AM110" s="119">
        <v>5</v>
      </c>
      <c r="AN110" s="122">
        <v>37</v>
      </c>
      <c r="AO110" s="122" t="s">
        <v>13</v>
      </c>
      <c r="AP110" s="154"/>
      <c r="AQ110" s="154"/>
      <c r="AR110" s="132"/>
      <c r="AS110" s="119"/>
      <c r="AT110" s="119"/>
      <c r="AV110" s="119"/>
      <c r="AW110" s="119"/>
      <c r="AX110" s="119"/>
      <c r="AY110" s="119"/>
      <c r="AZ110" s="119"/>
      <c r="BA110" s="119"/>
      <c r="BB110" s="119"/>
      <c r="BC110" s="119"/>
      <c r="BD110" s="119"/>
      <c r="BE110" s="119"/>
      <c r="BF110" s="119"/>
      <c r="BG110" s="119"/>
      <c r="BH110" s="119"/>
      <c r="BI110" s="119"/>
      <c r="BJ110" s="119"/>
      <c r="BK110" s="119"/>
      <c r="BL110" s="119"/>
      <c r="BM110" s="119"/>
      <c r="BN110" s="119"/>
      <c r="BO110" s="119"/>
      <c r="BP110" s="119"/>
      <c r="BQ110" s="119"/>
      <c r="BR110" s="119"/>
      <c r="BS110" s="119"/>
      <c r="BT110" s="119"/>
      <c r="BU110" s="119"/>
      <c r="BV110" s="119"/>
      <c r="BW110" s="119"/>
      <c r="BX110" s="119"/>
      <c r="BY110" s="119"/>
      <c r="BZ110" s="119"/>
      <c r="CA110" s="119"/>
      <c r="CB110" s="119"/>
      <c r="CC110" s="119"/>
      <c r="CD110" s="119"/>
      <c r="CE110" s="119"/>
      <c r="CF110" s="119"/>
      <c r="CG110" s="119"/>
      <c r="CH110" s="185"/>
    </row>
    <row r="111" spans="1:86">
      <c r="A111" s="137"/>
      <c r="B111" s="138"/>
      <c r="C111" s="138">
        <v>0</v>
      </c>
      <c r="D111" s="154">
        <v>20.3</v>
      </c>
      <c r="E111" s="139">
        <f t="shared" si="67"/>
        <v>0</v>
      </c>
      <c r="F111" s="139">
        <f t="shared" si="68"/>
        <v>0</v>
      </c>
      <c r="G111" s="158" t="e">
        <f t="shared" si="69"/>
        <v>#DIV/0!</v>
      </c>
      <c r="H111" s="139">
        <f t="shared" si="70"/>
        <v>0</v>
      </c>
      <c r="I111" s="139">
        <f t="shared" si="71"/>
        <v>0</v>
      </c>
      <c r="J111" s="140" t="e">
        <f t="shared" si="72"/>
        <v>#DIV/0!</v>
      </c>
      <c r="K111" s="130" t="e">
        <f t="shared" ref="K111:K123" si="73">STDEV(CH111:CM111)</f>
        <v>#DIV/0!</v>
      </c>
      <c r="M111" t="s">
        <v>17</v>
      </c>
      <c r="N111" s="130" t="e">
        <f>J108*1</f>
        <v>#DIV/0!</v>
      </c>
      <c r="O111" s="130" t="e">
        <f>J126*1</f>
        <v>#DIV/0!</v>
      </c>
      <c r="P111" s="130" t="e">
        <f>J144*1</f>
        <v>#DIV/0!</v>
      </c>
      <c r="Q111" s="130" t="e">
        <f>J162*1</f>
        <v>#DIV/0!</v>
      </c>
      <c r="R111" s="130" t="e">
        <f>J180*1</f>
        <v>#DIV/0!</v>
      </c>
      <c r="S111" s="130" t="e">
        <f>J359*1</f>
        <v>#DIV/0!</v>
      </c>
      <c r="T111" s="130" t="e">
        <f>J413*1</f>
        <v>#DIV/0!</v>
      </c>
      <c r="U111" s="130" t="e">
        <f>J341*1</f>
        <v>#DIV/0!</v>
      </c>
      <c r="V111" s="130" t="e">
        <f>J198*1</f>
        <v>#DIV/0!</v>
      </c>
      <c r="W111" s="130" t="e">
        <f>J216*1</f>
        <v>#DIV/0!</v>
      </c>
      <c r="X111" s="130" t="e">
        <f>J234*1</f>
        <v>#DIV/0!</v>
      </c>
      <c r="Y111" s="130" t="e">
        <f>J252*1</f>
        <v>#DIV/0!</v>
      </c>
      <c r="Z111" s="130" t="e">
        <f>J270*1</f>
        <v>#DIV/0!</v>
      </c>
      <c r="AA111" s="130" t="e">
        <f>J431*1</f>
        <v>#DIV/0!</v>
      </c>
      <c r="AB111" s="130" t="e">
        <f>J395*1</f>
        <v>#DIV/0!</v>
      </c>
      <c r="AC111" s="130" t="e">
        <f>J323*1</f>
        <v>#DIV/0!</v>
      </c>
      <c r="AD111" s="130" t="e">
        <f>J90*1</f>
        <v>#DIV/0!</v>
      </c>
      <c r="AE111" s="130" t="e">
        <f>J72*1</f>
        <v>#DIV/0!</v>
      </c>
      <c r="AF111" s="130" t="e">
        <f>J54*1</f>
        <v>#DIV/0!</v>
      </c>
      <c r="AG111" s="130" t="e">
        <f>J36*1</f>
        <v>#DIV/0!</v>
      </c>
      <c r="AH111" s="130" t="e">
        <f>J18*1</f>
        <v>#DIV/0!</v>
      </c>
      <c r="AI111" s="130" t="e">
        <f>J288*1</f>
        <v>#DIV/0!</v>
      </c>
      <c r="AJ111" s="130" t="e">
        <f>J377*1</f>
        <v>#DIV/0!</v>
      </c>
      <c r="AK111" s="130" t="e">
        <f>J305*1</f>
        <v>#DIV/0!</v>
      </c>
      <c r="AL111" s="130" t="e">
        <f t="shared" ref="AL111:AL127" si="74">AVERAGE(N111:AK111)</f>
        <v>#DIV/0!</v>
      </c>
      <c r="AM111" s="118"/>
      <c r="AN111" s="122"/>
      <c r="AO111" s="122">
        <v>0</v>
      </c>
      <c r="AP111" s="154"/>
      <c r="AQ111" s="154"/>
      <c r="AR111" s="132"/>
      <c r="AS111" s="119"/>
      <c r="AT111" s="119"/>
      <c r="AV111" s="119"/>
      <c r="AW111" s="119"/>
      <c r="AX111" s="119"/>
      <c r="AY111" s="119"/>
      <c r="AZ111" s="119"/>
      <c r="BA111" s="119"/>
      <c r="BB111" s="119"/>
      <c r="BC111" s="119"/>
      <c r="BD111" s="119"/>
      <c r="BE111" s="119"/>
      <c r="BF111" s="119"/>
      <c r="BG111" s="119"/>
      <c r="BH111" s="119"/>
      <c r="BI111" s="119"/>
      <c r="BJ111" s="119"/>
      <c r="BK111" s="119"/>
      <c r="BL111" s="119"/>
      <c r="BM111" s="119"/>
      <c r="BN111" s="119"/>
      <c r="BO111" s="119"/>
      <c r="BP111" s="119"/>
      <c r="BQ111" s="119"/>
      <c r="BR111" s="119"/>
      <c r="BS111" s="119"/>
      <c r="BT111" s="119"/>
      <c r="BU111" s="119"/>
      <c r="BV111" s="119"/>
      <c r="BW111" s="119"/>
      <c r="BX111" s="119"/>
      <c r="BY111" s="119"/>
      <c r="BZ111" s="119"/>
      <c r="CA111" s="119"/>
      <c r="CB111" s="119"/>
      <c r="CC111" s="119"/>
      <c r="CD111" s="119"/>
      <c r="CE111" s="119"/>
      <c r="CF111" s="119"/>
      <c r="CG111" s="119"/>
      <c r="CH111" s="185"/>
    </row>
    <row r="112" spans="1:86">
      <c r="A112" s="137"/>
      <c r="B112" s="138"/>
      <c r="C112" s="138">
        <v>10</v>
      </c>
      <c r="D112" s="132">
        <v>20.170000000000002</v>
      </c>
      <c r="E112" s="139">
        <f t="shared" si="67"/>
        <v>0</v>
      </c>
      <c r="F112" s="139">
        <f t="shared" si="68"/>
        <v>0</v>
      </c>
      <c r="G112" s="158" t="e">
        <f t="shared" si="69"/>
        <v>#DIV/0!</v>
      </c>
      <c r="H112" s="139">
        <f t="shared" si="70"/>
        <v>0</v>
      </c>
      <c r="I112" s="139">
        <f t="shared" si="71"/>
        <v>0</v>
      </c>
      <c r="J112" s="140" t="e">
        <f t="shared" si="72"/>
        <v>#DIV/0!</v>
      </c>
      <c r="K112" s="130" t="e">
        <f t="shared" si="73"/>
        <v>#DIV/0!</v>
      </c>
      <c r="M112">
        <v>0</v>
      </c>
      <c r="N112" s="130" t="e">
        <f t="shared" ref="N112:N123" si="75">J93*1</f>
        <v>#DIV/0!</v>
      </c>
      <c r="O112" s="130" t="e">
        <f t="shared" ref="O112:O123" si="76">J111*1</f>
        <v>#DIV/0!</v>
      </c>
      <c r="P112" s="130" t="e">
        <f t="shared" ref="P112:P123" si="77">J129*1</f>
        <v>#DIV/0!</v>
      </c>
      <c r="Q112" s="130" t="e">
        <f t="shared" ref="Q112:Q123" si="78">J147*1</f>
        <v>#DIV/0!</v>
      </c>
      <c r="R112" s="130" t="e">
        <f t="shared" ref="R112:R123" si="79">J165*1</f>
        <v>#DIV/0!</v>
      </c>
      <c r="S112" s="130" t="e">
        <f t="shared" ref="S112:S123" si="80">J344*1</f>
        <v>#DIV/0!</v>
      </c>
      <c r="T112" s="130" t="e">
        <f t="shared" ref="T112:T123" si="81">J398*1</f>
        <v>#DIV/0!</v>
      </c>
      <c r="U112" s="130" t="e">
        <f t="shared" ref="U112:U123" si="82">J326*1</f>
        <v>#DIV/0!</v>
      </c>
      <c r="V112" s="130" t="e">
        <f t="shared" ref="V112:V123" si="83">J183*1</f>
        <v>#DIV/0!</v>
      </c>
      <c r="W112" s="130" t="e">
        <f t="shared" ref="W112:W123" si="84">J201*1</f>
        <v>#DIV/0!</v>
      </c>
      <c r="X112" s="130" t="e">
        <f t="shared" ref="X112:X123" si="85">J219*1</f>
        <v>#DIV/0!</v>
      </c>
      <c r="Y112" s="130" t="e">
        <f t="shared" ref="Y112:Y123" si="86">J237*1</f>
        <v>#DIV/0!</v>
      </c>
      <c r="Z112" s="130" t="e">
        <f t="shared" ref="Z112:Z123" si="87">J255*1</f>
        <v>#DIV/0!</v>
      </c>
      <c r="AA112" s="130" t="e">
        <f t="shared" ref="AA112:AA123" si="88">J416*1</f>
        <v>#DIV/0!</v>
      </c>
      <c r="AB112" s="130" t="e">
        <f t="shared" ref="AB112:AB123" si="89">J380*1</f>
        <v>#DIV/0!</v>
      </c>
      <c r="AC112" s="130" t="e">
        <f t="shared" ref="AC112:AC123" si="90">J308*1</f>
        <v>#DIV/0!</v>
      </c>
      <c r="AD112" s="130" t="e">
        <f t="shared" ref="AD112:AD123" si="91">J75*1</f>
        <v>#DIV/0!</v>
      </c>
      <c r="AE112" s="130" t="e">
        <f t="shared" ref="AE112:AE123" si="92">J57*1</f>
        <v>#DIV/0!</v>
      </c>
      <c r="AF112" s="130" t="e">
        <f t="shared" ref="AF112:AF123" si="93">J39*1</f>
        <v>#DIV/0!</v>
      </c>
      <c r="AG112" s="130" t="e">
        <f t="shared" ref="AG112:AG123" si="94">J21*1</f>
        <v>#DIV/0!</v>
      </c>
      <c r="AH112" s="130" t="e">
        <f t="shared" ref="AH112:AH123" si="95">J3*1</f>
        <v>#DIV/0!</v>
      </c>
      <c r="AI112" s="130" t="e">
        <f t="shared" ref="AI112:AI123" si="96">J273*1</f>
        <v>#DIV/0!</v>
      </c>
      <c r="AJ112" s="130" t="e">
        <f t="shared" ref="AJ112:AJ123" si="97">J362*1</f>
        <v>#DIV/0!</v>
      </c>
      <c r="AK112" s="130" t="e">
        <f t="shared" ref="AK112:AK123" si="98">J291*1</f>
        <v>#DIV/0!</v>
      </c>
      <c r="AL112" s="130" t="e">
        <f t="shared" si="74"/>
        <v>#DIV/0!</v>
      </c>
      <c r="AM112" s="118"/>
      <c r="AN112" s="122"/>
      <c r="AO112" s="122">
        <v>10</v>
      </c>
      <c r="AP112" s="132"/>
      <c r="AQ112" s="132"/>
      <c r="AR112" s="132"/>
      <c r="AS112" s="154"/>
      <c r="BH112" s="118"/>
      <c r="BK112" s="118"/>
      <c r="BM112" s="118"/>
      <c r="BQ112" s="118"/>
      <c r="BU112" s="118"/>
      <c r="BX112" s="118"/>
      <c r="CA112" s="118"/>
      <c r="CH112" s="185"/>
    </row>
    <row r="113" spans="1:86">
      <c r="A113" s="137"/>
      <c r="B113" s="138"/>
      <c r="C113" s="138">
        <v>20</v>
      </c>
      <c r="D113" s="132">
        <v>19.75</v>
      </c>
      <c r="E113" s="139">
        <f t="shared" si="67"/>
        <v>0</v>
      </c>
      <c r="F113" s="139">
        <f t="shared" si="68"/>
        <v>0</v>
      </c>
      <c r="G113" s="158" t="e">
        <f t="shared" si="69"/>
        <v>#DIV/0!</v>
      </c>
      <c r="H113" s="139">
        <f t="shared" si="70"/>
        <v>0</v>
      </c>
      <c r="I113" s="139">
        <f t="shared" si="71"/>
        <v>0</v>
      </c>
      <c r="J113" s="140" t="e">
        <f t="shared" si="72"/>
        <v>#DIV/0!</v>
      </c>
      <c r="K113" s="130" t="e">
        <f t="shared" si="73"/>
        <v>#DIV/0!</v>
      </c>
      <c r="M113">
        <v>10</v>
      </c>
      <c r="N113" s="130" t="e">
        <f t="shared" si="75"/>
        <v>#DIV/0!</v>
      </c>
      <c r="O113" s="130" t="e">
        <f t="shared" si="76"/>
        <v>#DIV/0!</v>
      </c>
      <c r="P113" s="130" t="e">
        <f t="shared" si="77"/>
        <v>#DIV/0!</v>
      </c>
      <c r="Q113" s="130" t="e">
        <f t="shared" si="78"/>
        <v>#DIV/0!</v>
      </c>
      <c r="R113" s="130" t="e">
        <f t="shared" si="79"/>
        <v>#DIV/0!</v>
      </c>
      <c r="S113" s="130" t="e">
        <f t="shared" si="80"/>
        <v>#DIV/0!</v>
      </c>
      <c r="T113" s="130" t="e">
        <f t="shared" si="81"/>
        <v>#DIV/0!</v>
      </c>
      <c r="U113" s="130" t="e">
        <f t="shared" si="82"/>
        <v>#DIV/0!</v>
      </c>
      <c r="V113" s="130" t="e">
        <f t="shared" si="83"/>
        <v>#DIV/0!</v>
      </c>
      <c r="W113" s="130" t="e">
        <f t="shared" si="84"/>
        <v>#DIV/0!</v>
      </c>
      <c r="X113" s="130" t="e">
        <f t="shared" si="85"/>
        <v>#DIV/0!</v>
      </c>
      <c r="Y113" s="130" t="e">
        <f t="shared" si="86"/>
        <v>#DIV/0!</v>
      </c>
      <c r="Z113" s="130" t="e">
        <f t="shared" si="87"/>
        <v>#DIV/0!</v>
      </c>
      <c r="AA113" s="130" t="e">
        <f t="shared" si="88"/>
        <v>#DIV/0!</v>
      </c>
      <c r="AB113" s="130" t="e">
        <f t="shared" si="89"/>
        <v>#DIV/0!</v>
      </c>
      <c r="AC113" s="130" t="e">
        <f t="shared" si="90"/>
        <v>#DIV/0!</v>
      </c>
      <c r="AD113" s="130" t="e">
        <f t="shared" si="91"/>
        <v>#DIV/0!</v>
      </c>
      <c r="AE113" s="130" t="e">
        <f t="shared" si="92"/>
        <v>#DIV/0!</v>
      </c>
      <c r="AF113" s="130" t="e">
        <f t="shared" si="93"/>
        <v>#DIV/0!</v>
      </c>
      <c r="AG113" s="130" t="e">
        <f t="shared" si="94"/>
        <v>#DIV/0!</v>
      </c>
      <c r="AH113" s="130" t="e">
        <f t="shared" si="95"/>
        <v>#DIV/0!</v>
      </c>
      <c r="AI113" s="130" t="e">
        <f t="shared" si="96"/>
        <v>#DIV/0!</v>
      </c>
      <c r="AJ113" s="130" t="e">
        <f t="shared" si="97"/>
        <v>#DIV/0!</v>
      </c>
      <c r="AK113" s="130" t="e">
        <f t="shared" si="98"/>
        <v>#DIV/0!</v>
      </c>
      <c r="AL113" s="130" t="e">
        <f t="shared" si="74"/>
        <v>#DIV/0!</v>
      </c>
      <c r="AM113" s="118"/>
      <c r="AN113" s="122"/>
      <c r="AO113" s="122">
        <v>20</v>
      </c>
      <c r="AP113" s="132"/>
      <c r="AQ113" s="132"/>
      <c r="AR113" s="132"/>
      <c r="AS113" s="154"/>
      <c r="BH113" s="118"/>
      <c r="BK113" s="118"/>
      <c r="BM113" s="118"/>
      <c r="BQ113" s="118"/>
      <c r="BU113" s="118"/>
      <c r="BX113" s="118"/>
      <c r="CA113" s="118"/>
      <c r="CH113" s="185"/>
    </row>
    <row r="114" spans="1:86">
      <c r="A114" s="137"/>
      <c r="B114" s="138"/>
      <c r="C114" s="138">
        <v>30</v>
      </c>
      <c r="D114" s="132">
        <v>18.899999999999999</v>
      </c>
      <c r="E114" s="139">
        <f t="shared" si="67"/>
        <v>0</v>
      </c>
      <c r="F114" s="139">
        <f t="shared" si="68"/>
        <v>0</v>
      </c>
      <c r="G114" s="158" t="e">
        <f t="shared" si="69"/>
        <v>#DIV/0!</v>
      </c>
      <c r="H114" s="139">
        <f t="shared" si="70"/>
        <v>0</v>
      </c>
      <c r="I114" s="139">
        <f t="shared" si="71"/>
        <v>0</v>
      </c>
      <c r="J114" s="140" t="e">
        <f t="shared" si="72"/>
        <v>#DIV/0!</v>
      </c>
      <c r="K114" s="130" t="e">
        <f t="shared" si="73"/>
        <v>#DIV/0!</v>
      </c>
      <c r="M114">
        <v>20</v>
      </c>
      <c r="N114" s="130" t="e">
        <f t="shared" si="75"/>
        <v>#DIV/0!</v>
      </c>
      <c r="O114" s="130" t="e">
        <f t="shared" si="76"/>
        <v>#DIV/0!</v>
      </c>
      <c r="P114" s="130" t="e">
        <f t="shared" si="77"/>
        <v>#DIV/0!</v>
      </c>
      <c r="Q114" s="130" t="e">
        <f t="shared" si="78"/>
        <v>#DIV/0!</v>
      </c>
      <c r="R114" s="130" t="e">
        <f t="shared" si="79"/>
        <v>#DIV/0!</v>
      </c>
      <c r="S114" s="130" t="e">
        <f t="shared" si="80"/>
        <v>#DIV/0!</v>
      </c>
      <c r="T114" s="130" t="e">
        <f t="shared" si="81"/>
        <v>#DIV/0!</v>
      </c>
      <c r="U114" s="130" t="e">
        <f t="shared" si="82"/>
        <v>#DIV/0!</v>
      </c>
      <c r="V114" s="130" t="e">
        <f t="shared" si="83"/>
        <v>#DIV/0!</v>
      </c>
      <c r="W114" s="130" t="e">
        <f t="shared" si="84"/>
        <v>#DIV/0!</v>
      </c>
      <c r="X114" s="130" t="e">
        <f t="shared" si="85"/>
        <v>#DIV/0!</v>
      </c>
      <c r="Y114" s="130" t="e">
        <f t="shared" si="86"/>
        <v>#DIV/0!</v>
      </c>
      <c r="Z114" s="130" t="e">
        <f t="shared" si="87"/>
        <v>#DIV/0!</v>
      </c>
      <c r="AA114" s="130" t="e">
        <f t="shared" si="88"/>
        <v>#DIV/0!</v>
      </c>
      <c r="AB114" s="130" t="e">
        <f t="shared" si="89"/>
        <v>#DIV/0!</v>
      </c>
      <c r="AC114" s="130" t="e">
        <f t="shared" si="90"/>
        <v>#DIV/0!</v>
      </c>
      <c r="AD114" s="130" t="e">
        <f t="shared" si="91"/>
        <v>#DIV/0!</v>
      </c>
      <c r="AE114" s="130" t="e">
        <f t="shared" si="92"/>
        <v>#DIV/0!</v>
      </c>
      <c r="AF114" s="130" t="e">
        <f t="shared" si="93"/>
        <v>#DIV/0!</v>
      </c>
      <c r="AG114" s="130" t="e">
        <f t="shared" si="94"/>
        <v>#DIV/0!</v>
      </c>
      <c r="AH114" s="130" t="e">
        <f t="shared" si="95"/>
        <v>#DIV/0!</v>
      </c>
      <c r="AI114" s="130" t="e">
        <f t="shared" si="96"/>
        <v>#DIV/0!</v>
      </c>
      <c r="AJ114" s="130" t="e">
        <f t="shared" si="97"/>
        <v>#DIV/0!</v>
      </c>
      <c r="AK114" s="130" t="e">
        <f t="shared" si="98"/>
        <v>#DIV/0!</v>
      </c>
      <c r="AL114" s="130" t="e">
        <f t="shared" si="74"/>
        <v>#DIV/0!</v>
      </c>
      <c r="AM114" s="118"/>
      <c r="AN114" s="122"/>
      <c r="AO114" s="122">
        <v>30</v>
      </c>
      <c r="AP114" s="132"/>
      <c r="AQ114" s="132"/>
      <c r="AR114" s="132"/>
      <c r="AS114" s="154"/>
      <c r="BH114" s="118"/>
      <c r="BK114" s="118"/>
      <c r="BM114" s="118"/>
      <c r="BQ114" s="118"/>
      <c r="BU114" s="118"/>
      <c r="BX114" s="118"/>
      <c r="CA114" s="118"/>
      <c r="CH114" s="185"/>
    </row>
    <row r="115" spans="1:86">
      <c r="A115" s="137"/>
      <c r="B115" s="138"/>
      <c r="C115" s="138">
        <v>50</v>
      </c>
      <c r="D115" s="132">
        <v>18.440000000000001</v>
      </c>
      <c r="E115" s="139">
        <f t="shared" si="67"/>
        <v>0</v>
      </c>
      <c r="F115" s="139">
        <f t="shared" si="68"/>
        <v>0</v>
      </c>
      <c r="G115" s="158" t="e">
        <f t="shared" si="69"/>
        <v>#DIV/0!</v>
      </c>
      <c r="H115" s="139">
        <f t="shared" si="70"/>
        <v>0</v>
      </c>
      <c r="I115" s="139">
        <f t="shared" si="71"/>
        <v>0</v>
      </c>
      <c r="J115" s="140" t="e">
        <f t="shared" si="72"/>
        <v>#DIV/0!</v>
      </c>
      <c r="K115" s="130" t="e">
        <f t="shared" si="73"/>
        <v>#DIV/0!</v>
      </c>
      <c r="M115">
        <v>30</v>
      </c>
      <c r="N115" s="130" t="e">
        <f t="shared" si="75"/>
        <v>#DIV/0!</v>
      </c>
      <c r="O115" s="130" t="e">
        <f t="shared" si="76"/>
        <v>#DIV/0!</v>
      </c>
      <c r="P115" s="130" t="e">
        <f t="shared" si="77"/>
        <v>#DIV/0!</v>
      </c>
      <c r="Q115" s="130" t="e">
        <f t="shared" si="78"/>
        <v>#DIV/0!</v>
      </c>
      <c r="R115" s="130" t="e">
        <f t="shared" si="79"/>
        <v>#DIV/0!</v>
      </c>
      <c r="S115" s="130" t="e">
        <f t="shared" si="80"/>
        <v>#DIV/0!</v>
      </c>
      <c r="T115" s="130" t="e">
        <f t="shared" si="81"/>
        <v>#DIV/0!</v>
      </c>
      <c r="U115" s="130" t="e">
        <f t="shared" si="82"/>
        <v>#DIV/0!</v>
      </c>
      <c r="V115" s="130" t="e">
        <f t="shared" si="83"/>
        <v>#DIV/0!</v>
      </c>
      <c r="W115" s="130" t="e">
        <f t="shared" si="84"/>
        <v>#DIV/0!</v>
      </c>
      <c r="X115" s="130" t="e">
        <f t="shared" si="85"/>
        <v>#DIV/0!</v>
      </c>
      <c r="Y115" s="130" t="e">
        <f t="shared" si="86"/>
        <v>#DIV/0!</v>
      </c>
      <c r="Z115" s="130" t="e">
        <f t="shared" si="87"/>
        <v>#DIV/0!</v>
      </c>
      <c r="AA115" s="130" t="e">
        <f t="shared" si="88"/>
        <v>#DIV/0!</v>
      </c>
      <c r="AB115" s="130" t="e">
        <f t="shared" si="89"/>
        <v>#DIV/0!</v>
      </c>
      <c r="AC115" s="130" t="e">
        <f t="shared" si="90"/>
        <v>#DIV/0!</v>
      </c>
      <c r="AD115" s="130" t="e">
        <f t="shared" si="91"/>
        <v>#DIV/0!</v>
      </c>
      <c r="AE115" s="130" t="e">
        <f t="shared" si="92"/>
        <v>#DIV/0!</v>
      </c>
      <c r="AF115" s="130" t="e">
        <f t="shared" si="93"/>
        <v>#DIV/0!</v>
      </c>
      <c r="AG115" s="130" t="e">
        <f t="shared" si="94"/>
        <v>#DIV/0!</v>
      </c>
      <c r="AH115" s="130" t="e">
        <f t="shared" si="95"/>
        <v>#DIV/0!</v>
      </c>
      <c r="AI115" s="130" t="e">
        <f t="shared" si="96"/>
        <v>#DIV/0!</v>
      </c>
      <c r="AJ115" s="130" t="e">
        <f t="shared" si="97"/>
        <v>#DIV/0!</v>
      </c>
      <c r="AK115" s="130" t="e">
        <f t="shared" si="98"/>
        <v>#DIV/0!</v>
      </c>
      <c r="AL115" s="130" t="e">
        <f t="shared" si="74"/>
        <v>#DIV/0!</v>
      </c>
      <c r="AM115" s="118"/>
      <c r="AN115" s="122"/>
      <c r="AO115" s="122">
        <v>50</v>
      </c>
      <c r="AP115" s="132"/>
      <c r="AQ115" s="132"/>
      <c r="AR115" s="132"/>
      <c r="AS115" s="154"/>
      <c r="BH115" s="118"/>
      <c r="BK115" s="118"/>
      <c r="BM115" s="118"/>
      <c r="BQ115" s="118"/>
      <c r="BU115" s="118"/>
      <c r="BX115" s="118"/>
      <c r="CA115" s="118"/>
      <c r="CH115" s="185"/>
    </row>
    <row r="116" spans="1:86">
      <c r="A116" s="137"/>
      <c r="B116" s="138"/>
      <c r="C116" s="138">
        <v>75</v>
      </c>
      <c r="D116" s="132">
        <v>17.18</v>
      </c>
      <c r="E116" s="139">
        <f t="shared" si="67"/>
        <v>0</v>
      </c>
      <c r="F116" s="139">
        <f t="shared" si="68"/>
        <v>0</v>
      </c>
      <c r="G116" s="158" t="e">
        <f t="shared" si="69"/>
        <v>#DIV/0!</v>
      </c>
      <c r="H116" s="139">
        <f t="shared" si="70"/>
        <v>0</v>
      </c>
      <c r="I116" s="139">
        <f t="shared" si="71"/>
        <v>0</v>
      </c>
      <c r="J116" s="140" t="e">
        <f t="shared" si="72"/>
        <v>#DIV/0!</v>
      </c>
      <c r="K116" s="130" t="e">
        <f t="shared" si="73"/>
        <v>#DIV/0!</v>
      </c>
      <c r="M116">
        <v>50</v>
      </c>
      <c r="N116" s="130" t="e">
        <f t="shared" si="75"/>
        <v>#DIV/0!</v>
      </c>
      <c r="O116" s="130" t="e">
        <f t="shared" si="76"/>
        <v>#DIV/0!</v>
      </c>
      <c r="P116" s="130" t="e">
        <f t="shared" si="77"/>
        <v>#DIV/0!</v>
      </c>
      <c r="Q116" s="130" t="e">
        <f t="shared" si="78"/>
        <v>#DIV/0!</v>
      </c>
      <c r="R116" s="130" t="e">
        <f t="shared" si="79"/>
        <v>#DIV/0!</v>
      </c>
      <c r="S116" s="130" t="e">
        <f t="shared" si="80"/>
        <v>#DIV/0!</v>
      </c>
      <c r="T116" s="130" t="e">
        <f t="shared" si="81"/>
        <v>#DIV/0!</v>
      </c>
      <c r="U116" s="130" t="e">
        <f t="shared" si="82"/>
        <v>#DIV/0!</v>
      </c>
      <c r="V116" s="130" t="e">
        <f t="shared" si="83"/>
        <v>#DIV/0!</v>
      </c>
      <c r="W116" s="130" t="e">
        <f t="shared" si="84"/>
        <v>#DIV/0!</v>
      </c>
      <c r="X116" s="130" t="e">
        <f t="shared" si="85"/>
        <v>#DIV/0!</v>
      </c>
      <c r="Y116" s="130" t="e">
        <f t="shared" si="86"/>
        <v>#DIV/0!</v>
      </c>
      <c r="Z116" s="130" t="e">
        <f t="shared" si="87"/>
        <v>#DIV/0!</v>
      </c>
      <c r="AA116" s="130" t="e">
        <f t="shared" si="88"/>
        <v>#DIV/0!</v>
      </c>
      <c r="AB116" s="130" t="e">
        <f t="shared" si="89"/>
        <v>#DIV/0!</v>
      </c>
      <c r="AC116" s="130" t="e">
        <f t="shared" si="90"/>
        <v>#DIV/0!</v>
      </c>
      <c r="AD116" s="130" t="e">
        <f t="shared" si="91"/>
        <v>#DIV/0!</v>
      </c>
      <c r="AE116" s="130" t="e">
        <f t="shared" si="92"/>
        <v>#DIV/0!</v>
      </c>
      <c r="AF116" s="130" t="e">
        <f t="shared" si="93"/>
        <v>#DIV/0!</v>
      </c>
      <c r="AG116" s="130" t="e">
        <f t="shared" si="94"/>
        <v>#DIV/0!</v>
      </c>
      <c r="AH116" s="130" t="e">
        <f t="shared" si="95"/>
        <v>#DIV/0!</v>
      </c>
      <c r="AI116" s="130" t="e">
        <f t="shared" si="96"/>
        <v>#DIV/0!</v>
      </c>
      <c r="AJ116" s="130" t="e">
        <f t="shared" si="97"/>
        <v>#DIV/0!</v>
      </c>
      <c r="AK116" s="130" t="e">
        <f t="shared" si="98"/>
        <v>#DIV/0!</v>
      </c>
      <c r="AL116" s="130" t="e">
        <f t="shared" si="74"/>
        <v>#DIV/0!</v>
      </c>
      <c r="AM116" s="118"/>
      <c r="AN116" s="122"/>
      <c r="AO116" s="122">
        <v>75</v>
      </c>
      <c r="AP116" s="132"/>
      <c r="AQ116" s="132"/>
      <c r="AR116" s="132"/>
      <c r="AS116" s="154"/>
      <c r="BH116" s="118"/>
      <c r="BK116" s="118"/>
      <c r="BM116" s="118"/>
      <c r="BQ116" s="118"/>
      <c r="BU116" s="118"/>
      <c r="BX116" s="118"/>
      <c r="CA116" s="118"/>
      <c r="CH116" s="185"/>
    </row>
    <row r="117" spans="1:86">
      <c r="A117" s="137"/>
      <c r="B117" s="138"/>
      <c r="C117" s="138">
        <v>100</v>
      </c>
      <c r="D117" s="132">
        <v>15.9</v>
      </c>
      <c r="E117" s="139">
        <f t="shared" si="67"/>
        <v>0</v>
      </c>
      <c r="F117" s="139">
        <f t="shared" si="68"/>
        <v>0</v>
      </c>
      <c r="G117" s="158" t="e">
        <f t="shared" si="69"/>
        <v>#DIV/0!</v>
      </c>
      <c r="H117" s="139">
        <f t="shared" si="70"/>
        <v>0</v>
      </c>
      <c r="I117" s="139">
        <f t="shared" si="71"/>
        <v>0</v>
      </c>
      <c r="J117" s="140" t="e">
        <f t="shared" si="72"/>
        <v>#DIV/0!</v>
      </c>
      <c r="K117" s="130" t="e">
        <f t="shared" si="73"/>
        <v>#DIV/0!</v>
      </c>
      <c r="M117">
        <v>75</v>
      </c>
      <c r="N117" s="130" t="e">
        <f t="shared" si="75"/>
        <v>#DIV/0!</v>
      </c>
      <c r="O117" s="130" t="e">
        <f t="shared" si="76"/>
        <v>#DIV/0!</v>
      </c>
      <c r="P117" s="130" t="e">
        <f t="shared" si="77"/>
        <v>#DIV/0!</v>
      </c>
      <c r="Q117" s="130" t="e">
        <f t="shared" si="78"/>
        <v>#DIV/0!</v>
      </c>
      <c r="R117" s="130" t="e">
        <f t="shared" si="79"/>
        <v>#DIV/0!</v>
      </c>
      <c r="S117" s="130" t="e">
        <f t="shared" si="80"/>
        <v>#DIV/0!</v>
      </c>
      <c r="T117" s="130" t="e">
        <f t="shared" si="81"/>
        <v>#DIV/0!</v>
      </c>
      <c r="U117" s="130" t="e">
        <f t="shared" si="82"/>
        <v>#DIV/0!</v>
      </c>
      <c r="V117" s="130" t="e">
        <f t="shared" si="83"/>
        <v>#DIV/0!</v>
      </c>
      <c r="W117" s="130" t="e">
        <f t="shared" si="84"/>
        <v>#DIV/0!</v>
      </c>
      <c r="X117" s="130" t="e">
        <f t="shared" si="85"/>
        <v>#DIV/0!</v>
      </c>
      <c r="Y117" s="130" t="e">
        <f t="shared" si="86"/>
        <v>#DIV/0!</v>
      </c>
      <c r="Z117" s="130" t="e">
        <f t="shared" si="87"/>
        <v>#DIV/0!</v>
      </c>
      <c r="AA117" s="130" t="e">
        <f t="shared" si="88"/>
        <v>#DIV/0!</v>
      </c>
      <c r="AB117" s="130" t="e">
        <f t="shared" si="89"/>
        <v>#DIV/0!</v>
      </c>
      <c r="AC117" s="130" t="e">
        <f t="shared" si="90"/>
        <v>#DIV/0!</v>
      </c>
      <c r="AD117" s="130" t="e">
        <f t="shared" si="91"/>
        <v>#DIV/0!</v>
      </c>
      <c r="AE117" s="130" t="e">
        <f t="shared" si="92"/>
        <v>#DIV/0!</v>
      </c>
      <c r="AF117" s="130" t="e">
        <f t="shared" si="93"/>
        <v>#DIV/0!</v>
      </c>
      <c r="AG117" s="130" t="e">
        <f t="shared" si="94"/>
        <v>#DIV/0!</v>
      </c>
      <c r="AH117" s="130" t="e">
        <f t="shared" si="95"/>
        <v>#DIV/0!</v>
      </c>
      <c r="AI117" s="130" t="e">
        <f t="shared" si="96"/>
        <v>#DIV/0!</v>
      </c>
      <c r="AJ117" s="130" t="e">
        <f t="shared" si="97"/>
        <v>#DIV/0!</v>
      </c>
      <c r="AK117" s="130" t="e">
        <f t="shared" si="98"/>
        <v>#DIV/0!</v>
      </c>
      <c r="AL117" s="130" t="e">
        <f t="shared" si="74"/>
        <v>#DIV/0!</v>
      </c>
      <c r="AM117" s="118"/>
      <c r="AN117" s="122"/>
      <c r="AO117" s="122">
        <v>100</v>
      </c>
      <c r="AP117" s="132"/>
      <c r="AQ117" s="132"/>
      <c r="AR117" s="132"/>
      <c r="AS117" s="154"/>
      <c r="BH117" s="118"/>
      <c r="BK117" s="118"/>
      <c r="BM117" s="118"/>
      <c r="BQ117" s="118"/>
      <c r="BU117" s="118"/>
      <c r="BX117" s="118"/>
      <c r="CA117" s="118"/>
      <c r="CH117" s="185"/>
    </row>
    <row r="118" spans="1:86">
      <c r="A118" s="137"/>
      <c r="B118" s="138"/>
      <c r="C118" s="138">
        <v>150</v>
      </c>
      <c r="D118" s="132">
        <v>13.42</v>
      </c>
      <c r="E118" s="139">
        <f t="shared" si="67"/>
        <v>0</v>
      </c>
      <c r="F118" s="139">
        <f t="shared" si="68"/>
        <v>0</v>
      </c>
      <c r="G118" s="158" t="e">
        <f t="shared" si="69"/>
        <v>#DIV/0!</v>
      </c>
      <c r="H118" s="139">
        <f t="shared" si="70"/>
        <v>0</v>
      </c>
      <c r="I118" s="139">
        <f t="shared" si="71"/>
        <v>0</v>
      </c>
      <c r="J118" s="140" t="e">
        <f t="shared" si="72"/>
        <v>#DIV/0!</v>
      </c>
      <c r="K118" s="130" t="e">
        <f t="shared" si="73"/>
        <v>#DIV/0!</v>
      </c>
      <c r="M118">
        <v>100</v>
      </c>
      <c r="N118" s="130" t="e">
        <f t="shared" si="75"/>
        <v>#DIV/0!</v>
      </c>
      <c r="O118" s="130" t="e">
        <f t="shared" si="76"/>
        <v>#DIV/0!</v>
      </c>
      <c r="P118" s="130" t="e">
        <f t="shared" si="77"/>
        <v>#DIV/0!</v>
      </c>
      <c r="Q118" s="130" t="e">
        <f t="shared" si="78"/>
        <v>#DIV/0!</v>
      </c>
      <c r="R118" s="130" t="e">
        <f t="shared" si="79"/>
        <v>#DIV/0!</v>
      </c>
      <c r="S118" s="130" t="e">
        <f t="shared" si="80"/>
        <v>#DIV/0!</v>
      </c>
      <c r="T118" s="130" t="e">
        <f t="shared" si="81"/>
        <v>#DIV/0!</v>
      </c>
      <c r="U118" s="130" t="e">
        <f t="shared" si="82"/>
        <v>#DIV/0!</v>
      </c>
      <c r="V118" s="130" t="e">
        <f t="shared" si="83"/>
        <v>#DIV/0!</v>
      </c>
      <c r="W118" s="130" t="e">
        <f t="shared" si="84"/>
        <v>#DIV/0!</v>
      </c>
      <c r="X118" s="130" t="e">
        <f t="shared" si="85"/>
        <v>#DIV/0!</v>
      </c>
      <c r="Y118" s="130" t="e">
        <f t="shared" si="86"/>
        <v>#DIV/0!</v>
      </c>
      <c r="Z118" s="130" t="e">
        <f t="shared" si="87"/>
        <v>#DIV/0!</v>
      </c>
      <c r="AA118" s="130" t="e">
        <f t="shared" si="88"/>
        <v>#DIV/0!</v>
      </c>
      <c r="AB118" s="130" t="e">
        <f t="shared" si="89"/>
        <v>#DIV/0!</v>
      </c>
      <c r="AC118" s="130" t="e">
        <f t="shared" si="90"/>
        <v>#DIV/0!</v>
      </c>
      <c r="AD118" s="130" t="e">
        <f t="shared" si="91"/>
        <v>#DIV/0!</v>
      </c>
      <c r="AE118" s="130" t="e">
        <f t="shared" si="92"/>
        <v>#DIV/0!</v>
      </c>
      <c r="AF118" s="130" t="e">
        <f t="shared" si="93"/>
        <v>#DIV/0!</v>
      </c>
      <c r="AG118" s="130" t="e">
        <f t="shared" si="94"/>
        <v>#DIV/0!</v>
      </c>
      <c r="AH118" s="130" t="e">
        <f t="shared" si="95"/>
        <v>#DIV/0!</v>
      </c>
      <c r="AI118" s="130" t="e">
        <f t="shared" si="96"/>
        <v>#DIV/0!</v>
      </c>
      <c r="AJ118" s="130" t="e">
        <f t="shared" si="97"/>
        <v>#DIV/0!</v>
      </c>
      <c r="AK118" s="130" t="e">
        <f t="shared" si="98"/>
        <v>#DIV/0!</v>
      </c>
      <c r="AL118" s="130" t="e">
        <f t="shared" si="74"/>
        <v>#DIV/0!</v>
      </c>
      <c r="AM118" s="118"/>
      <c r="AN118" s="122"/>
      <c r="AO118" s="122">
        <v>150</v>
      </c>
      <c r="AP118" s="132"/>
      <c r="AQ118" s="132"/>
      <c r="AR118" s="132"/>
      <c r="AS118" s="154"/>
      <c r="BK118" s="118"/>
      <c r="BM118" s="118"/>
      <c r="BQ118" s="118"/>
      <c r="BU118" s="118"/>
      <c r="BX118" s="118"/>
      <c r="CA118" s="118"/>
      <c r="CH118" s="185"/>
    </row>
    <row r="119" spans="1:86">
      <c r="A119" s="137"/>
      <c r="B119" s="138"/>
      <c r="C119" s="138">
        <v>200</v>
      </c>
      <c r="D119" s="132">
        <v>11.33</v>
      </c>
      <c r="E119" s="139">
        <f t="shared" si="67"/>
        <v>0</v>
      </c>
      <c r="F119" s="139">
        <f t="shared" si="68"/>
        <v>0</v>
      </c>
      <c r="G119" s="158" t="e">
        <f t="shared" si="69"/>
        <v>#DIV/0!</v>
      </c>
      <c r="H119" s="139">
        <f t="shared" si="70"/>
        <v>0</v>
      </c>
      <c r="I119" s="139">
        <f t="shared" si="71"/>
        <v>0</v>
      </c>
      <c r="J119" s="140" t="e">
        <f t="shared" si="72"/>
        <v>#DIV/0!</v>
      </c>
      <c r="K119" s="130" t="e">
        <f t="shared" si="73"/>
        <v>#DIV/0!</v>
      </c>
      <c r="M119">
        <v>150</v>
      </c>
      <c r="N119" s="130" t="e">
        <f t="shared" si="75"/>
        <v>#DIV/0!</v>
      </c>
      <c r="O119" s="130" t="e">
        <f t="shared" si="76"/>
        <v>#DIV/0!</v>
      </c>
      <c r="P119" s="130" t="e">
        <f t="shared" si="77"/>
        <v>#DIV/0!</v>
      </c>
      <c r="Q119" s="130" t="e">
        <f t="shared" si="78"/>
        <v>#DIV/0!</v>
      </c>
      <c r="R119" s="130" t="e">
        <f t="shared" si="79"/>
        <v>#DIV/0!</v>
      </c>
      <c r="S119" s="130" t="e">
        <f t="shared" si="80"/>
        <v>#DIV/0!</v>
      </c>
      <c r="T119" s="130" t="e">
        <f t="shared" si="81"/>
        <v>#DIV/0!</v>
      </c>
      <c r="U119" s="130" t="e">
        <f t="shared" si="82"/>
        <v>#DIV/0!</v>
      </c>
      <c r="V119" s="130" t="e">
        <f t="shared" si="83"/>
        <v>#DIV/0!</v>
      </c>
      <c r="W119" s="130" t="e">
        <f t="shared" si="84"/>
        <v>#DIV/0!</v>
      </c>
      <c r="X119" s="130" t="e">
        <f t="shared" si="85"/>
        <v>#DIV/0!</v>
      </c>
      <c r="Y119" s="130" t="e">
        <f t="shared" si="86"/>
        <v>#DIV/0!</v>
      </c>
      <c r="Z119" s="130" t="e">
        <f t="shared" si="87"/>
        <v>#DIV/0!</v>
      </c>
      <c r="AA119" s="130" t="e">
        <f t="shared" si="88"/>
        <v>#DIV/0!</v>
      </c>
      <c r="AB119" s="130" t="e">
        <f t="shared" si="89"/>
        <v>#DIV/0!</v>
      </c>
      <c r="AC119" s="130" t="e">
        <f t="shared" si="90"/>
        <v>#DIV/0!</v>
      </c>
      <c r="AD119" s="130" t="e">
        <f t="shared" si="91"/>
        <v>#DIV/0!</v>
      </c>
      <c r="AE119" s="130" t="e">
        <f t="shared" si="92"/>
        <v>#DIV/0!</v>
      </c>
      <c r="AF119" s="130" t="e">
        <f t="shared" si="93"/>
        <v>#DIV/0!</v>
      </c>
      <c r="AG119" s="130" t="e">
        <f t="shared" si="94"/>
        <v>#DIV/0!</v>
      </c>
      <c r="AH119" s="130" t="e">
        <f t="shared" si="95"/>
        <v>#DIV/0!</v>
      </c>
      <c r="AI119" s="130" t="e">
        <f t="shared" si="96"/>
        <v>#DIV/0!</v>
      </c>
      <c r="AJ119" s="130" t="e">
        <f t="shared" si="97"/>
        <v>#DIV/0!</v>
      </c>
      <c r="AK119" s="130" t="e">
        <f t="shared" si="98"/>
        <v>#DIV/0!</v>
      </c>
      <c r="AL119" s="130" t="e">
        <f t="shared" si="74"/>
        <v>#DIV/0!</v>
      </c>
      <c r="AM119" s="118"/>
      <c r="AN119" s="122"/>
      <c r="AO119" s="122">
        <v>200</v>
      </c>
      <c r="AP119" s="132"/>
      <c r="AQ119" s="132"/>
      <c r="AR119" s="132"/>
      <c r="AS119" s="154"/>
      <c r="BK119" s="118"/>
      <c r="BM119" s="118"/>
      <c r="BQ119" s="118"/>
      <c r="BU119" s="118"/>
      <c r="BX119" s="118"/>
      <c r="CA119" s="118"/>
      <c r="CH119" s="185"/>
    </row>
    <row r="120" spans="1:86">
      <c r="A120" s="137"/>
      <c r="B120" s="138"/>
      <c r="C120" s="138">
        <v>300</v>
      </c>
      <c r="D120" s="132">
        <v>9.1300000000000008</v>
      </c>
      <c r="E120" s="139">
        <f t="shared" si="67"/>
        <v>0</v>
      </c>
      <c r="F120" s="139">
        <f t="shared" si="68"/>
        <v>0</v>
      </c>
      <c r="G120" s="158" t="e">
        <f t="shared" si="69"/>
        <v>#DIV/0!</v>
      </c>
      <c r="H120" s="139">
        <f t="shared" si="70"/>
        <v>0</v>
      </c>
      <c r="I120" s="139">
        <f t="shared" si="71"/>
        <v>0</v>
      </c>
      <c r="J120" s="140" t="e">
        <f t="shared" si="72"/>
        <v>#DIV/0!</v>
      </c>
      <c r="K120" s="130" t="e">
        <f t="shared" si="73"/>
        <v>#DIV/0!</v>
      </c>
      <c r="M120">
        <v>200</v>
      </c>
      <c r="N120" s="130" t="e">
        <f t="shared" si="75"/>
        <v>#DIV/0!</v>
      </c>
      <c r="O120" s="130" t="e">
        <f t="shared" si="76"/>
        <v>#DIV/0!</v>
      </c>
      <c r="P120" s="130" t="e">
        <f t="shared" si="77"/>
        <v>#DIV/0!</v>
      </c>
      <c r="Q120" s="130" t="e">
        <f t="shared" si="78"/>
        <v>#DIV/0!</v>
      </c>
      <c r="R120" s="130" t="e">
        <f t="shared" si="79"/>
        <v>#DIV/0!</v>
      </c>
      <c r="S120" s="130" t="e">
        <f t="shared" si="80"/>
        <v>#DIV/0!</v>
      </c>
      <c r="T120" s="130" t="e">
        <f t="shared" si="81"/>
        <v>#DIV/0!</v>
      </c>
      <c r="U120" s="130" t="e">
        <f t="shared" si="82"/>
        <v>#DIV/0!</v>
      </c>
      <c r="V120" s="130" t="e">
        <f t="shared" si="83"/>
        <v>#DIV/0!</v>
      </c>
      <c r="W120" s="130" t="e">
        <f t="shared" si="84"/>
        <v>#DIV/0!</v>
      </c>
      <c r="X120" s="130" t="e">
        <f t="shared" si="85"/>
        <v>#DIV/0!</v>
      </c>
      <c r="Y120" s="130" t="e">
        <f t="shared" si="86"/>
        <v>#DIV/0!</v>
      </c>
      <c r="Z120" s="130" t="e">
        <f t="shared" si="87"/>
        <v>#DIV/0!</v>
      </c>
      <c r="AA120" s="130" t="e">
        <f t="shared" si="88"/>
        <v>#DIV/0!</v>
      </c>
      <c r="AB120" s="130" t="e">
        <f t="shared" si="89"/>
        <v>#DIV/0!</v>
      </c>
      <c r="AC120" s="130" t="e">
        <f t="shared" si="90"/>
        <v>#DIV/0!</v>
      </c>
      <c r="AD120" s="130" t="e">
        <f t="shared" si="91"/>
        <v>#DIV/0!</v>
      </c>
      <c r="AE120" s="130" t="e">
        <f t="shared" si="92"/>
        <v>#DIV/0!</v>
      </c>
      <c r="AF120" s="130" t="e">
        <f t="shared" si="93"/>
        <v>#DIV/0!</v>
      </c>
      <c r="AG120" s="130" t="e">
        <f t="shared" si="94"/>
        <v>#DIV/0!</v>
      </c>
      <c r="AH120" s="130" t="e">
        <f t="shared" si="95"/>
        <v>#DIV/0!</v>
      </c>
      <c r="AI120" s="130" t="e">
        <f t="shared" si="96"/>
        <v>#DIV/0!</v>
      </c>
      <c r="AJ120" s="130" t="e">
        <f t="shared" si="97"/>
        <v>#DIV/0!</v>
      </c>
      <c r="AK120" s="130" t="e">
        <f t="shared" si="98"/>
        <v>#DIV/0!</v>
      </c>
      <c r="AL120" s="130" t="e">
        <f t="shared" si="74"/>
        <v>#DIV/0!</v>
      </c>
      <c r="AM120" s="118"/>
      <c r="AN120" s="122"/>
      <c r="AO120" s="122">
        <v>300</v>
      </c>
      <c r="AP120" s="132"/>
      <c r="AQ120" s="132"/>
      <c r="AR120" s="132"/>
      <c r="AS120" s="154"/>
      <c r="CH120" s="185"/>
    </row>
    <row r="121" spans="1:86">
      <c r="A121" s="137"/>
      <c r="B121" s="138"/>
      <c r="C121" s="138">
        <v>400</v>
      </c>
      <c r="D121" s="132">
        <v>6.43</v>
      </c>
      <c r="E121" s="139">
        <f t="shared" si="67"/>
        <v>0</v>
      </c>
      <c r="F121" s="139">
        <f t="shared" si="68"/>
        <v>0</v>
      </c>
      <c r="G121" s="158" t="e">
        <f t="shared" si="69"/>
        <v>#DIV/0!</v>
      </c>
      <c r="H121" s="139">
        <f t="shared" si="70"/>
        <v>0</v>
      </c>
      <c r="I121" s="139">
        <f t="shared" si="71"/>
        <v>0</v>
      </c>
      <c r="J121" s="140" t="e">
        <f t="shared" si="72"/>
        <v>#DIV/0!</v>
      </c>
      <c r="K121" s="130" t="e">
        <f t="shared" si="73"/>
        <v>#DIV/0!</v>
      </c>
      <c r="M121">
        <v>300</v>
      </c>
      <c r="N121" s="130" t="e">
        <f t="shared" si="75"/>
        <v>#DIV/0!</v>
      </c>
      <c r="O121" s="130" t="e">
        <f t="shared" si="76"/>
        <v>#DIV/0!</v>
      </c>
      <c r="P121" s="130" t="e">
        <f t="shared" si="77"/>
        <v>#DIV/0!</v>
      </c>
      <c r="Q121" s="130" t="e">
        <f t="shared" si="78"/>
        <v>#DIV/0!</v>
      </c>
      <c r="R121" s="130" t="e">
        <f t="shared" si="79"/>
        <v>#DIV/0!</v>
      </c>
      <c r="S121" s="130" t="e">
        <f t="shared" si="80"/>
        <v>#DIV/0!</v>
      </c>
      <c r="T121" s="130" t="e">
        <f t="shared" si="81"/>
        <v>#DIV/0!</v>
      </c>
      <c r="U121" s="130" t="e">
        <f t="shared" si="82"/>
        <v>#DIV/0!</v>
      </c>
      <c r="V121" s="130" t="e">
        <f t="shared" si="83"/>
        <v>#DIV/0!</v>
      </c>
      <c r="W121" s="130" t="e">
        <f t="shared" si="84"/>
        <v>#DIV/0!</v>
      </c>
      <c r="X121" s="130" t="e">
        <f t="shared" si="85"/>
        <v>#DIV/0!</v>
      </c>
      <c r="Y121" s="130" t="e">
        <f t="shared" si="86"/>
        <v>#DIV/0!</v>
      </c>
      <c r="Z121" s="130" t="e">
        <f t="shared" si="87"/>
        <v>#DIV/0!</v>
      </c>
      <c r="AA121" s="130" t="e">
        <f t="shared" si="88"/>
        <v>#DIV/0!</v>
      </c>
      <c r="AB121" s="130" t="e">
        <f t="shared" si="89"/>
        <v>#DIV/0!</v>
      </c>
      <c r="AC121" s="130" t="e">
        <f t="shared" si="90"/>
        <v>#DIV/0!</v>
      </c>
      <c r="AD121" s="130" t="e">
        <f t="shared" si="91"/>
        <v>#DIV/0!</v>
      </c>
      <c r="AE121" s="130" t="e">
        <f t="shared" si="92"/>
        <v>#DIV/0!</v>
      </c>
      <c r="AF121" s="130" t="e">
        <f t="shared" si="93"/>
        <v>#DIV/0!</v>
      </c>
      <c r="AG121" s="130" t="e">
        <f t="shared" si="94"/>
        <v>#DIV/0!</v>
      </c>
      <c r="AH121" s="130" t="e">
        <f t="shared" si="95"/>
        <v>#DIV/0!</v>
      </c>
      <c r="AI121" s="130" t="e">
        <f t="shared" si="96"/>
        <v>#DIV/0!</v>
      </c>
      <c r="AJ121" s="130" t="e">
        <f t="shared" si="97"/>
        <v>#DIV/0!</v>
      </c>
      <c r="AK121" s="130" t="e">
        <f t="shared" si="98"/>
        <v>#DIV/0!</v>
      </c>
      <c r="AL121" s="130" t="e">
        <f t="shared" si="74"/>
        <v>#DIV/0!</v>
      </c>
      <c r="AM121" s="118"/>
      <c r="AN121" s="122"/>
      <c r="AO121" s="122">
        <v>400</v>
      </c>
      <c r="AP121" s="132"/>
      <c r="AQ121" s="132"/>
      <c r="AS121" s="154"/>
      <c r="CH121" s="185"/>
    </row>
    <row r="122" spans="1:86">
      <c r="A122" s="137"/>
      <c r="B122" s="138"/>
      <c r="C122" s="138">
        <v>500</v>
      </c>
      <c r="D122" s="151"/>
      <c r="E122" s="139">
        <f t="shared" si="67"/>
        <v>0</v>
      </c>
      <c r="F122" s="139">
        <f t="shared" si="68"/>
        <v>0</v>
      </c>
      <c r="G122" s="158" t="e">
        <f t="shared" si="69"/>
        <v>#DIV/0!</v>
      </c>
      <c r="H122" s="139">
        <f t="shared" si="70"/>
        <v>0</v>
      </c>
      <c r="I122" s="139">
        <f t="shared" si="71"/>
        <v>0</v>
      </c>
      <c r="J122" s="140" t="e">
        <f t="shared" si="72"/>
        <v>#DIV/0!</v>
      </c>
      <c r="K122" s="130" t="e">
        <f t="shared" si="73"/>
        <v>#DIV/0!</v>
      </c>
      <c r="M122">
        <v>400</v>
      </c>
      <c r="N122" s="130" t="e">
        <f t="shared" si="75"/>
        <v>#DIV/0!</v>
      </c>
      <c r="O122" s="130" t="e">
        <f t="shared" si="76"/>
        <v>#DIV/0!</v>
      </c>
      <c r="P122" s="130" t="e">
        <f t="shared" si="77"/>
        <v>#DIV/0!</v>
      </c>
      <c r="Q122" s="130" t="e">
        <f t="shared" si="78"/>
        <v>#DIV/0!</v>
      </c>
      <c r="R122" s="130" t="e">
        <f t="shared" si="79"/>
        <v>#DIV/0!</v>
      </c>
      <c r="S122" s="130" t="e">
        <f t="shared" si="80"/>
        <v>#DIV/0!</v>
      </c>
      <c r="T122" s="130" t="e">
        <f t="shared" si="81"/>
        <v>#DIV/0!</v>
      </c>
      <c r="U122" s="130" t="e">
        <f t="shared" si="82"/>
        <v>#DIV/0!</v>
      </c>
      <c r="V122" s="130" t="e">
        <f t="shared" si="83"/>
        <v>#DIV/0!</v>
      </c>
      <c r="W122" s="130" t="e">
        <f t="shared" si="84"/>
        <v>#DIV/0!</v>
      </c>
      <c r="X122" s="130" t="e">
        <f t="shared" si="85"/>
        <v>#DIV/0!</v>
      </c>
      <c r="Y122" s="130" t="e">
        <f t="shared" si="86"/>
        <v>#DIV/0!</v>
      </c>
      <c r="Z122" s="130" t="e">
        <f t="shared" si="87"/>
        <v>#DIV/0!</v>
      </c>
      <c r="AA122" s="130" t="e">
        <f t="shared" si="88"/>
        <v>#DIV/0!</v>
      </c>
      <c r="AB122" s="130" t="e">
        <f t="shared" si="89"/>
        <v>#DIV/0!</v>
      </c>
      <c r="AC122" s="130" t="e">
        <f t="shared" si="90"/>
        <v>#DIV/0!</v>
      </c>
      <c r="AD122" s="130" t="e">
        <f t="shared" si="91"/>
        <v>#DIV/0!</v>
      </c>
      <c r="AE122" s="130" t="e">
        <f t="shared" si="92"/>
        <v>#DIV/0!</v>
      </c>
      <c r="AF122" s="130" t="e">
        <f t="shared" si="93"/>
        <v>#DIV/0!</v>
      </c>
      <c r="AG122" s="130" t="e">
        <f t="shared" si="94"/>
        <v>#DIV/0!</v>
      </c>
      <c r="AH122" s="130" t="e">
        <f t="shared" si="95"/>
        <v>#DIV/0!</v>
      </c>
      <c r="AI122" s="130" t="e">
        <f t="shared" si="96"/>
        <v>#DIV/0!</v>
      </c>
      <c r="AJ122" s="130" t="e">
        <f t="shared" si="97"/>
        <v>#DIV/0!</v>
      </c>
      <c r="AK122" s="130" t="e">
        <f t="shared" si="98"/>
        <v>#DIV/0!</v>
      </c>
      <c r="AL122" s="130" t="e">
        <f t="shared" si="74"/>
        <v>#DIV/0!</v>
      </c>
      <c r="AM122" s="118"/>
      <c r="AN122" s="122"/>
      <c r="AO122" s="122">
        <v>500</v>
      </c>
      <c r="CH122" s="185"/>
    </row>
    <row r="123" spans="1:86">
      <c r="A123" s="141"/>
      <c r="B123" s="142"/>
      <c r="C123" s="142">
        <v>600</v>
      </c>
      <c r="D123" s="145"/>
      <c r="E123" s="139">
        <f t="shared" si="67"/>
        <v>0</v>
      </c>
      <c r="F123" s="139">
        <f t="shared" si="68"/>
        <v>0</v>
      </c>
      <c r="G123" s="158" t="e">
        <f t="shared" si="69"/>
        <v>#DIV/0!</v>
      </c>
      <c r="H123" s="139">
        <f t="shared" si="70"/>
        <v>0</v>
      </c>
      <c r="I123" s="139">
        <f t="shared" si="71"/>
        <v>0</v>
      </c>
      <c r="J123" s="144" t="e">
        <f t="shared" si="72"/>
        <v>#DIV/0!</v>
      </c>
      <c r="K123" s="130" t="e">
        <f t="shared" si="73"/>
        <v>#DIV/0!</v>
      </c>
      <c r="M123">
        <v>500</v>
      </c>
      <c r="N123" s="130" t="e">
        <f t="shared" si="75"/>
        <v>#DIV/0!</v>
      </c>
      <c r="O123" s="130" t="e">
        <f t="shared" si="76"/>
        <v>#DIV/0!</v>
      </c>
      <c r="P123" s="130" t="e">
        <f t="shared" si="77"/>
        <v>#DIV/0!</v>
      </c>
      <c r="Q123" s="130" t="e">
        <f t="shared" si="78"/>
        <v>#DIV/0!</v>
      </c>
      <c r="R123" s="130" t="e">
        <f t="shared" si="79"/>
        <v>#DIV/0!</v>
      </c>
      <c r="S123" s="130" t="e">
        <f t="shared" si="80"/>
        <v>#DIV/0!</v>
      </c>
      <c r="T123" s="130" t="e">
        <f t="shared" si="81"/>
        <v>#DIV/0!</v>
      </c>
      <c r="U123" s="130" t="e">
        <f t="shared" si="82"/>
        <v>#DIV/0!</v>
      </c>
      <c r="V123" s="130" t="e">
        <f t="shared" si="83"/>
        <v>#DIV/0!</v>
      </c>
      <c r="W123" s="130" t="e">
        <f t="shared" si="84"/>
        <v>#DIV/0!</v>
      </c>
      <c r="X123" s="130" t="e">
        <f t="shared" si="85"/>
        <v>#DIV/0!</v>
      </c>
      <c r="Y123" s="130" t="e">
        <f t="shared" si="86"/>
        <v>#DIV/0!</v>
      </c>
      <c r="Z123" s="130" t="e">
        <f t="shared" si="87"/>
        <v>#DIV/0!</v>
      </c>
      <c r="AA123" s="130" t="e">
        <f t="shared" si="88"/>
        <v>#DIV/0!</v>
      </c>
      <c r="AB123" s="130" t="e">
        <f t="shared" si="89"/>
        <v>#DIV/0!</v>
      </c>
      <c r="AC123" s="130" t="e">
        <f t="shared" si="90"/>
        <v>#DIV/0!</v>
      </c>
      <c r="AD123" s="130" t="e">
        <f t="shared" si="91"/>
        <v>#DIV/0!</v>
      </c>
      <c r="AE123" s="130" t="e">
        <f t="shared" si="92"/>
        <v>#DIV/0!</v>
      </c>
      <c r="AF123" s="130" t="e">
        <f t="shared" si="93"/>
        <v>#DIV/0!</v>
      </c>
      <c r="AG123" s="130" t="e">
        <f t="shared" si="94"/>
        <v>#DIV/0!</v>
      </c>
      <c r="AH123" s="130" t="e">
        <f t="shared" si="95"/>
        <v>#DIV/0!</v>
      </c>
      <c r="AI123" s="130" t="e">
        <f t="shared" si="96"/>
        <v>#DIV/0!</v>
      </c>
      <c r="AJ123" s="130" t="e">
        <f t="shared" si="97"/>
        <v>#DIV/0!</v>
      </c>
      <c r="AK123" s="130" t="e">
        <f t="shared" si="98"/>
        <v>#DIV/0!</v>
      </c>
      <c r="AL123" s="130" t="e">
        <f t="shared" si="74"/>
        <v>#DIV/0!</v>
      </c>
      <c r="AM123" s="118"/>
      <c r="AN123" s="122"/>
      <c r="AO123" s="122">
        <v>600</v>
      </c>
      <c r="AS123" s="118"/>
      <c r="AT123" s="118"/>
      <c r="AV123" s="118"/>
      <c r="AW123" s="118"/>
      <c r="AX123" s="118"/>
      <c r="AY123" s="118"/>
      <c r="AZ123" s="118"/>
      <c r="BA123" s="118"/>
      <c r="BB123" s="118"/>
      <c r="BC123" s="118"/>
      <c r="BD123" s="118"/>
      <c r="BE123" s="118"/>
      <c r="BF123" s="118"/>
      <c r="BG123" s="118"/>
      <c r="BH123" s="118"/>
      <c r="BI123" s="118"/>
      <c r="BJ123" s="118"/>
      <c r="BK123" s="118"/>
      <c r="BL123" s="118"/>
      <c r="BM123" s="118"/>
      <c r="BN123" s="118"/>
      <c r="BO123" s="118"/>
      <c r="BP123" s="118"/>
      <c r="BQ123" s="118"/>
      <c r="BR123" s="118"/>
      <c r="BS123" s="118"/>
      <c r="BT123" s="118"/>
      <c r="BU123" s="118"/>
      <c r="BV123" s="118"/>
      <c r="BW123" s="118"/>
      <c r="BX123" s="118"/>
      <c r="BY123" s="118"/>
      <c r="BZ123" s="118"/>
      <c r="CA123" s="118"/>
      <c r="CB123" s="118"/>
      <c r="CC123" s="118"/>
      <c r="CD123" s="118"/>
      <c r="CE123" s="118"/>
      <c r="CF123" s="118"/>
      <c r="CG123" s="118"/>
      <c r="CH123" s="185"/>
    </row>
    <row r="124" spans="1:86">
      <c r="A124" s="165"/>
      <c r="B124" s="166"/>
      <c r="C124" s="166"/>
      <c r="D124" s="167"/>
      <c r="E124" s="168"/>
      <c r="F124" s="168"/>
      <c r="G124" s="169"/>
      <c r="H124" s="168"/>
      <c r="I124" s="168"/>
      <c r="J124" s="17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0"/>
      <c r="AL124" s="130"/>
      <c r="AM124" s="118"/>
      <c r="AN124" s="119"/>
      <c r="AO124" s="119"/>
      <c r="AS124" s="118"/>
      <c r="AT124" s="118"/>
      <c r="AV124" s="118"/>
      <c r="AW124" s="118"/>
      <c r="AX124" s="118"/>
      <c r="AY124" s="118"/>
      <c r="AZ124" s="118"/>
      <c r="BA124" s="118"/>
      <c r="BB124" s="118"/>
      <c r="BC124" s="118"/>
      <c r="BD124" s="118"/>
      <c r="BE124" s="118"/>
      <c r="BF124" s="118"/>
      <c r="BG124" s="118"/>
      <c r="BH124" s="118"/>
      <c r="BI124" s="118"/>
      <c r="BJ124" s="118"/>
      <c r="BK124" s="118"/>
      <c r="BL124" s="118"/>
      <c r="BM124" s="118"/>
      <c r="BN124" s="118"/>
      <c r="BO124" s="118"/>
      <c r="BP124" s="118"/>
      <c r="BQ124" s="118"/>
      <c r="BR124" s="118"/>
      <c r="BS124" s="118"/>
      <c r="BT124" s="118"/>
      <c r="BU124" s="118"/>
      <c r="BV124" s="118"/>
      <c r="BW124" s="118"/>
      <c r="BX124" s="118"/>
      <c r="BY124" s="118"/>
      <c r="BZ124" s="118"/>
      <c r="CA124" s="118"/>
      <c r="CB124" s="118"/>
      <c r="CC124" s="118"/>
      <c r="CD124" s="118"/>
      <c r="CE124" s="118"/>
      <c r="CF124" s="118"/>
      <c r="CG124" s="118"/>
      <c r="CH124" s="187"/>
    </row>
    <row r="125" spans="1:86" s="159" customFormat="1">
      <c r="A125" s="138"/>
      <c r="B125" s="138"/>
      <c r="C125" s="138" t="s">
        <v>14</v>
      </c>
      <c r="D125" s="159">
        <v>347</v>
      </c>
      <c r="E125" s="139">
        <f>COUNT(CH125:CH125)</f>
        <v>0</v>
      </c>
      <c r="F125" s="139">
        <f>SUM(CH125:CH125)</f>
        <v>0</v>
      </c>
      <c r="G125" s="158" t="e">
        <f>AVERAGE(CH125:CH125)</f>
        <v>#DIV/0!</v>
      </c>
      <c r="H125" s="139">
        <f>MAX(CH125:CH125)</f>
        <v>0</v>
      </c>
      <c r="I125" s="139">
        <f>MIN(CH125:CH125)</f>
        <v>0</v>
      </c>
      <c r="J125" s="140" t="e">
        <f>D125-G125</f>
        <v>#DIV/0!</v>
      </c>
      <c r="K125" s="130" t="e">
        <f>STDEV(CH125:CM125)</f>
        <v>#DIV/0!</v>
      </c>
      <c r="M125" s="159" t="s">
        <v>7</v>
      </c>
      <c r="N125" s="160" t="e">
        <f>J92*1</f>
        <v>#DIV/0!</v>
      </c>
      <c r="O125" s="160" t="e">
        <f>J110*1</f>
        <v>#DIV/0!</v>
      </c>
      <c r="P125" s="160" t="e">
        <f>J128*1</f>
        <v>#DIV/0!</v>
      </c>
      <c r="Q125" s="160" t="e">
        <f>J146*1</f>
        <v>#DIV/0!</v>
      </c>
      <c r="R125" s="160" t="e">
        <f>J164*1</f>
        <v>#DIV/0!</v>
      </c>
      <c r="S125" s="160" t="e">
        <f>J343*1</f>
        <v>#DIV/0!</v>
      </c>
      <c r="T125" s="160" t="e">
        <f>J397*1</f>
        <v>#DIV/0!</v>
      </c>
      <c r="U125" s="160" t="e">
        <f>J325*1</f>
        <v>#DIV/0!</v>
      </c>
      <c r="V125" s="160" t="e">
        <f>J182*1</f>
        <v>#DIV/0!</v>
      </c>
      <c r="W125" s="160" t="e">
        <f>J200*1</f>
        <v>#DIV/0!</v>
      </c>
      <c r="X125" s="160" t="e">
        <f>J218*1</f>
        <v>#DIV/0!</v>
      </c>
      <c r="Y125" s="160" t="e">
        <f>J236*1</f>
        <v>#DIV/0!</v>
      </c>
      <c r="Z125" s="160" t="e">
        <f>J254*1</f>
        <v>#DIV/0!</v>
      </c>
      <c r="AA125" s="160" t="e">
        <f>J415*1</f>
        <v>#DIV/0!</v>
      </c>
      <c r="AB125" s="160" t="e">
        <f>J379*1</f>
        <v>#DIV/0!</v>
      </c>
      <c r="AC125" s="160" t="e">
        <f>J307*1</f>
        <v>#DIV/0!</v>
      </c>
      <c r="AD125" s="160" t="e">
        <f>J74*1</f>
        <v>#DIV/0!</v>
      </c>
      <c r="AE125" s="160" t="e">
        <f>J56*1</f>
        <v>#DIV/0!</v>
      </c>
      <c r="AF125" s="160" t="e">
        <f>J38*1</f>
        <v>#DIV/0!</v>
      </c>
      <c r="AG125" s="160" t="e">
        <f>J20*1</f>
        <v>#DIV/0!</v>
      </c>
      <c r="AH125" s="160" t="e">
        <f>J2*1</f>
        <v>#DIV/0!</v>
      </c>
      <c r="AI125" s="160" t="e">
        <f>J272*1</f>
        <v>#DIV/0!</v>
      </c>
      <c r="AJ125" s="160" t="e">
        <f>J361*1</f>
        <v>#DIV/0!</v>
      </c>
      <c r="AK125" s="160" t="e">
        <f>J290*1</f>
        <v>#DIV/0!</v>
      </c>
      <c r="AL125" s="160" t="e">
        <f>AVERAGE(N125:AK125)</f>
        <v>#DIV/0!</v>
      </c>
      <c r="AM125" s="120"/>
      <c r="AN125" s="121"/>
      <c r="AO125" s="121" t="s">
        <v>14</v>
      </c>
      <c r="AS125" s="120"/>
      <c r="AT125" s="120"/>
      <c r="AV125" s="120"/>
      <c r="AW125" s="120"/>
      <c r="AX125" s="120"/>
      <c r="AY125" s="120"/>
      <c r="AZ125" s="120"/>
      <c r="BA125" s="120"/>
      <c r="BB125" s="120"/>
      <c r="BC125" s="120"/>
      <c r="BD125" s="120"/>
      <c r="BE125" s="120"/>
      <c r="BF125" s="120"/>
      <c r="BG125" s="120"/>
      <c r="BH125" s="120"/>
      <c r="BI125" s="120"/>
      <c r="BJ125" s="120"/>
      <c r="BK125" s="120"/>
      <c r="BL125" s="120"/>
      <c r="BM125" s="120"/>
      <c r="BN125" s="120"/>
      <c r="BO125" s="120"/>
      <c r="BP125" s="120"/>
      <c r="BQ125" s="120"/>
      <c r="BR125" s="120"/>
      <c r="BS125" s="120"/>
      <c r="BT125" s="120"/>
      <c r="BU125" s="120"/>
      <c r="BV125" s="120"/>
      <c r="BW125" s="120"/>
      <c r="BX125" s="120"/>
      <c r="BY125" s="120"/>
      <c r="BZ125" s="120"/>
      <c r="CA125" s="120"/>
      <c r="CB125" s="120"/>
      <c r="CC125" s="120"/>
      <c r="CD125" s="120"/>
      <c r="CE125" s="120"/>
      <c r="CF125" s="120"/>
      <c r="CG125" s="120"/>
      <c r="CH125" s="186"/>
    </row>
    <row r="126" spans="1:86" s="161" customFormat="1">
      <c r="A126" s="138"/>
      <c r="B126" s="138"/>
      <c r="C126" s="138" t="s">
        <v>15</v>
      </c>
      <c r="D126" s="161">
        <v>0.9</v>
      </c>
      <c r="E126" s="139">
        <f>COUNT(CH126:CH126)</f>
        <v>0</v>
      </c>
      <c r="F126" s="139">
        <f>SUM(CH126:CH126)</f>
        <v>0</v>
      </c>
      <c r="G126" s="158" t="e">
        <f>AVERAGE(CH126:CH126)</f>
        <v>#DIV/0!</v>
      </c>
      <c r="H126" s="139">
        <f>MAX(CH126:CH126)</f>
        <v>0</v>
      </c>
      <c r="I126" s="139">
        <f>MIN(CH126:CH126)</f>
        <v>0</v>
      </c>
      <c r="J126" s="140" t="e">
        <f>D126-G126</f>
        <v>#DIV/0!</v>
      </c>
      <c r="K126" s="130" t="e">
        <f>STDEV(CH126:CM126)</f>
        <v>#DIV/0!</v>
      </c>
      <c r="M126" s="161" t="s">
        <v>16</v>
      </c>
      <c r="N126" s="162" t="e">
        <f>J107*1</f>
        <v>#DIV/0!</v>
      </c>
      <c r="O126" s="162" t="e">
        <f>J125*1</f>
        <v>#DIV/0!</v>
      </c>
      <c r="P126" s="162" t="e">
        <f>J143*1</f>
        <v>#DIV/0!</v>
      </c>
      <c r="Q126" s="162" t="e">
        <f>J161*1</f>
        <v>#DIV/0!</v>
      </c>
      <c r="R126" s="162" t="e">
        <f>J179*1</f>
        <v>#DIV/0!</v>
      </c>
      <c r="S126" s="162" t="e">
        <f>J358*1</f>
        <v>#DIV/0!</v>
      </c>
      <c r="T126" s="162" t="e">
        <f>J412*1</f>
        <v>#DIV/0!</v>
      </c>
      <c r="U126" s="162" t="e">
        <f>J340*1</f>
        <v>#DIV/0!</v>
      </c>
      <c r="V126" s="162" t="e">
        <f>J197*1</f>
        <v>#DIV/0!</v>
      </c>
      <c r="W126" s="162" t="e">
        <f>J215*1</f>
        <v>#DIV/0!</v>
      </c>
      <c r="X126" s="162" t="e">
        <f>J233*1</f>
        <v>#DIV/0!</v>
      </c>
      <c r="Y126" s="162" t="e">
        <f>J251*1</f>
        <v>#DIV/0!</v>
      </c>
      <c r="Z126" s="162" t="e">
        <f>J269*1</f>
        <v>#DIV/0!</v>
      </c>
      <c r="AA126" s="162" t="e">
        <f>J430*1</f>
        <v>#DIV/0!</v>
      </c>
      <c r="AB126" s="162" t="e">
        <f>J394*1</f>
        <v>#DIV/0!</v>
      </c>
      <c r="AC126" s="162" t="e">
        <f>J322*1</f>
        <v>#DIV/0!</v>
      </c>
      <c r="AD126" s="162" t="e">
        <f>J89*1</f>
        <v>#DIV/0!</v>
      </c>
      <c r="AE126" s="162" t="e">
        <f>J71*1</f>
        <v>#DIV/0!</v>
      </c>
      <c r="AF126" s="162" t="e">
        <f>J53*1</f>
        <v>#DIV/0!</v>
      </c>
      <c r="AG126" s="162" t="e">
        <f>J35*1</f>
        <v>#DIV/0!</v>
      </c>
      <c r="AH126" s="162" t="e">
        <f>J17*1</f>
        <v>#DIV/0!</v>
      </c>
      <c r="AI126" s="162" t="e">
        <f>J287*1</f>
        <v>#DIV/0!</v>
      </c>
      <c r="AJ126" s="162" t="e">
        <f>J376*1</f>
        <v>#DIV/0!</v>
      </c>
      <c r="AK126" s="162" t="e">
        <f>J304*1</f>
        <v>#DIV/0!</v>
      </c>
      <c r="AL126" s="162" t="e">
        <f>AVERAGE(N126:AK126)</f>
        <v>#DIV/0!</v>
      </c>
      <c r="AM126" s="163"/>
      <c r="AN126" s="164"/>
      <c r="AO126" s="164" t="s">
        <v>15</v>
      </c>
      <c r="AS126" s="163"/>
      <c r="AT126" s="163"/>
      <c r="AV126" s="163"/>
      <c r="AW126" s="163"/>
      <c r="AX126" s="163"/>
      <c r="AY126" s="163"/>
      <c r="AZ126" s="163"/>
      <c r="BA126" s="163"/>
      <c r="BB126" s="163"/>
      <c r="BC126" s="163"/>
      <c r="BD126" s="163"/>
      <c r="BE126" s="163"/>
      <c r="BF126" s="163"/>
      <c r="BG126" s="163"/>
      <c r="BH126" s="163"/>
      <c r="BI126" s="163"/>
      <c r="BJ126" s="163"/>
      <c r="BK126" s="163"/>
      <c r="BL126" s="163"/>
      <c r="BM126" s="163"/>
      <c r="BN126" s="163"/>
      <c r="BO126" s="163"/>
      <c r="BP126" s="163"/>
      <c r="BQ126" s="163"/>
      <c r="BR126" s="163"/>
      <c r="BS126" s="163"/>
      <c r="BT126" s="163"/>
      <c r="BU126" s="163"/>
      <c r="BV126" s="163"/>
      <c r="BW126" s="163"/>
      <c r="BX126" s="163"/>
      <c r="BY126" s="163"/>
      <c r="BZ126" s="163"/>
      <c r="CA126" s="163"/>
      <c r="CB126" s="163"/>
      <c r="CC126" s="163"/>
      <c r="CD126" s="163"/>
      <c r="CE126" s="163"/>
      <c r="CF126" s="163"/>
      <c r="CG126" s="163"/>
      <c r="CH126" s="188"/>
    </row>
    <row r="127" spans="1:86" s="129" customFormat="1">
      <c r="A127" s="155" t="s">
        <v>0</v>
      </c>
      <c r="B127" s="134" t="s">
        <v>1</v>
      </c>
      <c r="C127" s="134" t="s">
        <v>2</v>
      </c>
      <c r="D127" s="134">
        <v>2007</v>
      </c>
      <c r="E127" s="134" t="s">
        <v>3</v>
      </c>
      <c r="F127" s="134" t="s">
        <v>87</v>
      </c>
      <c r="G127" s="156" t="s">
        <v>4</v>
      </c>
      <c r="H127" s="134" t="s">
        <v>5</v>
      </c>
      <c r="I127" s="134" t="s">
        <v>6</v>
      </c>
      <c r="J127" s="157" t="s">
        <v>7</v>
      </c>
      <c r="K127" s="128" t="s">
        <v>8</v>
      </c>
      <c r="M127" s="129">
        <v>600</v>
      </c>
      <c r="N127" s="147" t="e">
        <f>J105*1</f>
        <v>#DIV/0!</v>
      </c>
      <c r="O127" s="147" t="e">
        <f>J123*1</f>
        <v>#DIV/0!</v>
      </c>
      <c r="P127" s="147" t="e">
        <f>J141*1</f>
        <v>#DIV/0!</v>
      </c>
      <c r="Q127" s="147" t="e">
        <f>J159*1</f>
        <v>#DIV/0!</v>
      </c>
      <c r="R127" s="147" t="e">
        <f>J177*1</f>
        <v>#DIV/0!</v>
      </c>
      <c r="S127" s="147" t="e">
        <f>J356*1</f>
        <v>#DIV/0!</v>
      </c>
      <c r="T127" s="147" t="e">
        <f>J410*1</f>
        <v>#DIV/0!</v>
      </c>
      <c r="U127" s="147" t="e">
        <f>J338*1</f>
        <v>#DIV/0!</v>
      </c>
      <c r="V127" s="147" t="e">
        <f>J195*1</f>
        <v>#DIV/0!</v>
      </c>
      <c r="W127" s="147" t="e">
        <f>J213*1</f>
        <v>#DIV/0!</v>
      </c>
      <c r="X127" s="147" t="e">
        <f>J231*1</f>
        <v>#DIV/0!</v>
      </c>
      <c r="Y127" s="147" t="e">
        <f>J249*1</f>
        <v>#DIV/0!</v>
      </c>
      <c r="Z127" s="147" t="e">
        <f>J267*1</f>
        <v>#DIV/0!</v>
      </c>
      <c r="AA127" s="147" t="e">
        <f>J428*1</f>
        <v>#DIV/0!</v>
      </c>
      <c r="AB127" s="147" t="e">
        <f>J392*1</f>
        <v>#DIV/0!</v>
      </c>
      <c r="AC127" s="147" t="e">
        <f>J320*1</f>
        <v>#DIV/0!</v>
      </c>
      <c r="AD127" s="147" t="e">
        <f>J87*1</f>
        <v>#DIV/0!</v>
      </c>
      <c r="AE127" s="147" t="e">
        <f>J69*1</f>
        <v>#DIV/0!</v>
      </c>
      <c r="AF127" s="147" t="e">
        <f>J51*1</f>
        <v>#DIV/0!</v>
      </c>
      <c r="AG127" s="147" t="e">
        <f>J33*1</f>
        <v>#DIV/0!</v>
      </c>
      <c r="AH127" s="147" t="e">
        <f>J15*1</f>
        <v>#DIV/0!</v>
      </c>
      <c r="AI127" s="147" t="e">
        <f>J285*1</f>
        <v>#DIV/0!</v>
      </c>
      <c r="AJ127" s="147" t="e">
        <f>J374*1</f>
        <v>#DIV/0!</v>
      </c>
      <c r="AK127" s="147" t="e">
        <f>J303*1</f>
        <v>#DIV/0!</v>
      </c>
      <c r="AL127" s="147" t="e">
        <f t="shared" si="74"/>
        <v>#DIV/0!</v>
      </c>
      <c r="AM127" s="125" t="s">
        <v>10</v>
      </c>
      <c r="AN127" s="125" t="s">
        <v>11</v>
      </c>
      <c r="AO127" s="125" t="s">
        <v>12</v>
      </c>
      <c r="AP127" s="129">
        <v>2007</v>
      </c>
      <c r="AQ127" s="129">
        <v>2006</v>
      </c>
      <c r="AR127" s="129">
        <v>2005</v>
      </c>
      <c r="AS127" s="125">
        <v>2004</v>
      </c>
      <c r="AT127" s="125">
        <v>2003</v>
      </c>
      <c r="AU127" s="125">
        <v>2003</v>
      </c>
      <c r="AV127" s="125">
        <v>2003</v>
      </c>
      <c r="AW127" s="125"/>
      <c r="AX127" s="125">
        <v>2002</v>
      </c>
      <c r="AY127" s="125"/>
      <c r="AZ127" s="125">
        <v>2001</v>
      </c>
      <c r="BA127" s="125">
        <v>2000</v>
      </c>
      <c r="BB127" s="125">
        <v>1999</v>
      </c>
      <c r="BC127" s="125">
        <v>1998</v>
      </c>
      <c r="BD127" s="125">
        <v>1997</v>
      </c>
      <c r="BE127" s="125">
        <v>1996</v>
      </c>
      <c r="BF127" s="125">
        <v>1995</v>
      </c>
      <c r="BG127" s="125">
        <v>1994</v>
      </c>
      <c r="BH127" s="125">
        <v>1992</v>
      </c>
      <c r="BI127" s="125"/>
      <c r="BJ127" s="125">
        <v>1990</v>
      </c>
      <c r="BK127" s="125">
        <v>1990</v>
      </c>
      <c r="BL127" s="125">
        <v>1990</v>
      </c>
      <c r="BM127" s="125">
        <v>1989</v>
      </c>
      <c r="BN127" s="125">
        <v>1989</v>
      </c>
      <c r="BO127" s="125">
        <v>1988</v>
      </c>
      <c r="BP127" s="125">
        <v>1988</v>
      </c>
      <c r="BQ127" s="125">
        <v>1988</v>
      </c>
      <c r="BR127" s="125">
        <v>1987</v>
      </c>
      <c r="BS127" s="125">
        <v>1986</v>
      </c>
      <c r="BT127" s="125">
        <v>1985</v>
      </c>
      <c r="BU127" s="125">
        <v>1985</v>
      </c>
      <c r="BV127" s="125">
        <v>1985</v>
      </c>
      <c r="BW127" s="125">
        <v>1984</v>
      </c>
      <c r="BX127" s="125">
        <v>1984</v>
      </c>
      <c r="BY127" s="125">
        <v>1984</v>
      </c>
      <c r="BZ127" s="125">
        <v>1983</v>
      </c>
      <c r="CA127" s="125">
        <v>1983</v>
      </c>
      <c r="CB127" s="125">
        <v>1982</v>
      </c>
      <c r="CC127" s="125">
        <v>1981</v>
      </c>
      <c r="CD127" s="125">
        <v>1981</v>
      </c>
      <c r="CE127" s="125">
        <v>1980</v>
      </c>
      <c r="CF127" s="125">
        <v>1980</v>
      </c>
      <c r="CG127" s="125">
        <v>1980</v>
      </c>
      <c r="CH127" s="184">
        <v>1980</v>
      </c>
    </row>
    <row r="128" spans="1:86">
      <c r="A128" s="137">
        <v>5</v>
      </c>
      <c r="B128" s="138">
        <v>38</v>
      </c>
      <c r="C128" s="138" t="s">
        <v>13</v>
      </c>
      <c r="D128" s="138">
        <v>23</v>
      </c>
      <c r="E128" s="139">
        <f t="shared" ref="E128:E141" si="99">COUNT(CH128:CH128)</f>
        <v>0</v>
      </c>
      <c r="F128" s="139">
        <f t="shared" ref="F128:F141" si="100">SUM(CH128:CH128)</f>
        <v>0</v>
      </c>
      <c r="G128" s="158" t="e">
        <f t="shared" ref="G128:G141" si="101">AVERAGE(CH128:CH128)</f>
        <v>#DIV/0!</v>
      </c>
      <c r="H128" s="139">
        <f t="shared" ref="H128:H141" si="102">MAX(CH128:CH128)</f>
        <v>0</v>
      </c>
      <c r="I128" s="139">
        <f t="shared" ref="I128:I141" si="103">MIN(CH128:CH128)</f>
        <v>0</v>
      </c>
      <c r="J128" s="140" t="e">
        <f>D128-G128</f>
        <v>#DIV/0!</v>
      </c>
      <c r="K128" s="130" t="e">
        <f t="shared" ref="K128:K140" si="104">STDEV(CH128:CM128)</f>
        <v>#DIV/0!</v>
      </c>
      <c r="AM128" s="119">
        <v>5</v>
      </c>
      <c r="AN128" s="122">
        <v>38</v>
      </c>
      <c r="AO128" s="122" t="s">
        <v>13</v>
      </c>
      <c r="AP128" s="154"/>
      <c r="AQ128" s="154"/>
      <c r="AS128" s="119"/>
      <c r="AT128" s="119"/>
      <c r="AV128" s="119"/>
      <c r="AW128" s="119"/>
      <c r="AX128" s="119"/>
      <c r="AY128" s="119"/>
      <c r="AZ128" s="119"/>
      <c r="BA128" s="119"/>
      <c r="BB128" s="119"/>
      <c r="BC128" s="119"/>
      <c r="BD128" s="119"/>
      <c r="BE128" s="119"/>
      <c r="BF128" s="119"/>
      <c r="BG128" s="119"/>
      <c r="BH128" s="119"/>
      <c r="BI128" s="119"/>
      <c r="BJ128" s="119"/>
      <c r="BK128" s="119"/>
      <c r="BL128" s="119"/>
      <c r="BM128" s="119"/>
      <c r="BN128" s="119"/>
      <c r="BO128" s="119"/>
      <c r="BP128" s="119"/>
      <c r="BQ128" s="119"/>
      <c r="BR128" s="119"/>
      <c r="BS128" s="119"/>
      <c r="BT128" s="119"/>
      <c r="BU128" s="119"/>
      <c r="BV128" s="119"/>
      <c r="BW128" s="119"/>
      <c r="BX128" s="119"/>
      <c r="BY128" s="119"/>
      <c r="BZ128" s="119"/>
      <c r="CA128" s="119"/>
      <c r="CB128" s="119"/>
      <c r="CC128" s="119"/>
      <c r="CD128" s="119"/>
      <c r="CE128" s="119"/>
      <c r="CF128" s="119"/>
      <c r="CG128" s="119"/>
      <c r="CH128" s="185"/>
    </row>
    <row r="129" spans="1:86">
      <c r="A129" s="137"/>
      <c r="B129" s="138"/>
      <c r="C129" s="138">
        <v>0</v>
      </c>
      <c r="D129" s="138">
        <v>20.6</v>
      </c>
      <c r="E129" s="139">
        <f t="shared" si="99"/>
        <v>0</v>
      </c>
      <c r="F129" s="139">
        <f t="shared" si="100"/>
        <v>0</v>
      </c>
      <c r="G129" s="158" t="e">
        <f t="shared" si="101"/>
        <v>#DIV/0!</v>
      </c>
      <c r="H129" s="139">
        <f t="shared" si="102"/>
        <v>0</v>
      </c>
      <c r="I129" s="139">
        <f t="shared" si="103"/>
        <v>0</v>
      </c>
      <c r="J129" s="140" t="e">
        <f t="shared" ref="J129:J141" si="105">D129-G129</f>
        <v>#DIV/0!</v>
      </c>
      <c r="K129" s="130" t="e">
        <f t="shared" si="104"/>
        <v>#DIV/0!</v>
      </c>
      <c r="AM129" s="118"/>
      <c r="AN129" s="122"/>
      <c r="AO129" s="121">
        <v>0</v>
      </c>
      <c r="AP129" s="154"/>
      <c r="AQ129" s="154"/>
      <c r="AS129" s="120"/>
      <c r="AT129" s="120"/>
      <c r="AV129" s="120"/>
      <c r="AW129" s="120"/>
      <c r="AX129" s="120"/>
      <c r="AY129" s="120"/>
      <c r="AZ129" s="120"/>
      <c r="BA129" s="120"/>
      <c r="BB129" s="120"/>
      <c r="BC129" s="120"/>
      <c r="BD129" s="120"/>
      <c r="BE129" s="120"/>
      <c r="BF129" s="120"/>
      <c r="BG129" s="120"/>
      <c r="BH129" s="120"/>
      <c r="BI129" s="120"/>
      <c r="BJ129" s="120"/>
      <c r="BK129" s="120"/>
      <c r="BL129" s="120"/>
      <c r="BM129" s="120"/>
      <c r="BN129" s="120"/>
      <c r="BO129" s="120"/>
      <c r="BP129" s="120"/>
      <c r="BQ129" s="120"/>
      <c r="BR129" s="120"/>
      <c r="BS129" s="120"/>
      <c r="BT129" s="120"/>
      <c r="BU129" s="120"/>
      <c r="BV129" s="120"/>
      <c r="BW129" s="120"/>
      <c r="BX129" s="120"/>
      <c r="BY129" s="120"/>
      <c r="BZ129" s="120"/>
      <c r="CA129" s="120"/>
      <c r="CB129" s="120"/>
      <c r="CC129" s="120"/>
      <c r="CD129" s="120"/>
      <c r="CE129" s="120"/>
      <c r="CF129" s="120"/>
      <c r="CG129" s="120"/>
      <c r="CH129" s="186"/>
    </row>
    <row r="130" spans="1:86">
      <c r="A130" s="137"/>
      <c r="B130" s="138"/>
      <c r="C130" s="138">
        <v>10</v>
      </c>
      <c r="D130" s="171">
        <v>20.170000000000002</v>
      </c>
      <c r="E130" s="139">
        <f t="shared" si="99"/>
        <v>0</v>
      </c>
      <c r="F130" s="139">
        <f t="shared" si="100"/>
        <v>0</v>
      </c>
      <c r="G130" s="158" t="e">
        <f t="shared" si="101"/>
        <v>#DIV/0!</v>
      </c>
      <c r="H130" s="139">
        <f t="shared" si="102"/>
        <v>0</v>
      </c>
      <c r="I130" s="139">
        <f t="shared" si="103"/>
        <v>0</v>
      </c>
      <c r="J130" s="140" t="e">
        <f t="shared" si="105"/>
        <v>#DIV/0!</v>
      </c>
      <c r="K130" s="130" t="e">
        <f t="shared" si="104"/>
        <v>#DIV/0!</v>
      </c>
      <c r="AM130" s="118"/>
      <c r="AN130" s="122"/>
      <c r="AO130" s="122">
        <v>10</v>
      </c>
      <c r="AP130" s="154"/>
      <c r="AQ130" s="154"/>
      <c r="AS130" s="154"/>
      <c r="AV130" s="154"/>
      <c r="AW130" s="154"/>
      <c r="AX130" s="154"/>
      <c r="BH130" s="118"/>
      <c r="BK130" s="118"/>
      <c r="BM130" s="118"/>
      <c r="BQ130" s="118"/>
      <c r="BU130" s="118"/>
      <c r="BX130" s="118"/>
      <c r="CA130" s="118"/>
      <c r="CH130" s="185"/>
    </row>
    <row r="131" spans="1:86">
      <c r="A131" s="137"/>
      <c r="B131" s="138"/>
      <c r="C131" s="138">
        <v>20</v>
      </c>
      <c r="D131" s="171">
        <v>20.010000000000002</v>
      </c>
      <c r="E131" s="139">
        <f t="shared" si="99"/>
        <v>0</v>
      </c>
      <c r="F131" s="139">
        <f t="shared" si="100"/>
        <v>0</v>
      </c>
      <c r="G131" s="158" t="e">
        <f t="shared" si="101"/>
        <v>#DIV/0!</v>
      </c>
      <c r="H131" s="139">
        <f t="shared" si="102"/>
        <v>0</v>
      </c>
      <c r="I131" s="139">
        <f t="shared" si="103"/>
        <v>0</v>
      </c>
      <c r="J131" s="140" t="e">
        <f t="shared" si="105"/>
        <v>#DIV/0!</v>
      </c>
      <c r="K131" s="130" t="e">
        <f t="shared" si="104"/>
        <v>#DIV/0!</v>
      </c>
      <c r="AM131" s="118"/>
      <c r="AN131" s="122"/>
      <c r="AO131" s="122">
        <v>20</v>
      </c>
      <c r="AP131" s="154"/>
      <c r="AQ131" s="154"/>
      <c r="AS131" s="154"/>
      <c r="AV131" s="154"/>
      <c r="AW131" s="154"/>
      <c r="AX131" s="154"/>
      <c r="BH131" s="118"/>
      <c r="BK131" s="118"/>
      <c r="BM131" s="118"/>
      <c r="BQ131" s="118"/>
      <c r="BU131" s="118"/>
      <c r="BX131" s="118"/>
      <c r="CA131" s="118"/>
      <c r="CH131" s="185"/>
    </row>
    <row r="132" spans="1:86">
      <c r="A132" s="137"/>
      <c r="B132" s="138"/>
      <c r="C132" s="138">
        <v>30</v>
      </c>
      <c r="D132" s="171">
        <v>19.649999999999999</v>
      </c>
      <c r="E132" s="139">
        <f t="shared" si="99"/>
        <v>0</v>
      </c>
      <c r="F132" s="139">
        <f t="shared" si="100"/>
        <v>0</v>
      </c>
      <c r="G132" s="158" t="e">
        <f t="shared" si="101"/>
        <v>#DIV/0!</v>
      </c>
      <c r="H132" s="139">
        <f t="shared" si="102"/>
        <v>0</v>
      </c>
      <c r="I132" s="139">
        <f t="shared" si="103"/>
        <v>0</v>
      </c>
      <c r="J132" s="140" t="e">
        <f t="shared" si="105"/>
        <v>#DIV/0!</v>
      </c>
      <c r="K132" s="130" t="e">
        <f t="shared" si="104"/>
        <v>#DIV/0!</v>
      </c>
      <c r="AM132" s="118"/>
      <c r="AN132" s="122"/>
      <c r="AO132" s="122">
        <v>30</v>
      </c>
      <c r="AP132" s="154"/>
      <c r="AQ132" s="154"/>
      <c r="AS132" s="154"/>
      <c r="AV132" s="154"/>
      <c r="AW132" s="154"/>
      <c r="AX132" s="154"/>
      <c r="BH132" s="118"/>
      <c r="BK132" s="118"/>
      <c r="BM132" s="118"/>
      <c r="BQ132" s="118"/>
      <c r="BU132" s="118"/>
      <c r="BX132" s="118"/>
      <c r="CA132" s="118"/>
      <c r="CH132" s="185"/>
    </row>
    <row r="133" spans="1:86">
      <c r="A133" s="137"/>
      <c r="B133" s="138"/>
      <c r="C133" s="138">
        <v>50</v>
      </c>
      <c r="D133" s="171">
        <v>18.71</v>
      </c>
      <c r="E133" s="139">
        <f t="shared" si="99"/>
        <v>0</v>
      </c>
      <c r="F133" s="139">
        <f t="shared" si="100"/>
        <v>0</v>
      </c>
      <c r="G133" s="158" t="e">
        <f t="shared" si="101"/>
        <v>#DIV/0!</v>
      </c>
      <c r="H133" s="139">
        <f t="shared" si="102"/>
        <v>0</v>
      </c>
      <c r="I133" s="139">
        <f t="shared" si="103"/>
        <v>0</v>
      </c>
      <c r="J133" s="140" t="e">
        <f t="shared" si="105"/>
        <v>#DIV/0!</v>
      </c>
      <c r="K133" s="130" t="e">
        <f t="shared" si="104"/>
        <v>#DIV/0!</v>
      </c>
      <c r="AM133" s="118"/>
      <c r="AN133" s="122"/>
      <c r="AO133" s="122">
        <v>50</v>
      </c>
      <c r="AP133" s="154"/>
      <c r="AQ133" s="154"/>
      <c r="AS133" s="154"/>
      <c r="AV133" s="154"/>
      <c r="AW133" s="154"/>
      <c r="AX133" s="154"/>
      <c r="BH133" s="118"/>
      <c r="BK133" s="118"/>
      <c r="BM133" s="118"/>
      <c r="BQ133" s="118"/>
      <c r="BU133" s="118"/>
      <c r="BX133" s="118"/>
      <c r="CA133" s="118"/>
      <c r="CH133" s="185"/>
    </row>
    <row r="134" spans="1:86">
      <c r="A134" s="137"/>
      <c r="B134" s="138"/>
      <c r="C134" s="138">
        <v>75</v>
      </c>
      <c r="D134" s="171">
        <v>18.149999999999999</v>
      </c>
      <c r="E134" s="139">
        <f t="shared" si="99"/>
        <v>0</v>
      </c>
      <c r="F134" s="139">
        <f t="shared" si="100"/>
        <v>0</v>
      </c>
      <c r="G134" s="158" t="e">
        <f t="shared" si="101"/>
        <v>#DIV/0!</v>
      </c>
      <c r="H134" s="139">
        <f t="shared" si="102"/>
        <v>0</v>
      </c>
      <c r="I134" s="139">
        <f t="shared" si="103"/>
        <v>0</v>
      </c>
      <c r="J134" s="140" t="e">
        <f t="shared" si="105"/>
        <v>#DIV/0!</v>
      </c>
      <c r="K134" s="130" t="e">
        <f t="shared" si="104"/>
        <v>#DIV/0!</v>
      </c>
      <c r="AM134" s="118"/>
      <c r="AN134" s="122"/>
      <c r="AO134" s="122">
        <v>75</v>
      </c>
      <c r="AP134" s="154"/>
      <c r="AS134" s="154"/>
      <c r="AV134" s="154"/>
      <c r="AW134" s="154"/>
      <c r="AX134" s="154"/>
      <c r="BH134" s="118"/>
      <c r="BK134" s="118"/>
      <c r="BM134" s="118"/>
      <c r="BQ134" s="118"/>
      <c r="BU134" s="118"/>
      <c r="BX134" s="118"/>
      <c r="CA134" s="118"/>
      <c r="CH134" s="185"/>
    </row>
    <row r="135" spans="1:86">
      <c r="A135" s="137"/>
      <c r="B135" s="138"/>
      <c r="C135" s="138">
        <v>100</v>
      </c>
      <c r="D135" s="171">
        <v>16.8</v>
      </c>
      <c r="E135" s="139">
        <f t="shared" si="99"/>
        <v>0</v>
      </c>
      <c r="F135" s="139">
        <f t="shared" si="100"/>
        <v>0</v>
      </c>
      <c r="G135" s="158" t="e">
        <f t="shared" si="101"/>
        <v>#DIV/0!</v>
      </c>
      <c r="H135" s="139">
        <f t="shared" si="102"/>
        <v>0</v>
      </c>
      <c r="I135" s="139">
        <f t="shared" si="103"/>
        <v>0</v>
      </c>
      <c r="J135" s="140" t="e">
        <f t="shared" si="105"/>
        <v>#DIV/0!</v>
      </c>
      <c r="K135" s="130" t="e">
        <f t="shared" si="104"/>
        <v>#DIV/0!</v>
      </c>
      <c r="AM135" s="118"/>
      <c r="AN135" s="122"/>
      <c r="AO135" s="122">
        <v>100</v>
      </c>
      <c r="AP135" s="154"/>
      <c r="AQ135" s="154"/>
      <c r="AS135" s="154"/>
      <c r="AV135" s="154"/>
      <c r="AW135" s="154"/>
      <c r="AX135" s="154"/>
      <c r="BH135" s="118"/>
      <c r="BK135" s="118"/>
      <c r="BM135" s="118"/>
      <c r="BQ135" s="118"/>
      <c r="BU135" s="118"/>
      <c r="BX135" s="118"/>
      <c r="CA135" s="118"/>
      <c r="CH135" s="185"/>
    </row>
    <row r="136" spans="1:86">
      <c r="A136" s="137"/>
      <c r="B136" s="138"/>
      <c r="C136" s="138">
        <v>150</v>
      </c>
      <c r="D136" s="171">
        <v>15.71</v>
      </c>
      <c r="E136" s="139">
        <f t="shared" si="99"/>
        <v>0</v>
      </c>
      <c r="F136" s="139">
        <f t="shared" si="100"/>
        <v>0</v>
      </c>
      <c r="G136" s="158" t="e">
        <f t="shared" si="101"/>
        <v>#DIV/0!</v>
      </c>
      <c r="H136" s="139">
        <f t="shared" si="102"/>
        <v>0</v>
      </c>
      <c r="I136" s="139">
        <f t="shared" si="103"/>
        <v>0</v>
      </c>
      <c r="J136" s="140" t="e">
        <f t="shared" si="105"/>
        <v>#DIV/0!</v>
      </c>
      <c r="K136" s="130" t="e">
        <f t="shared" si="104"/>
        <v>#DIV/0!</v>
      </c>
      <c r="AM136" s="118"/>
      <c r="AN136" s="122"/>
      <c r="AO136" s="122">
        <v>150</v>
      </c>
      <c r="AP136" s="154"/>
      <c r="AQ136" s="154"/>
      <c r="AS136" s="154"/>
      <c r="AV136" s="154"/>
      <c r="AW136" s="154"/>
      <c r="AX136" s="154"/>
      <c r="BH136" s="118"/>
      <c r="BK136" s="118"/>
      <c r="BM136" s="118"/>
      <c r="BQ136" s="118"/>
      <c r="BU136" s="118"/>
      <c r="BX136" s="118"/>
      <c r="CA136" s="118"/>
      <c r="CH136" s="185"/>
    </row>
    <row r="137" spans="1:86">
      <c r="A137" s="137"/>
      <c r="B137" s="138"/>
      <c r="C137" s="138">
        <v>200</v>
      </c>
      <c r="D137" s="171">
        <v>12.9</v>
      </c>
      <c r="E137" s="139">
        <f t="shared" si="99"/>
        <v>0</v>
      </c>
      <c r="F137" s="139">
        <f t="shared" si="100"/>
        <v>0</v>
      </c>
      <c r="G137" s="158" t="e">
        <f t="shared" si="101"/>
        <v>#DIV/0!</v>
      </c>
      <c r="H137" s="139">
        <f t="shared" si="102"/>
        <v>0</v>
      </c>
      <c r="I137" s="139">
        <f t="shared" si="103"/>
        <v>0</v>
      </c>
      <c r="J137" s="140" t="e">
        <f t="shared" si="105"/>
        <v>#DIV/0!</v>
      </c>
      <c r="K137" s="130" t="e">
        <f t="shared" si="104"/>
        <v>#DIV/0!</v>
      </c>
      <c r="AM137" s="118"/>
      <c r="AN137" s="122"/>
      <c r="AO137" s="122">
        <v>200</v>
      </c>
      <c r="AP137" s="154"/>
      <c r="AQ137" s="154"/>
      <c r="AS137" s="154"/>
      <c r="AV137" s="154"/>
      <c r="AW137" s="154"/>
      <c r="AX137" s="154"/>
      <c r="BH137" s="118"/>
      <c r="BK137" s="118"/>
      <c r="BM137" s="118"/>
      <c r="BQ137" s="118"/>
      <c r="BU137" s="118"/>
      <c r="BX137" s="118"/>
      <c r="CA137" s="118"/>
      <c r="CH137" s="185"/>
    </row>
    <row r="138" spans="1:86">
      <c r="A138" s="137"/>
      <c r="B138" s="138"/>
      <c r="C138" s="138">
        <v>300</v>
      </c>
      <c r="D138" s="171">
        <v>8.68</v>
      </c>
      <c r="E138" s="139">
        <f t="shared" si="99"/>
        <v>0</v>
      </c>
      <c r="F138" s="139">
        <f t="shared" si="100"/>
        <v>0</v>
      </c>
      <c r="G138" s="158" t="e">
        <f t="shared" si="101"/>
        <v>#DIV/0!</v>
      </c>
      <c r="H138" s="139">
        <f t="shared" si="102"/>
        <v>0</v>
      </c>
      <c r="I138" s="139">
        <f t="shared" si="103"/>
        <v>0</v>
      </c>
      <c r="J138" s="140" t="e">
        <f t="shared" si="105"/>
        <v>#DIV/0!</v>
      </c>
      <c r="K138" s="130" t="e">
        <f t="shared" si="104"/>
        <v>#DIV/0!</v>
      </c>
      <c r="AM138" s="118"/>
      <c r="AN138" s="122"/>
      <c r="AO138" s="122">
        <v>300</v>
      </c>
      <c r="AP138" s="154"/>
      <c r="AQ138" s="154"/>
      <c r="AS138" s="154"/>
      <c r="AV138" s="154"/>
      <c r="AW138" s="154"/>
      <c r="AX138" s="154"/>
      <c r="CH138" s="185"/>
    </row>
    <row r="139" spans="1:86">
      <c r="A139" s="137"/>
      <c r="B139" s="138"/>
      <c r="C139" s="138">
        <v>400</v>
      </c>
      <c r="D139" s="171">
        <v>6.19</v>
      </c>
      <c r="E139" s="139">
        <f t="shared" si="99"/>
        <v>0</v>
      </c>
      <c r="F139" s="139">
        <f t="shared" si="100"/>
        <v>0</v>
      </c>
      <c r="G139" s="158" t="e">
        <f t="shared" si="101"/>
        <v>#DIV/0!</v>
      </c>
      <c r="H139" s="139">
        <f t="shared" si="102"/>
        <v>0</v>
      </c>
      <c r="I139" s="139">
        <f t="shared" si="103"/>
        <v>0</v>
      </c>
      <c r="J139" s="140" t="e">
        <f t="shared" si="105"/>
        <v>#DIV/0!</v>
      </c>
      <c r="K139" s="130" t="e">
        <f t="shared" si="104"/>
        <v>#DIV/0!</v>
      </c>
      <c r="AM139" s="118"/>
      <c r="AN139" s="122"/>
      <c r="AO139" s="122">
        <v>400</v>
      </c>
      <c r="AP139" s="154"/>
      <c r="AQ139" s="154"/>
      <c r="AS139" s="154"/>
      <c r="AV139" s="154"/>
      <c r="CH139" s="185"/>
    </row>
    <row r="140" spans="1:86">
      <c r="A140" s="137"/>
      <c r="B140" s="138"/>
      <c r="C140" s="138">
        <v>500</v>
      </c>
      <c r="D140" s="171">
        <v>5.2</v>
      </c>
      <c r="E140" s="139">
        <f t="shared" si="99"/>
        <v>0</v>
      </c>
      <c r="F140" s="139">
        <f t="shared" si="100"/>
        <v>0</v>
      </c>
      <c r="G140" s="158" t="e">
        <f t="shared" si="101"/>
        <v>#DIV/0!</v>
      </c>
      <c r="H140" s="139">
        <f t="shared" si="102"/>
        <v>0</v>
      </c>
      <c r="I140" s="139">
        <f t="shared" si="103"/>
        <v>0</v>
      </c>
      <c r="J140" s="140" t="e">
        <f t="shared" si="105"/>
        <v>#DIV/0!</v>
      </c>
      <c r="K140" s="130" t="e">
        <f t="shared" si="104"/>
        <v>#DIV/0!</v>
      </c>
      <c r="AM140" s="118"/>
      <c r="AN140" s="122"/>
      <c r="AO140" s="122">
        <v>500</v>
      </c>
      <c r="AP140" s="154"/>
      <c r="AS140" s="154"/>
      <c r="AV140" s="154"/>
      <c r="CH140" s="185"/>
    </row>
    <row r="141" spans="1:86">
      <c r="A141" s="141"/>
      <c r="B141" s="142"/>
      <c r="C141" s="142">
        <v>600</v>
      </c>
      <c r="D141" s="145"/>
      <c r="E141" s="143">
        <f t="shared" si="99"/>
        <v>0</v>
      </c>
      <c r="F141" s="143">
        <f t="shared" si="100"/>
        <v>0</v>
      </c>
      <c r="G141" s="172" t="e">
        <f t="shared" si="101"/>
        <v>#DIV/0!</v>
      </c>
      <c r="H141" s="143">
        <f t="shared" si="102"/>
        <v>0</v>
      </c>
      <c r="I141" s="143">
        <f t="shared" si="103"/>
        <v>0</v>
      </c>
      <c r="J141" s="144" t="e">
        <f t="shared" si="105"/>
        <v>#DIV/0!</v>
      </c>
      <c r="K141" s="130" t="e">
        <f t="shared" ref="K141:K157" si="106">STDEV(CH141:CM141)</f>
        <v>#DIV/0!</v>
      </c>
      <c r="AM141" s="118"/>
      <c r="AN141" s="122"/>
      <c r="AO141" s="122">
        <v>600</v>
      </c>
      <c r="AS141" s="118"/>
      <c r="AT141" s="118"/>
      <c r="AV141" s="118"/>
      <c r="AW141" s="118"/>
      <c r="AX141" s="118"/>
      <c r="AY141" s="118"/>
      <c r="AZ141" s="118"/>
      <c r="BA141" s="118"/>
      <c r="BB141" s="118"/>
      <c r="BC141" s="118"/>
      <c r="BD141" s="118"/>
      <c r="BE141" s="118"/>
      <c r="BF141" s="118"/>
      <c r="BG141" s="118"/>
      <c r="BH141" s="118"/>
      <c r="BI141" s="118"/>
      <c r="BJ141" s="118"/>
      <c r="BK141" s="118"/>
      <c r="BL141" s="118"/>
      <c r="BM141" s="118"/>
      <c r="BN141" s="118"/>
      <c r="BO141" s="118"/>
      <c r="BP141" s="118"/>
      <c r="BQ141" s="118"/>
      <c r="BR141" s="118"/>
      <c r="BS141" s="118"/>
      <c r="BT141" s="118"/>
      <c r="BU141" s="118"/>
      <c r="BV141" s="118"/>
      <c r="BW141" s="118"/>
      <c r="BX141" s="118"/>
      <c r="BY141" s="118"/>
      <c r="BZ141" s="118"/>
      <c r="CA141" s="118"/>
      <c r="CB141" s="118"/>
      <c r="CC141" s="118"/>
      <c r="CD141" s="118"/>
      <c r="CE141" s="118"/>
      <c r="CF141" s="118"/>
      <c r="CG141" s="118"/>
      <c r="CH141" s="185"/>
    </row>
    <row r="142" spans="1:86">
      <c r="A142" s="123"/>
      <c r="B142" s="123"/>
      <c r="C142" s="123"/>
      <c r="D142" s="7"/>
      <c r="E142" s="124"/>
      <c r="F142" s="124"/>
      <c r="G142" s="173"/>
      <c r="H142" s="124"/>
      <c r="I142" s="124"/>
      <c r="J142" s="174"/>
      <c r="AM142" s="118"/>
      <c r="AN142" s="119"/>
      <c r="AO142" s="119"/>
      <c r="AS142" s="118"/>
      <c r="AT142" s="118"/>
      <c r="AV142" s="118"/>
      <c r="AW142" s="118"/>
      <c r="AX142" s="118"/>
      <c r="AY142" s="118"/>
      <c r="AZ142" s="118"/>
      <c r="BA142" s="118"/>
      <c r="BB142" s="118"/>
      <c r="BC142" s="118"/>
      <c r="BD142" s="118"/>
      <c r="BE142" s="118"/>
      <c r="BF142" s="118"/>
      <c r="BG142" s="118"/>
      <c r="BH142" s="118"/>
      <c r="BI142" s="118"/>
      <c r="BJ142" s="118"/>
      <c r="BK142" s="118"/>
      <c r="BL142" s="118"/>
      <c r="BM142" s="118"/>
      <c r="BN142" s="118"/>
      <c r="BO142" s="118"/>
      <c r="BP142" s="118"/>
      <c r="BQ142" s="118"/>
      <c r="BR142" s="118"/>
      <c r="BS142" s="118"/>
      <c r="BT142" s="118"/>
      <c r="BU142" s="118"/>
      <c r="BV142" s="118"/>
      <c r="BW142" s="118"/>
      <c r="BX142" s="118"/>
      <c r="BY142" s="118"/>
      <c r="BZ142" s="118"/>
      <c r="CA142" s="118"/>
      <c r="CB142" s="118"/>
      <c r="CC142" s="118"/>
      <c r="CD142" s="118"/>
      <c r="CE142" s="118"/>
      <c r="CF142" s="118"/>
      <c r="CG142" s="118"/>
      <c r="CH142" s="187"/>
    </row>
    <row r="143" spans="1:86">
      <c r="A143" s="137"/>
      <c r="B143" s="138"/>
      <c r="C143" s="138" t="s">
        <v>14</v>
      </c>
      <c r="D143" s="138">
        <v>338</v>
      </c>
      <c r="E143" s="139">
        <f>COUNT(CH143:CH143)</f>
        <v>0</v>
      </c>
      <c r="F143" s="139">
        <f>SUM(CH143:CH143)</f>
        <v>0</v>
      </c>
      <c r="G143" s="158" t="e">
        <f>AVERAGE(CH143:CH143)</f>
        <v>#DIV/0!</v>
      </c>
      <c r="H143" s="139">
        <f>MAX(CH143:CH143)</f>
        <v>0</v>
      </c>
      <c r="I143" s="139">
        <f>MIN(CH143:CH143)</f>
        <v>0</v>
      </c>
      <c r="J143" s="140" t="e">
        <f>D143-G143</f>
        <v>#DIV/0!</v>
      </c>
      <c r="K143" s="130" t="e">
        <f>STDEV(CH143:CM143)</f>
        <v>#DIV/0!</v>
      </c>
      <c r="AM143" s="120"/>
      <c r="AN143" s="121"/>
      <c r="AO143" s="121" t="s">
        <v>14</v>
      </c>
      <c r="AP143" s="154"/>
      <c r="AQ143" s="154"/>
      <c r="AS143" s="120"/>
      <c r="AT143" s="120"/>
      <c r="AV143" s="120"/>
      <c r="AW143" s="120"/>
      <c r="AX143" s="120"/>
      <c r="AY143" s="120"/>
      <c r="AZ143" s="120"/>
      <c r="BA143" s="120"/>
      <c r="BB143" s="120"/>
      <c r="BC143" s="120"/>
      <c r="BD143" s="120"/>
      <c r="BE143" s="120"/>
      <c r="BF143" s="120"/>
      <c r="BG143" s="120"/>
      <c r="BH143" s="120"/>
      <c r="BI143" s="120"/>
      <c r="BJ143" s="120"/>
      <c r="BK143" s="120"/>
      <c r="BL143" s="120"/>
      <c r="BM143" s="120"/>
      <c r="BN143" s="120"/>
      <c r="BO143" s="120"/>
      <c r="BP143" s="120"/>
      <c r="BQ143" s="120"/>
      <c r="BR143" s="120"/>
      <c r="BS143" s="120"/>
      <c r="BT143" s="120"/>
      <c r="BU143" s="120"/>
      <c r="BV143" s="120"/>
      <c r="BW143" s="120"/>
      <c r="BX143" s="120"/>
      <c r="BY143" s="120"/>
      <c r="BZ143" s="120"/>
      <c r="CA143" s="120"/>
      <c r="CB143" s="120"/>
      <c r="CC143" s="120"/>
      <c r="CD143" s="120"/>
      <c r="CE143" s="120"/>
      <c r="CF143" s="120"/>
      <c r="CG143" s="120"/>
      <c r="CH143" s="186"/>
    </row>
    <row r="144" spans="1:86">
      <c r="A144" s="137"/>
      <c r="B144" s="138"/>
      <c r="C144" s="138" t="s">
        <v>15</v>
      </c>
      <c r="D144" s="138">
        <v>1.7</v>
      </c>
      <c r="E144" s="139">
        <f>COUNT(CH144:CH144)</f>
        <v>0</v>
      </c>
      <c r="F144" s="139">
        <f>SUM(CH144:CH144)</f>
        <v>0</v>
      </c>
      <c r="G144" s="158" t="e">
        <f>AVERAGE(CH144:CH144)</f>
        <v>#DIV/0!</v>
      </c>
      <c r="H144" s="139">
        <f>MAX(CH144:CH144)</f>
        <v>0</v>
      </c>
      <c r="I144" s="139">
        <f>MIN(CH144:CH144)</f>
        <v>0</v>
      </c>
      <c r="J144" s="140" t="e">
        <f>D144-G144</f>
        <v>#DIV/0!</v>
      </c>
      <c r="K144" s="130" t="e">
        <f>STDEV(CH144:CM144)</f>
        <v>#DIV/0!</v>
      </c>
      <c r="AM144" s="118"/>
      <c r="AN144" s="122"/>
      <c r="AO144" s="122" t="s">
        <v>15</v>
      </c>
      <c r="AP144" s="154"/>
      <c r="AQ144" s="154"/>
      <c r="AS144" s="118"/>
      <c r="AT144" s="118"/>
      <c r="AV144" s="118"/>
      <c r="AW144" s="118"/>
      <c r="AX144" s="118"/>
      <c r="AY144" s="118"/>
      <c r="AZ144" s="118"/>
      <c r="BA144" s="118"/>
      <c r="BB144" s="118"/>
      <c r="BC144" s="118"/>
      <c r="BD144" s="118"/>
      <c r="BE144" s="118"/>
      <c r="BF144" s="118"/>
      <c r="BG144" s="118"/>
      <c r="BH144" s="118"/>
      <c r="BI144" s="118"/>
      <c r="BJ144" s="118"/>
      <c r="BK144" s="118"/>
      <c r="BL144" s="118"/>
      <c r="BM144" s="118"/>
      <c r="BN144" s="118"/>
      <c r="BO144" s="118"/>
      <c r="BP144" s="118"/>
      <c r="BQ144" s="118"/>
      <c r="BR144" s="118"/>
      <c r="BS144" s="118"/>
      <c r="BT144" s="118"/>
      <c r="BU144" s="118"/>
      <c r="BV144" s="118"/>
      <c r="BW144" s="118"/>
      <c r="BX144" s="118"/>
      <c r="BY144" s="118"/>
      <c r="BZ144" s="118"/>
      <c r="CA144" s="118"/>
      <c r="CB144" s="118"/>
      <c r="CC144" s="118"/>
      <c r="CD144" s="118"/>
      <c r="CE144" s="118"/>
      <c r="CF144" s="118"/>
      <c r="CG144" s="118"/>
      <c r="CH144" s="185"/>
    </row>
    <row r="145" spans="1:86" s="129" customFormat="1">
      <c r="A145" s="126" t="s">
        <v>0</v>
      </c>
      <c r="B145" s="125" t="s">
        <v>1</v>
      </c>
      <c r="C145" s="125" t="s">
        <v>2</v>
      </c>
      <c r="D145" s="127">
        <v>2000</v>
      </c>
      <c r="E145" s="125" t="s">
        <v>3</v>
      </c>
      <c r="F145" s="125" t="s">
        <v>87</v>
      </c>
      <c r="G145" s="152" t="s">
        <v>4</v>
      </c>
      <c r="H145" s="125" t="s">
        <v>5</v>
      </c>
      <c r="I145" s="125" t="s">
        <v>6</v>
      </c>
      <c r="J145" s="128" t="s">
        <v>7</v>
      </c>
      <c r="K145" s="128" t="s">
        <v>8</v>
      </c>
      <c r="AM145" s="125" t="s">
        <v>10</v>
      </c>
      <c r="AN145" s="125" t="s">
        <v>11</v>
      </c>
      <c r="AO145" s="125" t="s">
        <v>12</v>
      </c>
      <c r="AQ145" s="129">
        <v>2006</v>
      </c>
      <c r="AR145" s="129">
        <v>2005</v>
      </c>
      <c r="AS145" s="125">
        <v>2004</v>
      </c>
      <c r="AT145" s="125">
        <v>2003</v>
      </c>
      <c r="AU145" s="125">
        <v>2003</v>
      </c>
      <c r="AV145" s="125">
        <v>2003</v>
      </c>
      <c r="AW145" s="125"/>
      <c r="AX145" s="125">
        <v>2002</v>
      </c>
      <c r="AY145" s="125"/>
      <c r="AZ145" s="125">
        <v>2001</v>
      </c>
      <c r="BA145" s="125">
        <v>2000</v>
      </c>
      <c r="BB145" s="125">
        <v>1999</v>
      </c>
      <c r="BC145" s="125">
        <v>1998</v>
      </c>
      <c r="BD145" s="125">
        <v>1997</v>
      </c>
      <c r="BE145" s="125">
        <v>1996</v>
      </c>
      <c r="BF145" s="125">
        <v>1995</v>
      </c>
      <c r="BG145" s="125">
        <v>1994</v>
      </c>
      <c r="BH145" s="125">
        <v>1992</v>
      </c>
      <c r="BI145" s="125"/>
      <c r="BJ145" s="125">
        <v>1990</v>
      </c>
      <c r="BK145" s="125">
        <v>1990</v>
      </c>
      <c r="BL145" s="125">
        <v>1990</v>
      </c>
      <c r="BM145" s="125">
        <v>1989</v>
      </c>
      <c r="BN145" s="125">
        <v>1989</v>
      </c>
      <c r="BO145" s="125">
        <v>1988</v>
      </c>
      <c r="BP145" s="125">
        <v>1988</v>
      </c>
      <c r="BQ145" s="125">
        <v>1988</v>
      </c>
      <c r="BR145" s="125">
        <v>1987</v>
      </c>
      <c r="BS145" s="125">
        <v>1986</v>
      </c>
      <c r="BT145" s="125">
        <v>1985</v>
      </c>
      <c r="BU145" s="125">
        <v>1985</v>
      </c>
      <c r="BV145" s="125">
        <v>1985</v>
      </c>
      <c r="BW145" s="125">
        <v>1984</v>
      </c>
      <c r="BX145" s="125">
        <v>1984</v>
      </c>
      <c r="BY145" s="125">
        <v>1984</v>
      </c>
      <c r="BZ145" s="125">
        <v>1983</v>
      </c>
      <c r="CA145" s="125">
        <v>1983</v>
      </c>
      <c r="CB145" s="125">
        <v>1982</v>
      </c>
      <c r="CC145" s="125">
        <v>1981</v>
      </c>
      <c r="CD145" s="125">
        <v>1981</v>
      </c>
      <c r="CE145" s="125">
        <v>1980</v>
      </c>
      <c r="CF145" s="125">
        <v>1980</v>
      </c>
      <c r="CG145" s="125">
        <v>1980</v>
      </c>
      <c r="CH145" s="184">
        <v>1980</v>
      </c>
    </row>
    <row r="146" spans="1:86">
      <c r="A146" s="119">
        <v>5</v>
      </c>
      <c r="B146" s="122">
        <v>39</v>
      </c>
      <c r="C146" s="122" t="s">
        <v>13</v>
      </c>
      <c r="D146" s="2">
        <v>16</v>
      </c>
      <c r="E146">
        <f t="shared" ref="E146:E157" si="107">COUNT(CH146:CM146)</f>
        <v>0</v>
      </c>
      <c r="F146">
        <f t="shared" ref="F146:F157" si="108">SUM(CH146:CM146)</f>
        <v>0</v>
      </c>
      <c r="G146" s="153" t="e">
        <f t="shared" ref="G146:G157" si="109">AVERAGE(CH146:CM146)</f>
        <v>#DIV/0!</v>
      </c>
      <c r="H146">
        <f t="shared" ref="H146:H157" si="110">MAX(CH146:CM146)</f>
        <v>0</v>
      </c>
      <c r="I146">
        <f t="shared" ref="I146:I157" si="111">MIN(CH146:CM146)</f>
        <v>0</v>
      </c>
      <c r="J146" s="130" t="e">
        <f t="shared" ref="J146:J157" si="112">D146-G146</f>
        <v>#DIV/0!</v>
      </c>
      <c r="K146" s="130" t="e">
        <f t="shared" si="106"/>
        <v>#DIV/0!</v>
      </c>
      <c r="AM146" s="119">
        <v>5</v>
      </c>
      <c r="AN146" s="122">
        <v>39</v>
      </c>
      <c r="AO146" s="122" t="s">
        <v>13</v>
      </c>
      <c r="AQ146" s="154"/>
      <c r="AR146" s="132"/>
      <c r="AS146" s="119"/>
      <c r="AT146" s="119"/>
      <c r="AV146" s="119"/>
      <c r="AW146" s="119"/>
      <c r="AX146" s="119"/>
      <c r="AY146" s="119"/>
      <c r="AZ146" s="119"/>
      <c r="BA146" s="119"/>
      <c r="BB146" s="119"/>
      <c r="BC146" s="119"/>
      <c r="BD146" s="119"/>
      <c r="BE146" s="119"/>
      <c r="BF146" s="119"/>
      <c r="BG146" s="119"/>
      <c r="BH146" s="119"/>
      <c r="BI146" s="119"/>
      <c r="BJ146" s="119"/>
      <c r="BK146" s="119"/>
      <c r="BL146" s="119"/>
      <c r="BM146" s="119"/>
      <c r="BN146" s="119"/>
      <c r="BO146" s="119"/>
      <c r="BP146" s="119"/>
      <c r="BQ146" s="119"/>
      <c r="BR146" s="119"/>
      <c r="BS146" s="119"/>
      <c r="BT146" s="119"/>
      <c r="BU146" s="119"/>
      <c r="BV146" s="119"/>
      <c r="BW146" s="119"/>
      <c r="BX146" s="119"/>
      <c r="BY146" s="119"/>
      <c r="BZ146" s="119"/>
      <c r="CA146" s="119"/>
      <c r="CB146" s="119"/>
      <c r="CC146" s="119"/>
      <c r="CD146" s="119"/>
      <c r="CE146" s="119"/>
      <c r="CF146" s="119"/>
      <c r="CG146" s="119"/>
      <c r="CH146" s="185"/>
    </row>
    <row r="147" spans="1:86">
      <c r="A147" s="118"/>
      <c r="B147" s="122"/>
      <c r="C147" s="121">
        <v>0</v>
      </c>
      <c r="D147" s="2">
        <v>22.7</v>
      </c>
      <c r="E147">
        <f t="shared" si="107"/>
        <v>0</v>
      </c>
      <c r="F147">
        <f t="shared" si="108"/>
        <v>0</v>
      </c>
      <c r="G147" s="153" t="e">
        <f t="shared" si="109"/>
        <v>#DIV/0!</v>
      </c>
      <c r="H147">
        <f t="shared" si="110"/>
        <v>0</v>
      </c>
      <c r="I147">
        <f t="shared" si="111"/>
        <v>0</v>
      </c>
      <c r="J147" s="130" t="e">
        <f t="shared" si="112"/>
        <v>#DIV/0!</v>
      </c>
      <c r="K147" s="130" t="e">
        <f t="shared" si="106"/>
        <v>#DIV/0!</v>
      </c>
      <c r="AM147" s="118"/>
      <c r="AN147" s="122"/>
      <c r="AO147" s="121">
        <v>0</v>
      </c>
      <c r="AQ147" s="154"/>
      <c r="AR147" s="132"/>
      <c r="AS147" s="120"/>
      <c r="AT147" s="120"/>
      <c r="AV147" s="120"/>
      <c r="AW147" s="120"/>
      <c r="AX147" s="120"/>
      <c r="AY147" s="120"/>
      <c r="AZ147" s="120"/>
      <c r="BA147" s="120"/>
      <c r="BB147" s="120"/>
      <c r="BC147" s="120"/>
      <c r="BD147" s="120"/>
      <c r="BE147" s="120"/>
      <c r="BF147" s="120"/>
      <c r="BG147" s="120"/>
      <c r="BH147" s="120"/>
      <c r="BI147" s="120"/>
      <c r="BJ147" s="120"/>
      <c r="BK147" s="120"/>
      <c r="BL147" s="120"/>
      <c r="BM147" s="120"/>
      <c r="BN147" s="120"/>
      <c r="BO147" s="120"/>
      <c r="BP147" s="120"/>
      <c r="BQ147" s="120"/>
      <c r="BR147" s="120"/>
      <c r="BS147" s="120"/>
      <c r="BT147" s="120"/>
      <c r="BU147" s="120"/>
      <c r="BV147" s="120"/>
      <c r="BW147" s="120"/>
      <c r="BX147" s="120"/>
      <c r="BY147" s="120"/>
      <c r="BZ147" s="120"/>
      <c r="CA147" s="120"/>
      <c r="CB147" s="120"/>
      <c r="CC147" s="120"/>
      <c r="CD147" s="120"/>
      <c r="CE147" s="120"/>
      <c r="CF147" s="120"/>
      <c r="CG147" s="120"/>
      <c r="CH147" s="186"/>
    </row>
    <row r="148" spans="1:86">
      <c r="A148" s="118"/>
      <c r="B148" s="122"/>
      <c r="C148" s="122">
        <v>10</v>
      </c>
      <c r="D148" s="2">
        <v>22.54</v>
      </c>
      <c r="E148">
        <f t="shared" si="107"/>
        <v>0</v>
      </c>
      <c r="F148">
        <f t="shared" si="108"/>
        <v>0</v>
      </c>
      <c r="G148" s="153" t="e">
        <f t="shared" si="109"/>
        <v>#DIV/0!</v>
      </c>
      <c r="H148">
        <f t="shared" si="110"/>
        <v>0</v>
      </c>
      <c r="I148">
        <f t="shared" si="111"/>
        <v>0</v>
      </c>
      <c r="J148" s="130" t="e">
        <f t="shared" si="112"/>
        <v>#DIV/0!</v>
      </c>
      <c r="K148" s="130" t="e">
        <f t="shared" si="106"/>
        <v>#DIV/0!</v>
      </c>
      <c r="AM148" s="118"/>
      <c r="AN148" s="122"/>
      <c r="AO148" s="122">
        <v>10</v>
      </c>
      <c r="AQ148" s="154"/>
      <c r="AR148" s="132"/>
      <c r="AS148" s="154"/>
      <c r="AW148" s="154"/>
      <c r="AX148" s="154"/>
      <c r="BH148" s="118"/>
      <c r="BK148" s="118"/>
      <c r="BM148" s="118"/>
      <c r="BP148" s="118"/>
      <c r="BU148" s="118"/>
      <c r="BX148" s="118"/>
      <c r="CA148" s="118"/>
      <c r="CH148" s="185"/>
    </row>
    <row r="149" spans="1:86">
      <c r="A149" s="118"/>
      <c r="B149" s="122"/>
      <c r="C149" s="122">
        <v>20</v>
      </c>
      <c r="D149" s="2">
        <v>22.27</v>
      </c>
      <c r="E149">
        <f t="shared" si="107"/>
        <v>0</v>
      </c>
      <c r="F149">
        <f t="shared" si="108"/>
        <v>0</v>
      </c>
      <c r="G149" s="153" t="e">
        <f t="shared" si="109"/>
        <v>#DIV/0!</v>
      </c>
      <c r="H149">
        <f t="shared" si="110"/>
        <v>0</v>
      </c>
      <c r="I149">
        <f t="shared" si="111"/>
        <v>0</v>
      </c>
      <c r="J149" s="130" t="e">
        <f t="shared" si="112"/>
        <v>#DIV/0!</v>
      </c>
      <c r="K149" s="130" t="e">
        <f t="shared" si="106"/>
        <v>#DIV/0!</v>
      </c>
      <c r="AM149" s="118"/>
      <c r="AN149" s="122"/>
      <c r="AO149" s="122">
        <v>20</v>
      </c>
      <c r="AQ149" s="154"/>
      <c r="AR149" s="132"/>
      <c r="AS149" s="154"/>
      <c r="AW149" s="154"/>
      <c r="AX149" s="154"/>
      <c r="BH149" s="118"/>
      <c r="BK149" s="118"/>
      <c r="BM149" s="118"/>
      <c r="BP149" s="118"/>
      <c r="BU149" s="118"/>
      <c r="BX149" s="118"/>
      <c r="CA149" s="118"/>
      <c r="CH149" s="185"/>
    </row>
    <row r="150" spans="1:86">
      <c r="A150" s="118"/>
      <c r="B150" s="122"/>
      <c r="C150" s="122">
        <v>30</v>
      </c>
      <c r="D150" s="2">
        <v>22.09</v>
      </c>
      <c r="E150">
        <f t="shared" si="107"/>
        <v>0</v>
      </c>
      <c r="F150">
        <f t="shared" si="108"/>
        <v>0</v>
      </c>
      <c r="G150" s="153" t="e">
        <f t="shared" si="109"/>
        <v>#DIV/0!</v>
      </c>
      <c r="H150">
        <f t="shared" si="110"/>
        <v>0</v>
      </c>
      <c r="I150">
        <f t="shared" si="111"/>
        <v>0</v>
      </c>
      <c r="J150" s="130" t="e">
        <f t="shared" si="112"/>
        <v>#DIV/0!</v>
      </c>
      <c r="K150" s="130" t="e">
        <f t="shared" si="106"/>
        <v>#DIV/0!</v>
      </c>
      <c r="AM150" s="118"/>
      <c r="AN150" s="122"/>
      <c r="AO150" s="122">
        <v>30</v>
      </c>
      <c r="AQ150" s="154"/>
      <c r="AR150" s="132"/>
      <c r="AS150" s="154"/>
      <c r="AW150" s="154"/>
      <c r="AX150" s="154"/>
      <c r="BH150" s="118"/>
      <c r="BK150" s="118"/>
      <c r="BM150" s="118"/>
      <c r="BP150" s="118"/>
      <c r="BU150" s="118"/>
      <c r="BX150" s="118"/>
      <c r="CA150" s="118"/>
      <c r="CH150" s="185"/>
    </row>
    <row r="151" spans="1:86">
      <c r="A151" s="118"/>
      <c r="B151" s="122"/>
      <c r="C151" s="122">
        <v>50</v>
      </c>
      <c r="D151" s="2">
        <v>21.2</v>
      </c>
      <c r="E151">
        <f t="shared" si="107"/>
        <v>0</v>
      </c>
      <c r="F151">
        <f t="shared" si="108"/>
        <v>0</v>
      </c>
      <c r="G151" s="153" t="e">
        <f t="shared" si="109"/>
        <v>#DIV/0!</v>
      </c>
      <c r="H151">
        <f t="shared" si="110"/>
        <v>0</v>
      </c>
      <c r="I151">
        <f t="shared" si="111"/>
        <v>0</v>
      </c>
      <c r="J151" s="130" t="e">
        <f t="shared" si="112"/>
        <v>#DIV/0!</v>
      </c>
      <c r="K151" s="130" t="e">
        <f t="shared" si="106"/>
        <v>#DIV/0!</v>
      </c>
      <c r="AM151" s="118"/>
      <c r="AN151" s="122"/>
      <c r="AO151" s="122">
        <v>50</v>
      </c>
      <c r="AQ151" s="154"/>
      <c r="AR151" s="132"/>
      <c r="AS151" s="154"/>
      <c r="AW151" s="154"/>
      <c r="AX151" s="154"/>
      <c r="BH151" s="118"/>
      <c r="BK151" s="118"/>
      <c r="BM151" s="118"/>
      <c r="BP151" s="118"/>
      <c r="BU151" s="118"/>
      <c r="BX151" s="118"/>
      <c r="CA151" s="118"/>
      <c r="CH151" s="185"/>
    </row>
    <row r="152" spans="1:86">
      <c r="A152" s="118"/>
      <c r="B152" s="122"/>
      <c r="C152" s="122">
        <v>75</v>
      </c>
      <c r="D152" s="2">
        <v>20.83</v>
      </c>
      <c r="E152">
        <f t="shared" si="107"/>
        <v>0</v>
      </c>
      <c r="F152">
        <f t="shared" si="108"/>
        <v>0</v>
      </c>
      <c r="G152" s="153" t="e">
        <f t="shared" si="109"/>
        <v>#DIV/0!</v>
      </c>
      <c r="H152">
        <f t="shared" si="110"/>
        <v>0</v>
      </c>
      <c r="I152">
        <f t="shared" si="111"/>
        <v>0</v>
      </c>
      <c r="J152" s="130" t="e">
        <f t="shared" si="112"/>
        <v>#DIV/0!</v>
      </c>
      <c r="K152" s="130" t="e">
        <f t="shared" si="106"/>
        <v>#DIV/0!</v>
      </c>
      <c r="AM152" s="118"/>
      <c r="AN152" s="122"/>
      <c r="AO152" s="122">
        <v>75</v>
      </c>
      <c r="AR152" s="132"/>
      <c r="AS152" s="154"/>
      <c r="AW152" s="154"/>
      <c r="AX152" s="154"/>
      <c r="BH152" s="118"/>
      <c r="BK152" s="118"/>
      <c r="BM152" s="118"/>
      <c r="BP152" s="118"/>
      <c r="BU152" s="118"/>
      <c r="BX152" s="118"/>
      <c r="CA152" s="118"/>
      <c r="CH152" s="185"/>
    </row>
    <row r="153" spans="1:86">
      <c r="A153" s="118"/>
      <c r="B153" s="122"/>
      <c r="C153" s="122">
        <v>100</v>
      </c>
      <c r="D153" s="2">
        <v>20.56</v>
      </c>
      <c r="E153">
        <f t="shared" si="107"/>
        <v>0</v>
      </c>
      <c r="F153">
        <f t="shared" si="108"/>
        <v>0</v>
      </c>
      <c r="G153" s="153" t="e">
        <f t="shared" si="109"/>
        <v>#DIV/0!</v>
      </c>
      <c r="H153">
        <f t="shared" si="110"/>
        <v>0</v>
      </c>
      <c r="I153">
        <f t="shared" si="111"/>
        <v>0</v>
      </c>
      <c r="J153" s="130" t="e">
        <f t="shared" si="112"/>
        <v>#DIV/0!</v>
      </c>
      <c r="K153" s="130" t="e">
        <f t="shared" si="106"/>
        <v>#DIV/0!</v>
      </c>
      <c r="AM153" s="118"/>
      <c r="AN153" s="122"/>
      <c r="AO153" s="122">
        <v>100</v>
      </c>
      <c r="AQ153" s="154"/>
      <c r="AR153" s="132"/>
      <c r="AS153" s="154"/>
      <c r="AW153" s="154"/>
      <c r="AX153" s="154"/>
      <c r="BH153" s="118"/>
      <c r="BK153" s="118"/>
      <c r="BM153" s="118"/>
      <c r="BP153" s="118"/>
      <c r="BU153" s="118"/>
      <c r="BX153" s="118"/>
      <c r="CA153" s="118"/>
      <c r="CH153" s="185"/>
    </row>
    <row r="154" spans="1:86">
      <c r="A154" s="118"/>
      <c r="B154" s="122"/>
      <c r="C154" s="122">
        <v>150</v>
      </c>
      <c r="D154" s="2">
        <v>19.739999999999998</v>
      </c>
      <c r="E154">
        <f t="shared" si="107"/>
        <v>0</v>
      </c>
      <c r="F154">
        <f t="shared" si="108"/>
        <v>0</v>
      </c>
      <c r="G154" s="153" t="e">
        <f t="shared" si="109"/>
        <v>#DIV/0!</v>
      </c>
      <c r="H154">
        <f t="shared" si="110"/>
        <v>0</v>
      </c>
      <c r="I154">
        <f t="shared" si="111"/>
        <v>0</v>
      </c>
      <c r="J154" s="130" t="e">
        <f t="shared" si="112"/>
        <v>#DIV/0!</v>
      </c>
      <c r="K154" s="130" t="e">
        <f t="shared" si="106"/>
        <v>#DIV/0!</v>
      </c>
      <c r="AM154" s="118"/>
      <c r="AN154" s="122"/>
      <c r="AO154" s="122">
        <v>150</v>
      </c>
      <c r="AQ154" s="154"/>
      <c r="AR154" s="132"/>
      <c r="AS154" s="154"/>
      <c r="AW154" s="154"/>
      <c r="AX154" s="154"/>
      <c r="BH154" s="118"/>
      <c r="BK154" s="118"/>
      <c r="BM154" s="118"/>
      <c r="BP154" s="118"/>
      <c r="BU154" s="118"/>
      <c r="BX154" s="118"/>
      <c r="CA154" s="118"/>
      <c r="CH154" s="185"/>
    </row>
    <row r="155" spans="1:86">
      <c r="A155" s="118"/>
      <c r="B155" s="122"/>
      <c r="C155" s="122">
        <v>200</v>
      </c>
      <c r="D155" s="2">
        <v>18.91</v>
      </c>
      <c r="E155">
        <f t="shared" si="107"/>
        <v>0</v>
      </c>
      <c r="F155">
        <f t="shared" si="108"/>
        <v>0</v>
      </c>
      <c r="G155" s="153" t="e">
        <f t="shared" si="109"/>
        <v>#DIV/0!</v>
      </c>
      <c r="H155">
        <f t="shared" si="110"/>
        <v>0</v>
      </c>
      <c r="I155">
        <f t="shared" si="111"/>
        <v>0</v>
      </c>
      <c r="J155" s="130" t="e">
        <f t="shared" si="112"/>
        <v>#DIV/0!</v>
      </c>
      <c r="K155" s="130" t="e">
        <f t="shared" si="106"/>
        <v>#DIV/0!</v>
      </c>
      <c r="AM155" s="118"/>
      <c r="AN155" s="122"/>
      <c r="AO155" s="122">
        <v>200</v>
      </c>
      <c r="AQ155" s="154"/>
      <c r="AR155" s="132"/>
      <c r="AS155" s="154"/>
      <c r="AW155" s="154"/>
      <c r="AX155" s="154"/>
      <c r="BH155" s="118"/>
      <c r="BK155" s="118"/>
      <c r="BM155" s="118"/>
      <c r="BP155" s="118"/>
      <c r="BU155" s="118"/>
      <c r="BX155" s="118"/>
      <c r="CA155" s="118"/>
      <c r="CH155" s="185"/>
    </row>
    <row r="156" spans="1:86">
      <c r="A156" s="118"/>
      <c r="B156" s="122"/>
      <c r="C156" s="122">
        <v>300</v>
      </c>
      <c r="D156" s="2">
        <v>18.04</v>
      </c>
      <c r="E156">
        <f t="shared" si="107"/>
        <v>0</v>
      </c>
      <c r="F156">
        <f t="shared" si="108"/>
        <v>0</v>
      </c>
      <c r="G156" s="153" t="e">
        <f t="shared" si="109"/>
        <v>#DIV/0!</v>
      </c>
      <c r="H156">
        <f t="shared" si="110"/>
        <v>0</v>
      </c>
      <c r="I156">
        <f t="shared" si="111"/>
        <v>0</v>
      </c>
      <c r="J156" s="130" t="e">
        <f t="shared" si="112"/>
        <v>#DIV/0!</v>
      </c>
      <c r="K156" s="130" t="e">
        <f t="shared" si="106"/>
        <v>#DIV/0!</v>
      </c>
      <c r="AM156" s="118"/>
      <c r="AN156" s="122"/>
      <c r="AO156" s="122">
        <v>300</v>
      </c>
      <c r="AQ156" s="154"/>
      <c r="AR156" s="132"/>
      <c r="AS156" s="154"/>
      <c r="CH156" s="185"/>
    </row>
    <row r="157" spans="1:86">
      <c r="A157" s="118"/>
      <c r="B157" s="122"/>
      <c r="C157" s="122">
        <v>400</v>
      </c>
      <c r="D157" s="2"/>
      <c r="E157">
        <f t="shared" si="107"/>
        <v>0</v>
      </c>
      <c r="F157">
        <f t="shared" si="108"/>
        <v>0</v>
      </c>
      <c r="G157" s="153" t="e">
        <f t="shared" si="109"/>
        <v>#DIV/0!</v>
      </c>
      <c r="H157">
        <f t="shared" si="110"/>
        <v>0</v>
      </c>
      <c r="I157">
        <f t="shared" si="111"/>
        <v>0</v>
      </c>
      <c r="J157" s="130" t="e">
        <f t="shared" si="112"/>
        <v>#DIV/0!</v>
      </c>
      <c r="K157" s="130" t="e">
        <f t="shared" si="106"/>
        <v>#DIV/0!</v>
      </c>
      <c r="AM157" s="118"/>
      <c r="AN157" s="122"/>
      <c r="AO157" s="122">
        <v>400</v>
      </c>
      <c r="AQ157" s="154"/>
      <c r="AR157" s="132"/>
      <c r="AS157" s="154"/>
      <c r="CH157" s="185"/>
    </row>
    <row r="158" spans="1:86">
      <c r="A158" s="118"/>
      <c r="B158" s="122"/>
      <c r="C158" s="122">
        <v>500</v>
      </c>
      <c r="D158" s="2"/>
      <c r="E158">
        <f t="shared" ref="E158:E174" si="113">COUNT(CH158:CM158)</f>
        <v>0</v>
      </c>
      <c r="F158">
        <f t="shared" ref="F158:F174" si="114">SUM(CH158:CM158)</f>
        <v>0</v>
      </c>
      <c r="G158" s="153" t="e">
        <f t="shared" ref="G158:G174" si="115">AVERAGE(CH158:CM158)</f>
        <v>#DIV/0!</v>
      </c>
      <c r="H158">
        <f t="shared" ref="H158:H174" si="116">MAX(CH158:CM158)</f>
        <v>0</v>
      </c>
      <c r="I158">
        <f t="shared" ref="I158:I174" si="117">MIN(CH158:CM158)</f>
        <v>0</v>
      </c>
      <c r="J158" s="130" t="e">
        <f t="shared" ref="J158:J174" si="118">D158-G158</f>
        <v>#DIV/0!</v>
      </c>
      <c r="K158" s="130" t="e">
        <f t="shared" ref="K158:K174" si="119">STDEV(CH158:CM158)</f>
        <v>#DIV/0!</v>
      </c>
      <c r="AM158" s="118"/>
      <c r="AN158" s="122"/>
      <c r="AO158" s="122">
        <v>500</v>
      </c>
      <c r="AR158" s="132"/>
      <c r="CH158" s="185"/>
    </row>
    <row r="159" spans="1:86">
      <c r="A159" s="118"/>
      <c r="B159" s="122"/>
      <c r="C159" s="122">
        <v>600</v>
      </c>
      <c r="D159" s="2"/>
      <c r="E159">
        <f t="shared" si="113"/>
        <v>0</v>
      </c>
      <c r="F159">
        <f t="shared" si="114"/>
        <v>0</v>
      </c>
      <c r="G159" s="153" t="e">
        <f t="shared" si="115"/>
        <v>#DIV/0!</v>
      </c>
      <c r="H159">
        <f t="shared" si="116"/>
        <v>0</v>
      </c>
      <c r="I159">
        <f t="shared" si="117"/>
        <v>0</v>
      </c>
      <c r="J159" s="130" t="e">
        <f t="shared" si="118"/>
        <v>#DIV/0!</v>
      </c>
      <c r="K159" s="130" t="e">
        <f t="shared" si="119"/>
        <v>#DIV/0!</v>
      </c>
      <c r="AM159" s="118"/>
      <c r="AN159" s="122"/>
      <c r="AO159" s="122">
        <v>600</v>
      </c>
      <c r="AS159" s="118"/>
      <c r="AT159" s="118"/>
      <c r="AV159" s="118"/>
      <c r="AW159" s="118"/>
      <c r="AX159" s="118"/>
      <c r="AY159" s="118"/>
      <c r="AZ159" s="118"/>
      <c r="BA159" s="118"/>
      <c r="BB159" s="118"/>
      <c r="BC159" s="118"/>
      <c r="BD159" s="118"/>
      <c r="BE159" s="118"/>
      <c r="BF159" s="118"/>
      <c r="BG159" s="118"/>
      <c r="BH159" s="118"/>
      <c r="BI159" s="118"/>
      <c r="BJ159" s="118"/>
      <c r="BK159" s="118"/>
      <c r="BL159" s="118"/>
      <c r="BM159" s="118"/>
      <c r="BN159" s="118"/>
      <c r="BO159" s="118"/>
      <c r="BP159" s="118"/>
      <c r="BQ159" s="118"/>
      <c r="BR159" s="118"/>
      <c r="BS159" s="118"/>
      <c r="BT159" s="118"/>
      <c r="BU159" s="118"/>
      <c r="BV159" s="118"/>
      <c r="BW159" s="118"/>
      <c r="BX159" s="118"/>
      <c r="BY159" s="118"/>
      <c r="BZ159" s="118"/>
      <c r="CA159" s="118"/>
      <c r="CB159" s="118"/>
      <c r="CC159" s="118"/>
      <c r="CD159" s="118"/>
      <c r="CE159" s="118"/>
      <c r="CF159" s="118"/>
      <c r="CG159" s="118"/>
      <c r="CH159" s="185"/>
    </row>
    <row r="160" spans="1:86">
      <c r="A160" s="118"/>
      <c r="B160" s="119"/>
      <c r="C160" s="119"/>
      <c r="D160" s="2"/>
      <c r="AM160" s="118"/>
      <c r="AN160" s="119"/>
      <c r="AO160" s="119"/>
      <c r="AS160" s="118"/>
      <c r="AT160" s="118"/>
      <c r="AV160" s="118"/>
      <c r="AW160" s="118"/>
      <c r="AX160" s="118"/>
      <c r="AY160" s="118"/>
      <c r="AZ160" s="118"/>
      <c r="BA160" s="118"/>
      <c r="BB160" s="118"/>
      <c r="BC160" s="118"/>
      <c r="BD160" s="118"/>
      <c r="BE160" s="118"/>
      <c r="BF160" s="118"/>
      <c r="BG160" s="118"/>
      <c r="BH160" s="118"/>
      <c r="BI160" s="118"/>
      <c r="BJ160" s="118"/>
      <c r="BK160" s="118"/>
      <c r="BL160" s="118"/>
      <c r="BM160" s="118"/>
      <c r="BN160" s="118"/>
      <c r="BO160" s="118"/>
      <c r="BP160" s="118"/>
      <c r="BQ160" s="118"/>
      <c r="BR160" s="118"/>
      <c r="BS160" s="118"/>
      <c r="BT160" s="118"/>
      <c r="BU160" s="118"/>
      <c r="BV160" s="118"/>
      <c r="BW160" s="118"/>
      <c r="BX160" s="118"/>
      <c r="BY160" s="118"/>
      <c r="BZ160" s="118"/>
      <c r="CA160" s="118"/>
      <c r="CB160" s="118"/>
      <c r="CC160" s="118"/>
      <c r="CD160" s="118"/>
      <c r="CE160" s="118"/>
      <c r="CF160" s="118"/>
      <c r="CG160" s="118"/>
      <c r="CH160" s="187"/>
    </row>
    <row r="161" spans="1:86">
      <c r="A161" s="120"/>
      <c r="B161" s="121"/>
      <c r="C161" s="121" t="s">
        <v>14</v>
      </c>
      <c r="D161" s="2">
        <v>74</v>
      </c>
      <c r="E161">
        <f>COUNT(CH161:CM161)</f>
        <v>0</v>
      </c>
      <c r="F161">
        <f>SUM(CH161:CM161)</f>
        <v>0</v>
      </c>
      <c r="G161" s="153" t="e">
        <f>AVERAGE(CH161:CM161)</f>
        <v>#DIV/0!</v>
      </c>
      <c r="H161">
        <f>MAX(CH161:CM161)</f>
        <v>0</v>
      </c>
      <c r="I161">
        <f>MIN(CH161:CM161)</f>
        <v>0</v>
      </c>
      <c r="J161" s="130" t="e">
        <f>D161-G161</f>
        <v>#DIV/0!</v>
      </c>
      <c r="K161" s="130" t="e">
        <f>STDEV(CH161:CM161)</f>
        <v>#DIV/0!</v>
      </c>
      <c r="AM161" s="120"/>
      <c r="AN161" s="121"/>
      <c r="AO161" s="121" t="s">
        <v>14</v>
      </c>
      <c r="AQ161" s="154"/>
      <c r="AR161" s="132"/>
      <c r="AS161" s="120"/>
      <c r="AT161" s="120"/>
      <c r="AV161" s="120"/>
      <c r="AW161" s="120"/>
      <c r="AX161" s="120"/>
      <c r="AY161" s="120"/>
      <c r="AZ161" s="120"/>
      <c r="BA161" s="120"/>
      <c r="BB161" s="120"/>
      <c r="BC161" s="120"/>
      <c r="BD161" s="120"/>
      <c r="BE161" s="120"/>
      <c r="BF161" s="120"/>
      <c r="BG161" s="120"/>
      <c r="BH161" s="120"/>
      <c r="BI161" s="120"/>
      <c r="BJ161" s="120"/>
      <c r="BK161" s="120"/>
      <c r="BL161" s="120"/>
      <c r="BM161" s="120"/>
      <c r="BN161" s="120"/>
      <c r="BO161" s="120"/>
      <c r="BP161" s="120"/>
      <c r="BQ161" s="120"/>
      <c r="BR161" s="120"/>
      <c r="BS161" s="120"/>
      <c r="BT161" s="120"/>
      <c r="BU161" s="120"/>
      <c r="BV161" s="120"/>
      <c r="BW161" s="120"/>
      <c r="BX161" s="120"/>
      <c r="BY161" s="120"/>
      <c r="BZ161" s="120"/>
      <c r="CA161" s="120"/>
      <c r="CB161" s="120"/>
      <c r="CC161" s="120"/>
      <c r="CD161" s="120"/>
      <c r="CE161" s="120"/>
      <c r="CF161" s="120"/>
      <c r="CG161" s="120"/>
      <c r="CH161" s="186"/>
    </row>
    <row r="162" spans="1:86">
      <c r="A162" s="118"/>
      <c r="B162" s="122"/>
      <c r="C162" s="122" t="s">
        <v>15</v>
      </c>
      <c r="D162" s="2">
        <v>0.8</v>
      </c>
      <c r="E162">
        <f>COUNT(CH162:CM162)</f>
        <v>0</v>
      </c>
      <c r="F162">
        <f>SUM(CH162:CM162)</f>
        <v>0</v>
      </c>
      <c r="G162" s="153" t="e">
        <f>AVERAGE(CH162:CM162)</f>
        <v>#DIV/0!</v>
      </c>
      <c r="H162">
        <f>MAX(CH162:CM162)</f>
        <v>0</v>
      </c>
      <c r="I162">
        <f>MIN(CH162:CM162)</f>
        <v>0</v>
      </c>
      <c r="J162" s="130" t="e">
        <f>D162-G162</f>
        <v>#DIV/0!</v>
      </c>
      <c r="K162" s="130" t="e">
        <f>STDEV(CH162:CM162)</f>
        <v>#DIV/0!</v>
      </c>
      <c r="AM162" s="118"/>
      <c r="AN162" s="122"/>
      <c r="AO162" s="122" t="s">
        <v>15</v>
      </c>
      <c r="AQ162" s="154"/>
      <c r="AR162" s="132"/>
      <c r="AS162" s="118"/>
      <c r="AT162" s="118"/>
      <c r="AV162" s="118"/>
      <c r="AW162" s="118"/>
      <c r="AX162" s="118"/>
      <c r="AY162" s="118"/>
      <c r="AZ162" s="118"/>
      <c r="BA162" s="118"/>
      <c r="BB162" s="118"/>
      <c r="BC162" s="118"/>
      <c r="BD162" s="118"/>
      <c r="BE162" s="118"/>
      <c r="BF162" s="118"/>
      <c r="BG162" s="118"/>
      <c r="BH162" s="118"/>
      <c r="BI162" s="118"/>
      <c r="BJ162" s="118"/>
      <c r="BK162" s="118"/>
      <c r="BL162" s="118"/>
      <c r="BM162" s="118"/>
      <c r="BN162" s="118"/>
      <c r="BO162" s="118"/>
      <c r="BP162" s="118"/>
      <c r="BQ162" s="118"/>
      <c r="BR162" s="118"/>
      <c r="BS162" s="118"/>
      <c r="BT162" s="118"/>
      <c r="BU162" s="118"/>
      <c r="BV162" s="118"/>
      <c r="BW162" s="118"/>
      <c r="BX162" s="118"/>
      <c r="BY162" s="118"/>
      <c r="BZ162" s="118"/>
      <c r="CA162" s="118"/>
      <c r="CB162" s="118"/>
      <c r="CC162" s="118"/>
      <c r="CD162" s="118"/>
      <c r="CE162" s="118"/>
      <c r="CF162" s="118"/>
      <c r="CG162" s="118"/>
      <c r="CH162" s="185"/>
    </row>
    <row r="163" spans="1:86" s="129" customFormat="1">
      <c r="A163" s="126" t="s">
        <v>0</v>
      </c>
      <c r="B163" s="125" t="s">
        <v>1</v>
      </c>
      <c r="C163" s="125" t="s">
        <v>2</v>
      </c>
      <c r="D163" s="127">
        <v>2000</v>
      </c>
      <c r="E163" s="125" t="s">
        <v>3</v>
      </c>
      <c r="F163" s="125" t="s">
        <v>87</v>
      </c>
      <c r="G163" s="152" t="s">
        <v>4</v>
      </c>
      <c r="H163" s="125" t="s">
        <v>5</v>
      </c>
      <c r="I163" s="125" t="s">
        <v>6</v>
      </c>
      <c r="J163" s="128" t="s">
        <v>7</v>
      </c>
      <c r="K163" s="128" t="s">
        <v>8</v>
      </c>
      <c r="AM163" s="125" t="s">
        <v>10</v>
      </c>
      <c r="AN163" s="125" t="s">
        <v>11</v>
      </c>
      <c r="AO163" s="125" t="s">
        <v>12</v>
      </c>
      <c r="AQ163" s="129">
        <v>2006</v>
      </c>
      <c r="AR163" s="129">
        <v>2005</v>
      </c>
      <c r="AS163" s="125">
        <v>2004</v>
      </c>
      <c r="AT163" s="125">
        <v>2003</v>
      </c>
      <c r="AU163" s="125">
        <v>2003</v>
      </c>
      <c r="AV163" s="125">
        <v>2003</v>
      </c>
      <c r="AW163" s="125"/>
      <c r="AX163" s="125">
        <v>2002</v>
      </c>
      <c r="AY163" s="125"/>
      <c r="AZ163" s="125">
        <v>2001</v>
      </c>
      <c r="BA163" s="125">
        <v>2000</v>
      </c>
      <c r="BB163" s="125">
        <v>1999</v>
      </c>
      <c r="BC163" s="125">
        <v>1998</v>
      </c>
      <c r="BD163" s="125">
        <v>1997</v>
      </c>
      <c r="BE163" s="125">
        <v>1996</v>
      </c>
      <c r="BF163" s="125">
        <v>1995</v>
      </c>
      <c r="BG163" s="125">
        <v>1994</v>
      </c>
      <c r="BH163" s="125">
        <v>1992</v>
      </c>
      <c r="BI163" s="125"/>
      <c r="BJ163" s="125">
        <v>1990</v>
      </c>
      <c r="BK163" s="125">
        <v>1990</v>
      </c>
      <c r="BL163" s="125">
        <v>1990</v>
      </c>
      <c r="BM163" s="125">
        <v>1989</v>
      </c>
      <c r="BN163" s="125">
        <v>1989</v>
      </c>
      <c r="BO163" s="125">
        <v>1988</v>
      </c>
      <c r="BP163" s="125">
        <v>1988</v>
      </c>
      <c r="BQ163" s="125">
        <v>1988</v>
      </c>
      <c r="BR163" s="125">
        <v>1987</v>
      </c>
      <c r="BS163" s="125">
        <v>1986</v>
      </c>
      <c r="BT163" s="125">
        <v>1985</v>
      </c>
      <c r="BU163" s="125">
        <v>1985</v>
      </c>
      <c r="BV163" s="125">
        <v>1985</v>
      </c>
      <c r="BW163" s="125">
        <v>1984</v>
      </c>
      <c r="BX163" s="125">
        <v>1984</v>
      </c>
      <c r="BY163" s="125">
        <v>1984</v>
      </c>
      <c r="BZ163" s="125">
        <v>1983</v>
      </c>
      <c r="CA163" s="125">
        <v>1983</v>
      </c>
      <c r="CB163" s="125">
        <v>1982</v>
      </c>
      <c r="CC163" s="125">
        <v>1981</v>
      </c>
      <c r="CD163" s="125">
        <v>1981</v>
      </c>
      <c r="CE163" s="125">
        <v>1980</v>
      </c>
      <c r="CF163" s="125">
        <v>1980</v>
      </c>
      <c r="CG163" s="125">
        <v>1980</v>
      </c>
      <c r="CH163" s="184">
        <v>1980</v>
      </c>
    </row>
    <row r="164" spans="1:86">
      <c r="A164" s="119">
        <v>5</v>
      </c>
      <c r="B164" s="122">
        <v>40</v>
      </c>
      <c r="C164" s="122" t="s">
        <v>13</v>
      </c>
      <c r="D164" s="2">
        <v>16</v>
      </c>
      <c r="E164">
        <f t="shared" si="113"/>
        <v>0</v>
      </c>
      <c r="F164">
        <f t="shared" si="114"/>
        <v>0</v>
      </c>
      <c r="G164" s="153" t="e">
        <f t="shared" si="115"/>
        <v>#DIV/0!</v>
      </c>
      <c r="H164">
        <f t="shared" si="116"/>
        <v>0</v>
      </c>
      <c r="I164">
        <f t="shared" si="117"/>
        <v>0</v>
      </c>
      <c r="J164" s="130" t="e">
        <f t="shared" si="118"/>
        <v>#DIV/0!</v>
      </c>
      <c r="K164" s="130" t="e">
        <f t="shared" si="119"/>
        <v>#DIV/0!</v>
      </c>
      <c r="AM164" s="119">
        <v>5</v>
      </c>
      <c r="AN164" s="122">
        <v>40</v>
      </c>
      <c r="AO164" s="122" t="s">
        <v>13</v>
      </c>
      <c r="AQ164" s="154"/>
      <c r="AR164" s="132"/>
      <c r="AS164" s="119"/>
      <c r="AT164" s="119"/>
      <c r="AV164" s="119"/>
      <c r="AW164" s="119"/>
      <c r="AX164" s="119"/>
      <c r="AY164" s="119"/>
      <c r="AZ164" s="119"/>
      <c r="BA164" s="119"/>
      <c r="BB164" s="119"/>
      <c r="BC164" s="119"/>
      <c r="BD164" s="119"/>
      <c r="BE164" s="119"/>
      <c r="BF164" s="119"/>
      <c r="BG164" s="119"/>
      <c r="BH164" s="119"/>
      <c r="BI164" s="119"/>
      <c r="BJ164" s="119"/>
      <c r="BK164" s="119"/>
      <c r="BL164" s="119"/>
      <c r="BM164" s="119"/>
      <c r="BN164" s="119"/>
      <c r="BO164" s="119"/>
      <c r="BP164" s="119"/>
      <c r="BQ164" s="119"/>
      <c r="BR164" s="119"/>
      <c r="BS164" s="119"/>
      <c r="BT164" s="119"/>
      <c r="BU164" s="119"/>
      <c r="BV164" s="119"/>
      <c r="BW164" s="119"/>
      <c r="BX164" s="119"/>
      <c r="BY164" s="119"/>
      <c r="BZ164" s="119"/>
      <c r="CA164" s="119"/>
      <c r="CB164" s="119"/>
      <c r="CC164" s="119"/>
      <c r="CD164" s="119"/>
      <c r="CE164" s="119"/>
      <c r="CF164" s="119"/>
      <c r="CG164" s="119"/>
      <c r="CH164" s="185"/>
    </row>
    <row r="165" spans="1:86">
      <c r="A165" s="118"/>
      <c r="B165" s="122"/>
      <c r="C165" s="121">
        <v>0</v>
      </c>
      <c r="D165" s="2">
        <v>22.3</v>
      </c>
      <c r="E165">
        <f t="shared" si="113"/>
        <v>0</v>
      </c>
      <c r="F165">
        <f t="shared" si="114"/>
        <v>0</v>
      </c>
      <c r="G165" s="153" t="e">
        <f t="shared" si="115"/>
        <v>#DIV/0!</v>
      </c>
      <c r="H165">
        <f t="shared" si="116"/>
        <v>0</v>
      </c>
      <c r="I165">
        <f t="shared" si="117"/>
        <v>0</v>
      </c>
      <c r="J165" s="130" t="e">
        <f t="shared" si="118"/>
        <v>#DIV/0!</v>
      </c>
      <c r="K165" s="130" t="e">
        <f t="shared" si="119"/>
        <v>#DIV/0!</v>
      </c>
      <c r="AM165" s="118"/>
      <c r="AN165" s="122"/>
      <c r="AO165" s="121">
        <v>0</v>
      </c>
      <c r="AQ165" s="154"/>
      <c r="AR165" s="132"/>
      <c r="AS165" s="120"/>
      <c r="AT165" s="120"/>
      <c r="AV165" s="120"/>
      <c r="AW165" s="120"/>
      <c r="AX165" s="120"/>
      <c r="AY165" s="120"/>
      <c r="AZ165" s="120"/>
      <c r="BA165" s="120"/>
      <c r="BB165" s="120"/>
      <c r="BC165" s="120"/>
      <c r="BD165" s="120"/>
      <c r="BE165" s="120"/>
      <c r="BF165" s="120"/>
      <c r="BG165" s="120"/>
      <c r="BH165" s="120"/>
      <c r="BI165" s="120"/>
      <c r="BJ165" s="120"/>
      <c r="BK165" s="120"/>
      <c r="BL165" s="120"/>
      <c r="BM165" s="120"/>
      <c r="BN165" s="120"/>
      <c r="BO165" s="120"/>
      <c r="BP165" s="120"/>
      <c r="BQ165" s="120"/>
      <c r="BR165" s="120"/>
      <c r="BS165" s="120"/>
      <c r="BT165" s="120"/>
      <c r="BU165" s="120"/>
      <c r="BV165" s="120"/>
      <c r="BW165" s="120"/>
      <c r="BX165" s="120"/>
      <c r="BY165" s="120"/>
      <c r="BZ165" s="120"/>
      <c r="CA165" s="120"/>
      <c r="CB165" s="120"/>
      <c r="CC165" s="120"/>
      <c r="CD165" s="120"/>
      <c r="CE165" s="120"/>
      <c r="CF165" s="120"/>
      <c r="CG165" s="120"/>
      <c r="CH165" s="186"/>
    </row>
    <row r="166" spans="1:86">
      <c r="A166" s="118"/>
      <c r="B166" s="122"/>
      <c r="C166" s="122">
        <v>10</v>
      </c>
      <c r="D166" s="2">
        <v>22.08</v>
      </c>
      <c r="E166">
        <f t="shared" si="113"/>
        <v>0</v>
      </c>
      <c r="F166">
        <f t="shared" si="114"/>
        <v>0</v>
      </c>
      <c r="G166" s="153" t="e">
        <f t="shared" si="115"/>
        <v>#DIV/0!</v>
      </c>
      <c r="H166">
        <f t="shared" si="116"/>
        <v>0</v>
      </c>
      <c r="I166">
        <f t="shared" si="117"/>
        <v>0</v>
      </c>
      <c r="J166" s="130" t="e">
        <f t="shared" si="118"/>
        <v>#DIV/0!</v>
      </c>
      <c r="K166" s="130" t="e">
        <f t="shared" si="119"/>
        <v>#DIV/0!</v>
      </c>
      <c r="AM166" s="118"/>
      <c r="AN166" s="122"/>
      <c r="AO166" s="122">
        <v>10</v>
      </c>
      <c r="AQ166" s="154"/>
      <c r="AR166" s="132"/>
      <c r="AS166" s="154"/>
      <c r="AV166" s="154"/>
      <c r="BH166" s="118"/>
      <c r="BK166" s="118"/>
      <c r="BM166" s="118"/>
      <c r="BP166" s="118"/>
      <c r="BU166" s="118"/>
      <c r="BX166" s="118"/>
      <c r="CA166" s="118"/>
      <c r="CH166" s="185"/>
    </row>
    <row r="167" spans="1:86">
      <c r="A167" s="118"/>
      <c r="B167" s="122"/>
      <c r="C167" s="122">
        <v>20</v>
      </c>
      <c r="D167" s="2">
        <v>22.05</v>
      </c>
      <c r="E167">
        <f t="shared" si="113"/>
        <v>0</v>
      </c>
      <c r="F167">
        <f t="shared" si="114"/>
        <v>0</v>
      </c>
      <c r="G167" s="153" t="e">
        <f t="shared" si="115"/>
        <v>#DIV/0!</v>
      </c>
      <c r="H167">
        <f t="shared" si="116"/>
        <v>0</v>
      </c>
      <c r="I167">
        <f t="shared" si="117"/>
        <v>0</v>
      </c>
      <c r="J167" s="130" t="e">
        <f t="shared" si="118"/>
        <v>#DIV/0!</v>
      </c>
      <c r="K167" s="130" t="e">
        <f t="shared" si="119"/>
        <v>#DIV/0!</v>
      </c>
      <c r="AM167" s="118"/>
      <c r="AN167" s="122"/>
      <c r="AO167" s="122">
        <v>20</v>
      </c>
      <c r="AQ167" s="154"/>
      <c r="AR167" s="132"/>
      <c r="AS167" s="154"/>
      <c r="AV167" s="154"/>
      <c r="BH167" s="118"/>
      <c r="BK167" s="118"/>
      <c r="BM167" s="118"/>
      <c r="BP167" s="118"/>
      <c r="BU167" s="118"/>
      <c r="BX167" s="118"/>
      <c r="CA167" s="118"/>
      <c r="CH167" s="185"/>
    </row>
    <row r="168" spans="1:86">
      <c r="A168" s="118"/>
      <c r="B168" s="122"/>
      <c r="C168" s="122">
        <v>30</v>
      </c>
      <c r="D168" s="2">
        <v>21.78</v>
      </c>
      <c r="E168">
        <f t="shared" si="113"/>
        <v>0</v>
      </c>
      <c r="F168">
        <f t="shared" si="114"/>
        <v>0</v>
      </c>
      <c r="G168" s="153" t="e">
        <f t="shared" si="115"/>
        <v>#DIV/0!</v>
      </c>
      <c r="H168">
        <f t="shared" si="116"/>
        <v>0</v>
      </c>
      <c r="I168">
        <f t="shared" si="117"/>
        <v>0</v>
      </c>
      <c r="J168" s="130" t="e">
        <f t="shared" si="118"/>
        <v>#DIV/0!</v>
      </c>
      <c r="K168" s="130" t="e">
        <f t="shared" si="119"/>
        <v>#DIV/0!</v>
      </c>
      <c r="AM168" s="118"/>
      <c r="AN168" s="122"/>
      <c r="AO168" s="122">
        <v>30</v>
      </c>
      <c r="AQ168" s="154"/>
      <c r="AR168" s="132"/>
      <c r="AS168" s="154"/>
      <c r="AV168" s="154"/>
      <c r="BH168" s="118"/>
      <c r="BK168" s="118"/>
      <c r="BM168" s="118"/>
      <c r="BP168" s="118"/>
      <c r="BU168" s="118"/>
      <c r="BX168" s="118"/>
      <c r="CA168" s="118"/>
      <c r="CH168" s="185"/>
    </row>
    <row r="169" spans="1:86">
      <c r="A169" s="118"/>
      <c r="B169" s="122"/>
      <c r="C169" s="122">
        <v>50</v>
      </c>
      <c r="D169" s="2">
        <v>21.09</v>
      </c>
      <c r="E169">
        <f t="shared" si="113"/>
        <v>0</v>
      </c>
      <c r="F169">
        <f t="shared" si="114"/>
        <v>0</v>
      </c>
      <c r="G169" s="153" t="e">
        <f t="shared" si="115"/>
        <v>#DIV/0!</v>
      </c>
      <c r="H169">
        <f t="shared" si="116"/>
        <v>0</v>
      </c>
      <c r="I169">
        <f t="shared" si="117"/>
        <v>0</v>
      </c>
      <c r="J169" s="130" t="e">
        <f t="shared" si="118"/>
        <v>#DIV/0!</v>
      </c>
      <c r="K169" s="130" t="e">
        <f t="shared" si="119"/>
        <v>#DIV/0!</v>
      </c>
      <c r="AM169" s="118"/>
      <c r="AN169" s="122"/>
      <c r="AO169" s="122">
        <v>50</v>
      </c>
      <c r="AQ169" s="154"/>
      <c r="AR169" s="132"/>
      <c r="AS169" s="154"/>
      <c r="AV169" s="154"/>
      <c r="BH169" s="118"/>
      <c r="BK169" s="118"/>
      <c r="BM169" s="118"/>
      <c r="BP169" s="118"/>
      <c r="BU169" s="118"/>
      <c r="BX169" s="118"/>
      <c r="CA169" s="118"/>
      <c r="CH169" s="185"/>
    </row>
    <row r="170" spans="1:86">
      <c r="A170" s="118"/>
      <c r="B170" s="122"/>
      <c r="C170" s="122">
        <v>75</v>
      </c>
      <c r="D170" s="2">
        <v>20.59</v>
      </c>
      <c r="E170">
        <f t="shared" si="113"/>
        <v>0</v>
      </c>
      <c r="F170">
        <f t="shared" si="114"/>
        <v>0</v>
      </c>
      <c r="G170" s="153" t="e">
        <f t="shared" si="115"/>
        <v>#DIV/0!</v>
      </c>
      <c r="H170">
        <f t="shared" si="116"/>
        <v>0</v>
      </c>
      <c r="I170">
        <f t="shared" si="117"/>
        <v>0</v>
      </c>
      <c r="J170" s="130" t="e">
        <f t="shared" si="118"/>
        <v>#DIV/0!</v>
      </c>
      <c r="K170" s="130" t="e">
        <f t="shared" si="119"/>
        <v>#DIV/0!</v>
      </c>
      <c r="AM170" s="118"/>
      <c r="AN170" s="122"/>
      <c r="AO170" s="122">
        <v>75</v>
      </c>
      <c r="AR170" s="132"/>
      <c r="AS170" s="154"/>
      <c r="AV170" s="154"/>
      <c r="BH170" s="118"/>
      <c r="BK170" s="118"/>
      <c r="BM170" s="118"/>
      <c r="BP170" s="118"/>
      <c r="BU170" s="118"/>
      <c r="BX170" s="118"/>
      <c r="CA170" s="118"/>
      <c r="CH170" s="185"/>
    </row>
    <row r="171" spans="1:86">
      <c r="A171" s="118"/>
      <c r="B171" s="122"/>
      <c r="C171" s="122">
        <v>100</v>
      </c>
      <c r="D171" s="2">
        <v>20.18</v>
      </c>
      <c r="E171">
        <f t="shared" si="113"/>
        <v>0</v>
      </c>
      <c r="F171">
        <f t="shared" si="114"/>
        <v>0</v>
      </c>
      <c r="G171" s="153" t="e">
        <f t="shared" si="115"/>
        <v>#DIV/0!</v>
      </c>
      <c r="H171">
        <f t="shared" si="116"/>
        <v>0</v>
      </c>
      <c r="I171">
        <f t="shared" si="117"/>
        <v>0</v>
      </c>
      <c r="J171" s="130" t="e">
        <f t="shared" si="118"/>
        <v>#DIV/0!</v>
      </c>
      <c r="K171" s="130" t="e">
        <f t="shared" si="119"/>
        <v>#DIV/0!</v>
      </c>
      <c r="AM171" s="118"/>
      <c r="AN171" s="122"/>
      <c r="AO171" s="122">
        <v>100</v>
      </c>
      <c r="AQ171" s="154"/>
      <c r="AR171" s="132"/>
      <c r="AS171" s="154"/>
      <c r="AV171" s="154"/>
      <c r="BH171" s="118"/>
      <c r="BK171" s="118"/>
      <c r="BM171" s="118"/>
      <c r="BP171" s="118"/>
      <c r="BU171" s="118"/>
      <c r="BX171" s="118"/>
      <c r="CA171" s="118"/>
      <c r="CH171" s="185"/>
    </row>
    <row r="172" spans="1:86">
      <c r="A172" s="118"/>
      <c r="B172" s="122"/>
      <c r="C172" s="122">
        <v>150</v>
      </c>
      <c r="D172" s="2">
        <v>19.46</v>
      </c>
      <c r="E172">
        <f t="shared" si="113"/>
        <v>0</v>
      </c>
      <c r="F172">
        <f t="shared" si="114"/>
        <v>0</v>
      </c>
      <c r="G172" s="153" t="e">
        <f t="shared" si="115"/>
        <v>#DIV/0!</v>
      </c>
      <c r="H172">
        <f t="shared" si="116"/>
        <v>0</v>
      </c>
      <c r="I172">
        <f t="shared" si="117"/>
        <v>0</v>
      </c>
      <c r="J172" s="130" t="e">
        <f t="shared" si="118"/>
        <v>#DIV/0!</v>
      </c>
      <c r="K172" s="130" t="e">
        <f t="shared" si="119"/>
        <v>#DIV/0!</v>
      </c>
      <c r="AM172" s="118"/>
      <c r="AN172" s="122"/>
      <c r="AO172" s="122">
        <v>150</v>
      </c>
      <c r="AQ172" s="154"/>
      <c r="AR172" s="132"/>
      <c r="AS172" s="154"/>
      <c r="AV172" s="154"/>
      <c r="BH172" s="118"/>
      <c r="BK172" s="118"/>
      <c r="BM172" s="118"/>
      <c r="BP172" s="118"/>
      <c r="BU172" s="118"/>
      <c r="BX172" s="118"/>
      <c r="CA172" s="118"/>
      <c r="CH172" s="185"/>
    </row>
    <row r="173" spans="1:86">
      <c r="A173" s="118"/>
      <c r="B173" s="122"/>
      <c r="C173" s="122">
        <v>200</v>
      </c>
      <c r="D173" s="2">
        <v>19.04</v>
      </c>
      <c r="E173">
        <f t="shared" si="113"/>
        <v>0</v>
      </c>
      <c r="F173">
        <f t="shared" si="114"/>
        <v>0</v>
      </c>
      <c r="G173" s="153" t="e">
        <f t="shared" si="115"/>
        <v>#DIV/0!</v>
      </c>
      <c r="H173">
        <f t="shared" si="116"/>
        <v>0</v>
      </c>
      <c r="I173">
        <f t="shared" si="117"/>
        <v>0</v>
      </c>
      <c r="J173" s="130" t="e">
        <f t="shared" si="118"/>
        <v>#DIV/0!</v>
      </c>
      <c r="K173" s="130" t="e">
        <f t="shared" si="119"/>
        <v>#DIV/0!</v>
      </c>
      <c r="AM173" s="118"/>
      <c r="AN173" s="122"/>
      <c r="AO173" s="122">
        <v>200</v>
      </c>
      <c r="AQ173" s="154"/>
      <c r="AR173" s="132"/>
      <c r="AS173" s="154"/>
      <c r="AV173" s="154"/>
      <c r="BH173" s="118"/>
      <c r="BK173" s="118"/>
      <c r="BM173" s="118"/>
      <c r="BP173" s="118"/>
      <c r="BU173" s="118"/>
      <c r="BX173" s="118"/>
      <c r="CA173" s="118"/>
      <c r="CH173" s="185"/>
    </row>
    <row r="174" spans="1:86">
      <c r="A174" s="118"/>
      <c r="B174" s="122"/>
      <c r="C174" s="122">
        <v>300</v>
      </c>
      <c r="D174" s="2">
        <v>17.920000000000002</v>
      </c>
      <c r="E174">
        <f t="shared" si="113"/>
        <v>0</v>
      </c>
      <c r="F174">
        <f t="shared" si="114"/>
        <v>0</v>
      </c>
      <c r="G174" s="153" t="e">
        <f t="shared" si="115"/>
        <v>#DIV/0!</v>
      </c>
      <c r="H174">
        <f t="shared" si="116"/>
        <v>0</v>
      </c>
      <c r="I174">
        <f t="shared" si="117"/>
        <v>0</v>
      </c>
      <c r="J174" s="130" t="e">
        <f t="shared" si="118"/>
        <v>#DIV/0!</v>
      </c>
      <c r="K174" s="130" t="e">
        <f t="shared" si="119"/>
        <v>#DIV/0!</v>
      </c>
      <c r="AM174" s="118"/>
      <c r="AN174" s="122"/>
      <c r="AO174" s="122">
        <v>300</v>
      </c>
      <c r="AQ174" s="154"/>
      <c r="AR174" s="132"/>
      <c r="AS174" s="154"/>
      <c r="AV174" s="154"/>
      <c r="CH174" s="185"/>
    </row>
    <row r="175" spans="1:86">
      <c r="A175" s="118"/>
      <c r="B175" s="122"/>
      <c r="C175" s="122">
        <v>400</v>
      </c>
      <c r="D175" s="2">
        <v>14.37</v>
      </c>
      <c r="E175">
        <f>COUNT(CH175:CM175)</f>
        <v>0</v>
      </c>
      <c r="F175">
        <f>SUM(CH175:CM175)</f>
        <v>0</v>
      </c>
      <c r="G175" s="153" t="e">
        <f>AVERAGE(CH175:CM175)</f>
        <v>#DIV/0!</v>
      </c>
      <c r="H175">
        <f>MAX(CH175:CM175)</f>
        <v>0</v>
      </c>
      <c r="I175">
        <f>MIN(CH175:CM175)</f>
        <v>0</v>
      </c>
      <c r="J175" s="130" t="e">
        <f>D175-G175</f>
        <v>#DIV/0!</v>
      </c>
      <c r="K175" s="130" t="e">
        <f>STDEV(CH175:CM175)</f>
        <v>#DIV/0!</v>
      </c>
      <c r="AM175" s="118"/>
      <c r="AN175" s="122"/>
      <c r="AO175" s="122">
        <v>400</v>
      </c>
      <c r="AQ175" s="154"/>
      <c r="AR175" s="132"/>
      <c r="AS175" s="154"/>
      <c r="AV175" s="154"/>
      <c r="CH175" s="185"/>
    </row>
    <row r="176" spans="1:86">
      <c r="A176" s="118"/>
      <c r="B176" s="122"/>
      <c r="C176" s="122">
        <v>500</v>
      </c>
      <c r="D176" s="2">
        <v>10.51</v>
      </c>
      <c r="E176">
        <f>COUNT(CH176:CM176)</f>
        <v>0</v>
      </c>
      <c r="F176">
        <f>SUM(CH176:CM176)</f>
        <v>0</v>
      </c>
      <c r="G176" s="153" t="e">
        <f>AVERAGE(CH176:CM176)</f>
        <v>#DIV/0!</v>
      </c>
      <c r="H176">
        <f>MAX(CH176:CM176)</f>
        <v>0</v>
      </c>
      <c r="I176">
        <f>MIN(CH176:CM176)</f>
        <v>0</v>
      </c>
      <c r="J176" s="130" t="e">
        <f>D176-G176</f>
        <v>#DIV/0!</v>
      </c>
      <c r="K176" s="130" t="e">
        <f>STDEV(CH176:CM176)</f>
        <v>#DIV/0!</v>
      </c>
      <c r="AM176" s="118"/>
      <c r="AN176" s="122"/>
      <c r="AO176" s="122">
        <v>500</v>
      </c>
      <c r="AS176" s="154"/>
      <c r="AV176" s="154"/>
      <c r="CH176" s="185"/>
    </row>
    <row r="177" spans="1:86">
      <c r="A177" s="118"/>
      <c r="B177" s="122"/>
      <c r="C177" s="122">
        <v>600</v>
      </c>
      <c r="D177" s="2"/>
      <c r="E177">
        <f>COUNT(CH177:CM177)</f>
        <v>0</v>
      </c>
      <c r="F177">
        <f>SUM(CH177:CM177)</f>
        <v>0</v>
      </c>
      <c r="G177" s="153" t="e">
        <f>AVERAGE(CH177:CM177)</f>
        <v>#DIV/0!</v>
      </c>
      <c r="H177">
        <f>MAX(CH177:CM177)</f>
        <v>0</v>
      </c>
      <c r="I177">
        <f>MIN(CH177:CM177)</f>
        <v>0</v>
      </c>
      <c r="J177" s="130" t="e">
        <f>D177-G177</f>
        <v>#DIV/0!</v>
      </c>
      <c r="K177" s="130" t="e">
        <f>STDEV(CH177:CM177)</f>
        <v>#DIV/0!</v>
      </c>
      <c r="AM177" s="118"/>
      <c r="AN177" s="122"/>
      <c r="AO177" s="122">
        <v>600</v>
      </c>
      <c r="AS177" s="118"/>
      <c r="AT177" s="118"/>
      <c r="AV177" s="118"/>
      <c r="AW177" s="118"/>
      <c r="AX177" s="118"/>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18"/>
      <c r="BY177" s="118"/>
      <c r="BZ177" s="118"/>
      <c r="CA177" s="118"/>
      <c r="CB177" s="118"/>
      <c r="CC177" s="118"/>
      <c r="CD177" s="118"/>
      <c r="CE177" s="118"/>
      <c r="CF177" s="118"/>
      <c r="CG177" s="118"/>
      <c r="CH177" s="185"/>
    </row>
    <row r="178" spans="1:86">
      <c r="A178" s="118"/>
      <c r="B178" s="119"/>
      <c r="C178" s="119"/>
      <c r="D178" s="2"/>
      <c r="AM178" s="118"/>
      <c r="AN178" s="119"/>
      <c r="AO178" s="119"/>
      <c r="AS178" s="118"/>
      <c r="AT178" s="118"/>
      <c r="AV178" s="118"/>
      <c r="AW178" s="118"/>
      <c r="AX178" s="118"/>
      <c r="AY178" s="118"/>
      <c r="AZ178" s="118"/>
      <c r="BA178" s="118"/>
      <c r="BB178" s="118"/>
      <c r="BC178" s="118"/>
      <c r="BD178" s="118"/>
      <c r="BE178" s="118"/>
      <c r="BF178" s="118"/>
      <c r="BG178" s="118"/>
      <c r="BH178" s="118"/>
      <c r="BI178" s="118"/>
      <c r="BJ178" s="118"/>
      <c r="BK178" s="118"/>
      <c r="BL178" s="118"/>
      <c r="BM178" s="118"/>
      <c r="BN178" s="118"/>
      <c r="BO178" s="118"/>
      <c r="BP178" s="118"/>
      <c r="BQ178" s="118"/>
      <c r="BR178" s="118"/>
      <c r="BS178" s="118"/>
      <c r="BT178" s="118"/>
      <c r="BU178" s="118"/>
      <c r="BV178" s="118"/>
      <c r="BW178" s="118"/>
      <c r="BX178" s="118"/>
      <c r="BY178" s="118"/>
      <c r="BZ178" s="118"/>
      <c r="CA178" s="118"/>
      <c r="CB178" s="118"/>
      <c r="CC178" s="118"/>
      <c r="CD178" s="118"/>
      <c r="CE178" s="118"/>
      <c r="CF178" s="118"/>
      <c r="CG178" s="118"/>
      <c r="CH178" s="187"/>
    </row>
    <row r="179" spans="1:86">
      <c r="A179" s="120"/>
      <c r="B179" s="121"/>
      <c r="C179" s="121" t="s">
        <v>14</v>
      </c>
      <c r="D179" s="2">
        <v>354</v>
      </c>
      <c r="E179">
        <f>COUNT(CH179:CM179)</f>
        <v>0</v>
      </c>
      <c r="F179">
        <f>SUM(CH179:CM179)</f>
        <v>0</v>
      </c>
      <c r="G179" s="153" t="e">
        <f>AVERAGE(CH179:CM179)</f>
        <v>#DIV/0!</v>
      </c>
      <c r="H179">
        <f>MAX(CH179:CM179)</f>
        <v>0</v>
      </c>
      <c r="I179">
        <f>MIN(CH179:CM179)</f>
        <v>0</v>
      </c>
      <c r="J179" s="130" t="e">
        <f>D179-G179</f>
        <v>#DIV/0!</v>
      </c>
      <c r="K179" s="130" t="e">
        <f>STDEV(CH179:CM179)</f>
        <v>#DIV/0!</v>
      </c>
      <c r="AM179" s="120"/>
      <c r="AN179" s="121"/>
      <c r="AO179" s="121" t="s">
        <v>14</v>
      </c>
      <c r="AQ179" s="154"/>
      <c r="AR179" s="132"/>
      <c r="AS179" s="120"/>
      <c r="AT179" s="120"/>
      <c r="AV179" s="120"/>
      <c r="AW179" s="120"/>
      <c r="AX179" s="120"/>
      <c r="AY179" s="120"/>
      <c r="AZ179" s="120"/>
      <c r="BA179" s="120"/>
      <c r="BB179" s="120"/>
      <c r="BC179" s="120"/>
      <c r="BD179" s="120"/>
      <c r="BE179" s="120"/>
      <c r="BF179" s="120"/>
      <c r="BG179" s="120"/>
      <c r="BH179" s="120"/>
      <c r="BI179" s="120"/>
      <c r="BJ179" s="120"/>
      <c r="BK179" s="120"/>
      <c r="BL179" s="120"/>
      <c r="BM179" s="120"/>
      <c r="BN179" s="120"/>
      <c r="BO179" s="120"/>
      <c r="BP179" s="120"/>
      <c r="BQ179" s="120"/>
      <c r="BR179" s="120"/>
      <c r="BS179" s="120"/>
      <c r="BT179" s="120"/>
      <c r="BU179" s="120"/>
      <c r="BV179" s="120"/>
      <c r="BW179" s="120"/>
      <c r="BX179" s="120"/>
      <c r="BY179" s="120"/>
      <c r="BZ179" s="120"/>
      <c r="CA179" s="120"/>
      <c r="CB179" s="120"/>
      <c r="CC179" s="120"/>
      <c r="CD179" s="120"/>
      <c r="CE179" s="120"/>
      <c r="CF179" s="120"/>
      <c r="CG179" s="120"/>
      <c r="CH179" s="186"/>
    </row>
    <row r="180" spans="1:86">
      <c r="A180" s="118"/>
      <c r="B180" s="122"/>
      <c r="C180" s="122" t="s">
        <v>15</v>
      </c>
      <c r="D180" s="2">
        <v>0.4</v>
      </c>
      <c r="E180">
        <f>COUNT(CH180:CM180)</f>
        <v>0</v>
      </c>
      <c r="F180">
        <f>SUM(CH180:CM180)</f>
        <v>0</v>
      </c>
      <c r="G180" s="153" t="e">
        <f>AVERAGE(CH180:CM180)</f>
        <v>#DIV/0!</v>
      </c>
      <c r="H180">
        <f>MAX(CH180:CM180)</f>
        <v>0</v>
      </c>
      <c r="I180">
        <f>MIN(CH180:CM180)</f>
        <v>0</v>
      </c>
      <c r="J180" s="130" t="e">
        <f>D180-G180</f>
        <v>#DIV/0!</v>
      </c>
      <c r="K180" s="130" t="e">
        <f>STDEV(CH180:CM180)</f>
        <v>#DIV/0!</v>
      </c>
      <c r="AM180" s="118"/>
      <c r="AN180" s="122"/>
      <c r="AO180" s="122" t="s">
        <v>15</v>
      </c>
      <c r="AQ180" s="154"/>
      <c r="AR180" s="132"/>
      <c r="AS180" s="118"/>
      <c r="AT180" s="118"/>
      <c r="AV180" s="118"/>
      <c r="AW180" s="118"/>
      <c r="AX180" s="118"/>
      <c r="AY180" s="118"/>
      <c r="AZ180" s="118"/>
      <c r="BA180" s="118"/>
      <c r="BB180" s="118"/>
      <c r="BC180" s="118"/>
      <c r="BD180" s="118"/>
      <c r="BE180" s="118"/>
      <c r="BF180" s="118"/>
      <c r="BG180" s="118"/>
      <c r="BH180" s="118"/>
      <c r="BI180" s="118"/>
      <c r="BJ180" s="118"/>
      <c r="BK180" s="118"/>
      <c r="BL180" s="118"/>
      <c r="BM180" s="118"/>
      <c r="BN180" s="118"/>
      <c r="BO180" s="118"/>
      <c r="BP180" s="118"/>
      <c r="BQ180" s="118"/>
      <c r="BR180" s="118"/>
      <c r="BS180" s="118"/>
      <c r="BT180" s="118"/>
      <c r="BU180" s="118"/>
      <c r="BV180" s="118"/>
      <c r="BW180" s="118"/>
      <c r="BX180" s="118"/>
      <c r="BY180" s="118"/>
      <c r="BZ180" s="118"/>
      <c r="CA180" s="118"/>
      <c r="CB180" s="118"/>
      <c r="CC180" s="118"/>
      <c r="CD180" s="118"/>
      <c r="CE180" s="118"/>
      <c r="CF180" s="118"/>
      <c r="CG180" s="118"/>
      <c r="CH180" s="185"/>
    </row>
    <row r="181" spans="1:86" s="129" customFormat="1">
      <c r="A181" s="126" t="s">
        <v>0</v>
      </c>
      <c r="B181" s="125" t="s">
        <v>1</v>
      </c>
      <c r="C181" s="125" t="s">
        <v>2</v>
      </c>
      <c r="D181" s="127" t="s">
        <v>88</v>
      </c>
      <c r="E181" s="125" t="s">
        <v>3</v>
      </c>
      <c r="F181" s="125" t="s">
        <v>87</v>
      </c>
      <c r="G181" s="152" t="s">
        <v>4</v>
      </c>
      <c r="H181" s="125" t="s">
        <v>5</v>
      </c>
      <c r="I181" s="125" t="s">
        <v>6</v>
      </c>
      <c r="J181" s="128" t="s">
        <v>7</v>
      </c>
      <c r="K181" s="128" t="s">
        <v>8</v>
      </c>
      <c r="AM181" s="125" t="s">
        <v>10</v>
      </c>
      <c r="AN181" s="125" t="s">
        <v>11</v>
      </c>
      <c r="AO181" s="125" t="s">
        <v>12</v>
      </c>
      <c r="AQ181" s="129">
        <v>2006</v>
      </c>
      <c r="AS181" s="125">
        <v>2004</v>
      </c>
      <c r="AT181" s="125">
        <v>2003</v>
      </c>
      <c r="AU181" s="125">
        <v>2003</v>
      </c>
      <c r="AV181" s="125">
        <v>2003</v>
      </c>
      <c r="AW181" s="125"/>
      <c r="AX181" s="125">
        <v>2002</v>
      </c>
      <c r="AY181" s="125"/>
      <c r="AZ181" s="125">
        <v>2001</v>
      </c>
      <c r="BA181" s="125">
        <v>2000</v>
      </c>
      <c r="BB181" s="125">
        <v>1999</v>
      </c>
      <c r="BC181" s="125">
        <v>1998</v>
      </c>
      <c r="BD181" s="125">
        <v>1997</v>
      </c>
      <c r="BE181" s="125">
        <v>1996</v>
      </c>
      <c r="BF181" s="125">
        <v>1995</v>
      </c>
      <c r="BG181" s="125">
        <v>1994</v>
      </c>
      <c r="BH181" s="125">
        <v>1992</v>
      </c>
      <c r="BI181" s="125"/>
      <c r="BJ181" s="125">
        <v>1990</v>
      </c>
      <c r="BK181" s="125">
        <v>1990</v>
      </c>
      <c r="BL181" s="125">
        <v>1990</v>
      </c>
      <c r="BM181" s="125">
        <v>1989</v>
      </c>
      <c r="BN181" s="125">
        <v>1989</v>
      </c>
      <c r="BO181" s="125">
        <v>1988</v>
      </c>
      <c r="BP181" s="125">
        <v>1988</v>
      </c>
      <c r="BQ181" s="125">
        <v>1988</v>
      </c>
      <c r="BR181" s="125">
        <v>1987</v>
      </c>
      <c r="BS181" s="125">
        <v>1986</v>
      </c>
      <c r="BT181" s="125">
        <v>1985</v>
      </c>
      <c r="BU181" s="125">
        <v>1985</v>
      </c>
      <c r="BV181" s="125">
        <v>1985</v>
      </c>
      <c r="BW181" s="125">
        <v>1984</v>
      </c>
      <c r="BX181" s="125">
        <v>1984</v>
      </c>
      <c r="BY181" s="125">
        <v>1984</v>
      </c>
      <c r="BZ181" s="125">
        <v>1983</v>
      </c>
      <c r="CA181" s="125">
        <v>1983</v>
      </c>
      <c r="CB181" s="125">
        <v>1982</v>
      </c>
      <c r="CC181" s="125">
        <v>1981</v>
      </c>
      <c r="CD181" s="125">
        <v>1981</v>
      </c>
      <c r="CE181" s="125">
        <v>1980</v>
      </c>
      <c r="CF181" s="125">
        <v>1980</v>
      </c>
      <c r="CG181" s="125">
        <v>1980</v>
      </c>
      <c r="CH181" s="184">
        <v>1980</v>
      </c>
    </row>
    <row r="182" spans="1:86">
      <c r="A182" s="119">
        <v>5</v>
      </c>
      <c r="B182" s="122">
        <v>46</v>
      </c>
      <c r="C182" s="122" t="s">
        <v>13</v>
      </c>
      <c r="D182" s="2"/>
      <c r="E182">
        <f t="shared" ref="E182:E188" si="120">COUNT(CH182:CM182)</f>
        <v>0</v>
      </c>
      <c r="F182">
        <f t="shared" ref="F182:F188" si="121">SUM(CH182:CM182)</f>
        <v>0</v>
      </c>
      <c r="G182" s="153" t="e">
        <f t="shared" ref="G182:G188" si="122">AVERAGE(CH182:CM182)</f>
        <v>#DIV/0!</v>
      </c>
      <c r="H182">
        <f t="shared" ref="H182:H188" si="123">MAX(CH182:CM182)</f>
        <v>0</v>
      </c>
      <c r="I182">
        <f t="shared" ref="I182:I188" si="124">MIN(CH182:CM182)</f>
        <v>0</v>
      </c>
      <c r="J182" s="130" t="e">
        <f t="shared" ref="J182:J188" si="125">D182-G182</f>
        <v>#DIV/0!</v>
      </c>
      <c r="K182" s="130" t="e">
        <f t="shared" ref="K182:K195" si="126">STDEV(CH182:CM182)</f>
        <v>#DIV/0!</v>
      </c>
      <c r="AM182" s="119">
        <v>5</v>
      </c>
      <c r="AN182" s="122">
        <v>46</v>
      </c>
      <c r="AO182" s="122" t="s">
        <v>13</v>
      </c>
      <c r="AS182" s="119"/>
      <c r="AT182" s="119"/>
      <c r="AV182" s="119"/>
      <c r="AW182" s="119"/>
      <c r="AX182" s="119"/>
      <c r="AY182" s="119"/>
      <c r="AZ182" s="119"/>
      <c r="BA182" s="119"/>
      <c r="BB182" s="119"/>
      <c r="BC182" s="119"/>
      <c r="BD182" s="119"/>
      <c r="BE182" s="119"/>
      <c r="BF182" s="119"/>
      <c r="BG182" s="119"/>
      <c r="BH182" s="119"/>
      <c r="BI182" s="119"/>
      <c r="BJ182" s="119"/>
      <c r="BK182" s="119"/>
      <c r="BL182" s="119"/>
      <c r="BM182" s="119"/>
      <c r="BN182" s="119"/>
      <c r="BO182" s="119"/>
      <c r="BP182" s="119"/>
      <c r="BQ182" s="119"/>
      <c r="BR182" s="119"/>
      <c r="BS182" s="119"/>
      <c r="BT182" s="119"/>
      <c r="BU182" s="119"/>
      <c r="BV182" s="119"/>
      <c r="BW182" s="119"/>
      <c r="BX182" s="119"/>
      <c r="BY182" s="119"/>
      <c r="BZ182" s="119"/>
      <c r="CA182" s="119"/>
      <c r="CB182" s="119"/>
      <c r="CC182" s="119"/>
      <c r="CD182" s="119"/>
      <c r="CE182" s="119"/>
      <c r="CF182" s="119"/>
      <c r="CG182" s="119"/>
      <c r="CH182" s="185"/>
    </row>
    <row r="183" spans="1:86">
      <c r="A183" s="118"/>
      <c r="B183" s="122"/>
      <c r="C183" s="121">
        <v>0</v>
      </c>
      <c r="D183" s="2"/>
      <c r="E183">
        <f t="shared" si="120"/>
        <v>0</v>
      </c>
      <c r="F183">
        <f t="shared" si="121"/>
        <v>0</v>
      </c>
      <c r="G183" s="153" t="e">
        <f t="shared" si="122"/>
        <v>#DIV/0!</v>
      </c>
      <c r="H183">
        <f t="shared" si="123"/>
        <v>0</v>
      </c>
      <c r="I183">
        <f t="shared" si="124"/>
        <v>0</v>
      </c>
      <c r="J183" s="130" t="e">
        <f t="shared" si="125"/>
        <v>#DIV/0!</v>
      </c>
      <c r="K183" s="130" t="e">
        <f t="shared" si="126"/>
        <v>#DIV/0!</v>
      </c>
      <c r="AM183" s="118"/>
      <c r="AN183" s="122"/>
      <c r="AO183" s="121">
        <v>0</v>
      </c>
      <c r="AS183" s="120"/>
      <c r="AT183" s="120"/>
      <c r="AV183" s="120"/>
      <c r="AW183" s="120"/>
      <c r="AX183" s="120"/>
      <c r="AY183" s="120"/>
      <c r="AZ183" s="120"/>
      <c r="BA183" s="120"/>
      <c r="BB183" s="120"/>
      <c r="BC183" s="120"/>
      <c r="BD183" s="120"/>
      <c r="BE183" s="120"/>
      <c r="BF183" s="120"/>
      <c r="BG183" s="120"/>
      <c r="BH183" s="120"/>
      <c r="BI183" s="120"/>
      <c r="BJ183" s="120"/>
      <c r="BK183" s="120"/>
      <c r="BL183" s="120"/>
      <c r="BM183" s="120"/>
      <c r="BN183" s="120"/>
      <c r="BO183" s="120"/>
      <c r="BP183" s="120"/>
      <c r="BQ183" s="120"/>
      <c r="BR183" s="120"/>
      <c r="BS183" s="120"/>
      <c r="BT183" s="120"/>
      <c r="BU183" s="120"/>
      <c r="BV183" s="120"/>
      <c r="BW183" s="120"/>
      <c r="BX183" s="120"/>
      <c r="BY183" s="120"/>
      <c r="BZ183" s="120"/>
      <c r="CA183" s="120"/>
      <c r="CB183" s="120"/>
      <c r="CC183" s="120"/>
      <c r="CD183" s="120"/>
      <c r="CE183" s="120"/>
      <c r="CF183" s="120"/>
      <c r="CG183" s="120"/>
      <c r="CH183" s="186"/>
    </row>
    <row r="184" spans="1:86">
      <c r="A184" s="118"/>
      <c r="B184" s="122"/>
      <c r="C184" s="122">
        <v>10</v>
      </c>
      <c r="D184" s="2"/>
      <c r="E184">
        <f t="shared" si="120"/>
        <v>0</v>
      </c>
      <c r="F184">
        <f t="shared" si="121"/>
        <v>0</v>
      </c>
      <c r="G184" s="153" t="e">
        <f t="shared" si="122"/>
        <v>#DIV/0!</v>
      </c>
      <c r="H184">
        <f t="shared" si="123"/>
        <v>0</v>
      </c>
      <c r="I184">
        <f t="shared" si="124"/>
        <v>0</v>
      </c>
      <c r="J184" s="130" t="e">
        <f t="shared" si="125"/>
        <v>#DIV/0!</v>
      </c>
      <c r="K184" s="130" t="e">
        <f t="shared" si="126"/>
        <v>#DIV/0!</v>
      </c>
      <c r="AM184" s="118"/>
      <c r="AN184" s="122"/>
      <c r="AO184" s="122">
        <v>10</v>
      </c>
      <c r="BT184" s="118"/>
      <c r="BW184" s="118"/>
      <c r="CB184" s="118"/>
      <c r="CC184" s="118"/>
      <c r="CE184" s="118"/>
      <c r="CF184" s="118"/>
      <c r="CH184" s="185"/>
    </row>
    <row r="185" spans="1:86">
      <c r="A185" s="118"/>
      <c r="B185" s="122"/>
      <c r="C185" s="122">
        <v>20</v>
      </c>
      <c r="D185" s="2"/>
      <c r="E185">
        <f t="shared" si="120"/>
        <v>0</v>
      </c>
      <c r="F185">
        <f t="shared" si="121"/>
        <v>0</v>
      </c>
      <c r="G185" s="153" t="e">
        <f t="shared" si="122"/>
        <v>#DIV/0!</v>
      </c>
      <c r="H185">
        <f t="shared" si="123"/>
        <v>0</v>
      </c>
      <c r="I185">
        <f t="shared" si="124"/>
        <v>0</v>
      </c>
      <c r="J185" s="130" t="e">
        <f t="shared" si="125"/>
        <v>#DIV/0!</v>
      </c>
      <c r="K185" s="130" t="e">
        <f t="shared" si="126"/>
        <v>#DIV/0!</v>
      </c>
      <c r="AM185" s="118"/>
      <c r="AN185" s="122"/>
      <c r="AO185" s="122">
        <v>20</v>
      </c>
      <c r="BT185" s="118"/>
      <c r="BW185" s="118"/>
      <c r="CB185" s="118"/>
      <c r="CC185" s="118"/>
      <c r="CE185" s="118"/>
      <c r="CF185" s="118"/>
      <c r="CH185" s="185"/>
    </row>
    <row r="186" spans="1:86">
      <c r="A186" s="118"/>
      <c r="B186" s="122"/>
      <c r="C186" s="122">
        <v>30</v>
      </c>
      <c r="D186" s="2"/>
      <c r="E186">
        <f t="shared" si="120"/>
        <v>0</v>
      </c>
      <c r="F186">
        <f t="shared" si="121"/>
        <v>0</v>
      </c>
      <c r="G186" s="153" t="e">
        <f t="shared" si="122"/>
        <v>#DIV/0!</v>
      </c>
      <c r="H186">
        <f t="shared" si="123"/>
        <v>0</v>
      </c>
      <c r="I186">
        <f t="shared" si="124"/>
        <v>0</v>
      </c>
      <c r="J186" s="130" t="e">
        <f t="shared" si="125"/>
        <v>#DIV/0!</v>
      </c>
      <c r="K186" s="130" t="e">
        <f t="shared" si="126"/>
        <v>#DIV/0!</v>
      </c>
      <c r="AM186" s="118"/>
      <c r="AN186" s="122"/>
      <c r="AO186" s="122">
        <v>30</v>
      </c>
      <c r="BT186" s="118"/>
      <c r="BW186" s="118"/>
      <c r="CB186" s="118"/>
      <c r="CC186" s="118"/>
      <c r="CE186" s="118"/>
      <c r="CF186" s="118"/>
      <c r="CH186" s="185"/>
    </row>
    <row r="187" spans="1:86">
      <c r="A187" s="118"/>
      <c r="B187" s="122"/>
      <c r="C187" s="122">
        <v>50</v>
      </c>
      <c r="D187" s="2"/>
      <c r="E187">
        <f t="shared" si="120"/>
        <v>0</v>
      </c>
      <c r="F187">
        <f t="shared" si="121"/>
        <v>0</v>
      </c>
      <c r="G187" s="153" t="e">
        <f t="shared" si="122"/>
        <v>#DIV/0!</v>
      </c>
      <c r="H187">
        <f t="shared" si="123"/>
        <v>0</v>
      </c>
      <c r="I187">
        <f t="shared" si="124"/>
        <v>0</v>
      </c>
      <c r="J187" s="130" t="e">
        <f t="shared" si="125"/>
        <v>#DIV/0!</v>
      </c>
      <c r="K187" s="130" t="e">
        <f t="shared" si="126"/>
        <v>#DIV/0!</v>
      </c>
      <c r="AM187" s="118"/>
      <c r="AN187" s="122"/>
      <c r="AO187" s="122">
        <v>50</v>
      </c>
      <c r="BT187" s="118"/>
      <c r="BW187" s="118"/>
      <c r="CB187" s="118"/>
      <c r="CC187" s="118"/>
      <c r="CE187" s="118"/>
      <c r="CF187" s="118"/>
      <c r="CH187" s="185"/>
    </row>
    <row r="188" spans="1:86">
      <c r="A188" s="118"/>
      <c r="B188" s="122"/>
      <c r="C188" s="122">
        <v>75</v>
      </c>
      <c r="D188" s="2"/>
      <c r="E188">
        <f t="shared" si="120"/>
        <v>0</v>
      </c>
      <c r="F188">
        <f t="shared" si="121"/>
        <v>0</v>
      </c>
      <c r="G188" s="153" t="e">
        <f t="shared" si="122"/>
        <v>#DIV/0!</v>
      </c>
      <c r="H188">
        <f t="shared" si="123"/>
        <v>0</v>
      </c>
      <c r="I188">
        <f t="shared" si="124"/>
        <v>0</v>
      </c>
      <c r="J188" s="130" t="e">
        <f t="shared" si="125"/>
        <v>#DIV/0!</v>
      </c>
      <c r="K188" s="130" t="e">
        <f t="shared" si="126"/>
        <v>#DIV/0!</v>
      </c>
      <c r="AM188" s="118"/>
      <c r="AN188" s="122"/>
      <c r="AO188" s="122">
        <v>75</v>
      </c>
      <c r="BT188" s="118"/>
      <c r="BW188" s="118"/>
      <c r="CB188" s="118"/>
      <c r="CC188" s="118"/>
      <c r="CE188" s="118"/>
      <c r="CF188" s="118"/>
      <c r="CH188" s="185"/>
    </row>
    <row r="189" spans="1:86">
      <c r="A189" s="118"/>
      <c r="B189" s="122"/>
      <c r="C189" s="122">
        <v>100</v>
      </c>
      <c r="D189" s="2"/>
      <c r="E189">
        <f t="shared" ref="E189:E195" si="127">COUNT(CH189:CM189)</f>
        <v>0</v>
      </c>
      <c r="F189">
        <f t="shared" ref="F189:F195" si="128">SUM(CH189:CM189)</f>
        <v>0</v>
      </c>
      <c r="G189" s="153" t="e">
        <f t="shared" ref="G189:G195" si="129">AVERAGE(CH189:CM189)</f>
        <v>#DIV/0!</v>
      </c>
      <c r="H189">
        <f t="shared" ref="H189:H195" si="130">MAX(CH189:CM189)</f>
        <v>0</v>
      </c>
      <c r="I189">
        <f t="shared" ref="I189:I195" si="131">MIN(CH189:CM189)</f>
        <v>0</v>
      </c>
      <c r="J189" s="130" t="e">
        <f t="shared" ref="J189:J195" si="132">D189-G189</f>
        <v>#DIV/0!</v>
      </c>
      <c r="K189" s="130" t="e">
        <f t="shared" si="126"/>
        <v>#DIV/0!</v>
      </c>
      <c r="AM189" s="118"/>
      <c r="AN189" s="122"/>
      <c r="AO189" s="122">
        <v>100</v>
      </c>
      <c r="BT189" s="118"/>
      <c r="BW189" s="118"/>
      <c r="CB189" s="118"/>
      <c r="CC189" s="118"/>
      <c r="CE189" s="118"/>
      <c r="CF189" s="118"/>
      <c r="CH189" s="185"/>
    </row>
    <row r="190" spans="1:86">
      <c r="A190" s="118"/>
      <c r="B190" s="122"/>
      <c r="C190" s="122">
        <v>150</v>
      </c>
      <c r="D190" s="2"/>
      <c r="E190">
        <f t="shared" si="127"/>
        <v>0</v>
      </c>
      <c r="F190">
        <f t="shared" si="128"/>
        <v>0</v>
      </c>
      <c r="G190" s="153" t="e">
        <f t="shared" si="129"/>
        <v>#DIV/0!</v>
      </c>
      <c r="H190">
        <f t="shared" si="130"/>
        <v>0</v>
      </c>
      <c r="I190">
        <f t="shared" si="131"/>
        <v>0</v>
      </c>
      <c r="J190" s="130" t="e">
        <f t="shared" si="132"/>
        <v>#DIV/0!</v>
      </c>
      <c r="K190" s="130" t="e">
        <f t="shared" si="126"/>
        <v>#DIV/0!</v>
      </c>
      <c r="AM190" s="118"/>
      <c r="AN190" s="122"/>
      <c r="AO190" s="122">
        <v>150</v>
      </c>
      <c r="BT190" s="118"/>
      <c r="BW190" s="118"/>
      <c r="CC190" s="118"/>
      <c r="CE190" s="118"/>
      <c r="CF190" s="118"/>
      <c r="CH190" s="185"/>
    </row>
    <row r="191" spans="1:86">
      <c r="A191" s="118"/>
      <c r="B191" s="122"/>
      <c r="C191" s="122">
        <v>200</v>
      </c>
      <c r="D191" s="2"/>
      <c r="E191">
        <f t="shared" si="127"/>
        <v>0</v>
      </c>
      <c r="F191">
        <f t="shared" si="128"/>
        <v>0</v>
      </c>
      <c r="G191" s="153" t="e">
        <f t="shared" si="129"/>
        <v>#DIV/0!</v>
      </c>
      <c r="H191">
        <f t="shared" si="130"/>
        <v>0</v>
      </c>
      <c r="I191">
        <f t="shared" si="131"/>
        <v>0</v>
      </c>
      <c r="J191" s="130" t="e">
        <f t="shared" si="132"/>
        <v>#DIV/0!</v>
      </c>
      <c r="K191" s="130" t="e">
        <f t="shared" si="126"/>
        <v>#DIV/0!</v>
      </c>
      <c r="AM191" s="118"/>
      <c r="AN191" s="122"/>
      <c r="AO191" s="122">
        <v>200</v>
      </c>
      <c r="BT191" s="118"/>
      <c r="BW191" s="118"/>
      <c r="CC191" s="118"/>
      <c r="CE191" s="118"/>
      <c r="CF191" s="118"/>
      <c r="CH191" s="185"/>
    </row>
    <row r="192" spans="1:86">
      <c r="A192" s="118"/>
      <c r="B192" s="122"/>
      <c r="C192" s="122">
        <v>300</v>
      </c>
      <c r="D192" s="2"/>
      <c r="E192">
        <f t="shared" si="127"/>
        <v>0</v>
      </c>
      <c r="F192">
        <f t="shared" si="128"/>
        <v>0</v>
      </c>
      <c r="G192" s="153" t="e">
        <f t="shared" si="129"/>
        <v>#DIV/0!</v>
      </c>
      <c r="H192">
        <f t="shared" si="130"/>
        <v>0</v>
      </c>
      <c r="I192">
        <f t="shared" si="131"/>
        <v>0</v>
      </c>
      <c r="J192" s="130" t="e">
        <f t="shared" si="132"/>
        <v>#DIV/0!</v>
      </c>
      <c r="K192" s="130" t="e">
        <f t="shared" si="126"/>
        <v>#DIV/0!</v>
      </c>
      <c r="AM192" s="118"/>
      <c r="AN192" s="122"/>
      <c r="AO192" s="122">
        <v>300</v>
      </c>
      <c r="CH192" s="185"/>
    </row>
    <row r="193" spans="1:86">
      <c r="A193" s="118"/>
      <c r="B193" s="122"/>
      <c r="C193" s="122">
        <v>400</v>
      </c>
      <c r="D193" s="2"/>
      <c r="E193">
        <f t="shared" si="127"/>
        <v>0</v>
      </c>
      <c r="F193">
        <f t="shared" si="128"/>
        <v>0</v>
      </c>
      <c r="G193" s="153" t="e">
        <f t="shared" si="129"/>
        <v>#DIV/0!</v>
      </c>
      <c r="H193">
        <f t="shared" si="130"/>
        <v>0</v>
      </c>
      <c r="I193">
        <f t="shared" si="131"/>
        <v>0</v>
      </c>
      <c r="J193" s="130" t="e">
        <f t="shared" si="132"/>
        <v>#DIV/0!</v>
      </c>
      <c r="K193" s="130" t="e">
        <f t="shared" si="126"/>
        <v>#DIV/0!</v>
      </c>
      <c r="AM193" s="118"/>
      <c r="AN193" s="122"/>
      <c r="AO193" s="122">
        <v>400</v>
      </c>
      <c r="CH193" s="185"/>
    </row>
    <row r="194" spans="1:86">
      <c r="A194" s="118"/>
      <c r="B194" s="122"/>
      <c r="C194" s="122">
        <v>500</v>
      </c>
      <c r="D194" s="2"/>
      <c r="E194">
        <f t="shared" si="127"/>
        <v>0</v>
      </c>
      <c r="F194">
        <f t="shared" si="128"/>
        <v>0</v>
      </c>
      <c r="G194" s="153" t="e">
        <f t="shared" si="129"/>
        <v>#DIV/0!</v>
      </c>
      <c r="H194">
        <f t="shared" si="130"/>
        <v>0</v>
      </c>
      <c r="I194">
        <f t="shared" si="131"/>
        <v>0</v>
      </c>
      <c r="J194" s="130" t="e">
        <f t="shared" si="132"/>
        <v>#DIV/0!</v>
      </c>
      <c r="K194" s="130" t="e">
        <f t="shared" si="126"/>
        <v>#DIV/0!</v>
      </c>
      <c r="AM194" s="118"/>
      <c r="AN194" s="122"/>
      <c r="AO194" s="122">
        <v>500</v>
      </c>
      <c r="CH194" s="185"/>
    </row>
    <row r="195" spans="1:86">
      <c r="A195" s="118"/>
      <c r="B195" s="122"/>
      <c r="C195" s="122">
        <v>600</v>
      </c>
      <c r="D195" s="2"/>
      <c r="E195">
        <f t="shared" si="127"/>
        <v>0</v>
      </c>
      <c r="F195">
        <f t="shared" si="128"/>
        <v>0</v>
      </c>
      <c r="G195" s="153" t="e">
        <f t="shared" si="129"/>
        <v>#DIV/0!</v>
      </c>
      <c r="H195">
        <f t="shared" si="130"/>
        <v>0</v>
      </c>
      <c r="I195">
        <f t="shared" si="131"/>
        <v>0</v>
      </c>
      <c r="J195" s="130" t="e">
        <f t="shared" si="132"/>
        <v>#DIV/0!</v>
      </c>
      <c r="K195" s="130" t="e">
        <f t="shared" si="126"/>
        <v>#DIV/0!</v>
      </c>
      <c r="AM195" s="118"/>
      <c r="AN195" s="122"/>
      <c r="AO195" s="122">
        <v>600</v>
      </c>
      <c r="AS195" s="118"/>
      <c r="AT195" s="118"/>
      <c r="AV195" s="118"/>
      <c r="AW195" s="118"/>
      <c r="AX195" s="118"/>
      <c r="AY195" s="118"/>
      <c r="AZ195" s="118"/>
      <c r="BA195" s="118"/>
      <c r="BB195" s="118"/>
      <c r="BC195" s="118"/>
      <c r="BD195" s="118"/>
      <c r="BE195" s="118"/>
      <c r="BF195" s="118"/>
      <c r="BG195" s="118"/>
      <c r="BH195" s="118"/>
      <c r="BI195" s="118"/>
      <c r="BJ195" s="118"/>
      <c r="BK195" s="118"/>
      <c r="BL195" s="118"/>
      <c r="BM195" s="118"/>
      <c r="BN195" s="118"/>
      <c r="BO195" s="118"/>
      <c r="BP195" s="118"/>
      <c r="BQ195" s="118"/>
      <c r="BR195" s="118"/>
      <c r="BS195" s="118"/>
      <c r="BT195" s="118"/>
      <c r="BU195" s="118"/>
      <c r="BV195" s="118"/>
      <c r="BW195" s="118"/>
      <c r="BX195" s="118"/>
      <c r="BY195" s="118"/>
      <c r="BZ195" s="118"/>
      <c r="CA195" s="118"/>
      <c r="CB195" s="118"/>
      <c r="CC195" s="118"/>
      <c r="CD195" s="118"/>
      <c r="CE195" s="118"/>
      <c r="CF195" s="118"/>
      <c r="CG195" s="118"/>
      <c r="CH195" s="185"/>
    </row>
    <row r="196" spans="1:86">
      <c r="A196" s="118"/>
      <c r="B196" s="119"/>
      <c r="C196" s="119"/>
      <c r="D196" s="2"/>
      <c r="AM196" s="118"/>
      <c r="AN196" s="119"/>
      <c r="AO196" s="119"/>
      <c r="AS196" s="118"/>
      <c r="AT196" s="118"/>
      <c r="AV196" s="118"/>
      <c r="AW196" s="118"/>
      <c r="AX196" s="118"/>
      <c r="AY196" s="118"/>
      <c r="AZ196" s="118"/>
      <c r="BA196" s="118"/>
      <c r="BB196" s="118"/>
      <c r="BC196" s="118"/>
      <c r="BD196" s="118"/>
      <c r="BE196" s="118"/>
      <c r="BF196" s="118"/>
      <c r="BG196" s="118"/>
      <c r="BH196" s="118"/>
      <c r="BI196" s="118"/>
      <c r="BJ196" s="118"/>
      <c r="BK196" s="118"/>
      <c r="BL196" s="118"/>
      <c r="BM196" s="118"/>
      <c r="BN196" s="118"/>
      <c r="BO196" s="118"/>
      <c r="BP196" s="118"/>
      <c r="BQ196" s="118"/>
      <c r="BR196" s="118"/>
      <c r="BS196" s="118"/>
      <c r="BT196" s="118"/>
      <c r="BU196" s="118"/>
      <c r="BV196" s="118"/>
      <c r="BW196" s="118"/>
      <c r="BX196" s="118"/>
      <c r="BY196" s="118"/>
      <c r="BZ196" s="118"/>
      <c r="CA196" s="118"/>
      <c r="CB196" s="118"/>
      <c r="CC196" s="118"/>
      <c r="CD196" s="118"/>
      <c r="CE196" s="118"/>
      <c r="CF196" s="118"/>
      <c r="CG196" s="118"/>
      <c r="CH196" s="187"/>
    </row>
    <row r="197" spans="1:86">
      <c r="A197" s="120"/>
      <c r="B197" s="121"/>
      <c r="C197" s="121" t="s">
        <v>14</v>
      </c>
      <c r="D197" s="2"/>
      <c r="E197">
        <f>COUNT(CH197:CM197)</f>
        <v>0</v>
      </c>
      <c r="F197">
        <f>SUM(CH197:CM197)</f>
        <v>0</v>
      </c>
      <c r="G197" s="153" t="e">
        <f>AVERAGE(CH197:CM197)</f>
        <v>#DIV/0!</v>
      </c>
      <c r="H197">
        <f>MAX(CH197:CM197)</f>
        <v>0</v>
      </c>
      <c r="I197">
        <f>MIN(CH197:CM197)</f>
        <v>0</v>
      </c>
      <c r="J197" s="130" t="e">
        <f>D197-G197</f>
        <v>#DIV/0!</v>
      </c>
      <c r="K197" s="130" t="e">
        <f>STDEV(CH197:CM197)</f>
        <v>#DIV/0!</v>
      </c>
      <c r="AM197" s="120"/>
      <c r="AN197" s="121"/>
      <c r="AO197" s="121" t="s">
        <v>14</v>
      </c>
      <c r="AS197" s="120"/>
      <c r="AT197" s="120"/>
      <c r="AV197" s="120"/>
      <c r="AW197" s="120"/>
      <c r="AX197" s="120"/>
      <c r="AY197" s="120"/>
      <c r="AZ197" s="120"/>
      <c r="BA197" s="120"/>
      <c r="BB197" s="120"/>
      <c r="BC197" s="120"/>
      <c r="BD197" s="120"/>
      <c r="BE197" s="120"/>
      <c r="BF197" s="120"/>
      <c r="BG197" s="120"/>
      <c r="BH197" s="120"/>
      <c r="BI197" s="120"/>
      <c r="BJ197" s="120"/>
      <c r="BK197" s="120"/>
      <c r="BL197" s="120"/>
      <c r="BM197" s="120"/>
      <c r="BN197" s="120"/>
      <c r="BO197" s="120"/>
      <c r="BP197" s="120"/>
      <c r="BQ197" s="120"/>
      <c r="BR197" s="120"/>
      <c r="BS197" s="120"/>
      <c r="BT197" s="120"/>
      <c r="BU197" s="120"/>
      <c r="BV197" s="120"/>
      <c r="BW197" s="120"/>
      <c r="BX197" s="120"/>
      <c r="BY197" s="120"/>
      <c r="BZ197" s="120"/>
      <c r="CA197" s="120"/>
      <c r="CB197" s="120"/>
      <c r="CC197" s="120"/>
      <c r="CD197" s="120"/>
      <c r="CE197" s="120"/>
      <c r="CF197" s="120"/>
      <c r="CG197" s="120"/>
      <c r="CH197" s="186"/>
    </row>
    <row r="198" spans="1:86">
      <c r="A198" s="118"/>
      <c r="B198" s="122"/>
      <c r="C198" s="122" t="s">
        <v>15</v>
      </c>
      <c r="D198" s="2"/>
      <c r="E198">
        <f>COUNT(CH198:CM198)</f>
        <v>0</v>
      </c>
      <c r="F198">
        <f>SUM(CH198:CM198)</f>
        <v>0</v>
      </c>
      <c r="G198" s="153" t="e">
        <f>AVERAGE(CH198:CM198)</f>
        <v>#DIV/0!</v>
      </c>
      <c r="H198">
        <f>MAX(CH198:CM198)</f>
        <v>0</v>
      </c>
      <c r="I198">
        <f>MIN(CH198:CM198)</f>
        <v>0</v>
      </c>
      <c r="J198" s="130" t="e">
        <f>D198-G198</f>
        <v>#DIV/0!</v>
      </c>
      <c r="K198" s="130" t="e">
        <f>STDEV(CH198:CM198)</f>
        <v>#DIV/0!</v>
      </c>
      <c r="AM198" s="118"/>
      <c r="AN198" s="122"/>
      <c r="AO198" s="122" t="s">
        <v>15</v>
      </c>
      <c r="AS198" s="118"/>
      <c r="AT198" s="118"/>
      <c r="AV198" s="118"/>
      <c r="AW198" s="118"/>
      <c r="AX198" s="118"/>
      <c r="AY198" s="118"/>
      <c r="AZ198" s="118"/>
      <c r="BA198" s="118"/>
      <c r="BB198" s="118"/>
      <c r="BC198" s="118"/>
      <c r="BD198" s="118"/>
      <c r="BE198" s="118"/>
      <c r="BF198" s="118"/>
      <c r="BG198" s="118"/>
      <c r="BH198" s="118"/>
      <c r="BI198" s="118"/>
      <c r="BJ198" s="118"/>
      <c r="BK198" s="118"/>
      <c r="BL198" s="118"/>
      <c r="BM198" s="118"/>
      <c r="BN198" s="118"/>
      <c r="BO198" s="118"/>
      <c r="BP198" s="118"/>
      <c r="BQ198" s="118"/>
      <c r="BR198" s="118"/>
      <c r="BS198" s="118"/>
      <c r="BT198" s="118"/>
      <c r="BU198" s="118"/>
      <c r="BV198" s="118"/>
      <c r="BW198" s="118"/>
      <c r="BX198" s="118"/>
      <c r="BY198" s="118"/>
      <c r="BZ198" s="118"/>
      <c r="CA198" s="118"/>
      <c r="CB198" s="118"/>
      <c r="CC198" s="118"/>
      <c r="CD198" s="118"/>
      <c r="CE198" s="118"/>
      <c r="CF198" s="118"/>
      <c r="CG198" s="118"/>
      <c r="CH198" s="185"/>
    </row>
    <row r="199" spans="1:86" s="129" customFormat="1">
      <c r="A199" s="126" t="s">
        <v>0</v>
      </c>
      <c r="B199" s="125" t="s">
        <v>1</v>
      </c>
      <c r="C199" s="125" t="s">
        <v>2</v>
      </c>
      <c r="D199" s="127" t="s">
        <v>88</v>
      </c>
      <c r="E199" s="125" t="s">
        <v>3</v>
      </c>
      <c r="F199" s="125" t="s">
        <v>87</v>
      </c>
      <c r="G199" s="152" t="s">
        <v>4</v>
      </c>
      <c r="H199" s="125" t="s">
        <v>5</v>
      </c>
      <c r="I199" s="125" t="s">
        <v>6</v>
      </c>
      <c r="J199" s="128" t="s">
        <v>7</v>
      </c>
      <c r="K199" s="128" t="s">
        <v>8</v>
      </c>
      <c r="AM199" s="125" t="s">
        <v>10</v>
      </c>
      <c r="AN199" s="125" t="s">
        <v>11</v>
      </c>
      <c r="AO199" s="125" t="s">
        <v>12</v>
      </c>
      <c r="AQ199" s="129">
        <v>2006</v>
      </c>
      <c r="AS199" s="125">
        <v>2004</v>
      </c>
      <c r="AT199" s="125">
        <v>2003</v>
      </c>
      <c r="AU199" s="125">
        <v>2003</v>
      </c>
      <c r="AV199" s="125">
        <v>2003</v>
      </c>
      <c r="AW199" s="125"/>
      <c r="AX199" s="125">
        <v>2002</v>
      </c>
      <c r="AY199" s="125"/>
      <c r="AZ199" s="125">
        <v>2001</v>
      </c>
      <c r="BA199" s="125">
        <v>2000</v>
      </c>
      <c r="BB199" s="125">
        <v>1999</v>
      </c>
      <c r="BC199" s="125">
        <v>1998</v>
      </c>
      <c r="BD199" s="125">
        <v>1997</v>
      </c>
      <c r="BE199" s="125">
        <v>1996</v>
      </c>
      <c r="BF199" s="125">
        <v>1995</v>
      </c>
      <c r="BG199" s="125">
        <v>1994</v>
      </c>
      <c r="BH199" s="125">
        <v>1992</v>
      </c>
      <c r="BI199" s="125"/>
      <c r="BJ199" s="125">
        <v>1990</v>
      </c>
      <c r="BK199" s="125">
        <v>1990</v>
      </c>
      <c r="BL199" s="125">
        <v>1990</v>
      </c>
      <c r="BM199" s="125">
        <v>1989</v>
      </c>
      <c r="BN199" s="125">
        <v>1989</v>
      </c>
      <c r="BO199" s="125">
        <v>1988</v>
      </c>
      <c r="BP199" s="125">
        <v>1988</v>
      </c>
      <c r="BQ199" s="125">
        <v>1988</v>
      </c>
      <c r="BR199" s="125">
        <v>1987</v>
      </c>
      <c r="BS199" s="125">
        <v>1986</v>
      </c>
      <c r="BT199" s="125">
        <v>1985</v>
      </c>
      <c r="BU199" s="125">
        <v>1985</v>
      </c>
      <c r="BV199" s="125">
        <v>1985</v>
      </c>
      <c r="BW199" s="125">
        <v>1984</v>
      </c>
      <c r="BX199" s="125">
        <v>1984</v>
      </c>
      <c r="BY199" s="125">
        <v>1984</v>
      </c>
      <c r="BZ199" s="125">
        <v>1983</v>
      </c>
      <c r="CA199" s="125">
        <v>1983</v>
      </c>
      <c r="CB199" s="125">
        <v>1982</v>
      </c>
      <c r="CC199" s="125">
        <v>1981</v>
      </c>
      <c r="CD199" s="125">
        <v>1981</v>
      </c>
      <c r="CE199" s="125">
        <v>1980</v>
      </c>
      <c r="CF199" s="125">
        <v>1980</v>
      </c>
      <c r="CG199" s="125">
        <v>1980</v>
      </c>
      <c r="CH199" s="184">
        <v>1980</v>
      </c>
    </row>
    <row r="200" spans="1:86">
      <c r="A200" s="119">
        <v>5</v>
      </c>
      <c r="B200" s="122">
        <v>56</v>
      </c>
      <c r="C200" s="122" t="s">
        <v>13</v>
      </c>
      <c r="D200" s="2"/>
      <c r="E200">
        <f t="shared" ref="E200:E205" si="133">COUNT(CH200:CM200)</f>
        <v>0</v>
      </c>
      <c r="F200">
        <f t="shared" ref="F200:F205" si="134">SUM(CH200:CM200)</f>
        <v>0</v>
      </c>
      <c r="G200" s="153" t="e">
        <f t="shared" ref="G200:G205" si="135">AVERAGE(CH200:CM200)</f>
        <v>#DIV/0!</v>
      </c>
      <c r="H200">
        <f t="shared" ref="H200:H205" si="136">MAX(CH200:CM200)</f>
        <v>0</v>
      </c>
      <c r="I200">
        <f t="shared" ref="I200:I205" si="137">MIN(CH200:CM200)</f>
        <v>0</v>
      </c>
      <c r="J200" s="130" t="e">
        <f t="shared" ref="J200:J205" si="138">D200-G200</f>
        <v>#DIV/0!</v>
      </c>
      <c r="K200" s="130" t="e">
        <f t="shared" ref="K200:K205" si="139">STDEV(CH200:CM200)</f>
        <v>#DIV/0!</v>
      </c>
      <c r="AM200" s="119">
        <v>5</v>
      </c>
      <c r="AN200" s="122">
        <v>56</v>
      </c>
      <c r="AO200" s="122" t="s">
        <v>13</v>
      </c>
      <c r="AS200" s="119"/>
      <c r="AT200" s="119"/>
      <c r="AV200" s="119"/>
      <c r="AW200" s="119"/>
      <c r="AX200" s="119"/>
      <c r="AY200" s="119"/>
      <c r="AZ200" s="119"/>
      <c r="BA200" s="119"/>
      <c r="BB200" s="119"/>
      <c r="BC200" s="119"/>
      <c r="BD200" s="119"/>
      <c r="BE200" s="119"/>
      <c r="BF200" s="119"/>
      <c r="BG200" s="119"/>
      <c r="BH200" s="119"/>
      <c r="BI200" s="119"/>
      <c r="BJ200" s="119"/>
      <c r="BK200" s="119"/>
      <c r="BL200" s="119"/>
      <c r="BM200" s="119"/>
      <c r="BN200" s="119"/>
      <c r="BO200" s="119"/>
      <c r="BP200" s="119"/>
      <c r="BQ200" s="119"/>
      <c r="BR200" s="119"/>
      <c r="BS200" s="119"/>
      <c r="BT200" s="119"/>
      <c r="BU200" s="119"/>
      <c r="BV200" s="119"/>
      <c r="BW200" s="119"/>
      <c r="BX200" s="119"/>
      <c r="BY200" s="119"/>
      <c r="BZ200" s="119"/>
      <c r="CA200" s="119"/>
      <c r="CB200" s="119"/>
      <c r="CC200" s="119"/>
      <c r="CD200" s="119"/>
      <c r="CE200" s="119"/>
      <c r="CF200" s="119"/>
      <c r="CG200" s="119"/>
      <c r="CH200" s="185"/>
    </row>
    <row r="201" spans="1:86">
      <c r="A201" s="118"/>
      <c r="B201" s="122"/>
      <c r="C201" s="121">
        <v>0</v>
      </c>
      <c r="D201" s="2"/>
      <c r="E201">
        <f t="shared" si="133"/>
        <v>0</v>
      </c>
      <c r="F201">
        <f t="shared" si="134"/>
        <v>0</v>
      </c>
      <c r="G201" s="153" t="e">
        <f t="shared" si="135"/>
        <v>#DIV/0!</v>
      </c>
      <c r="H201">
        <f t="shared" si="136"/>
        <v>0</v>
      </c>
      <c r="I201">
        <f t="shared" si="137"/>
        <v>0</v>
      </c>
      <c r="J201" s="130" t="e">
        <f t="shared" si="138"/>
        <v>#DIV/0!</v>
      </c>
      <c r="K201" s="130" t="e">
        <f t="shared" si="139"/>
        <v>#DIV/0!</v>
      </c>
      <c r="AM201" s="118"/>
      <c r="AN201" s="122"/>
      <c r="AO201" s="121">
        <v>0</v>
      </c>
      <c r="AS201" s="120"/>
      <c r="AT201" s="120"/>
      <c r="AV201" s="120"/>
      <c r="AW201" s="120"/>
      <c r="AX201" s="120"/>
      <c r="AY201" s="120"/>
      <c r="AZ201" s="120"/>
      <c r="BA201" s="120"/>
      <c r="BB201" s="120"/>
      <c r="BC201" s="120"/>
      <c r="BD201" s="120"/>
      <c r="BE201" s="120"/>
      <c r="BF201" s="120"/>
      <c r="BG201" s="120"/>
      <c r="BH201" s="120"/>
      <c r="BI201" s="120"/>
      <c r="BJ201" s="120"/>
      <c r="BK201" s="120"/>
      <c r="BL201" s="120"/>
      <c r="BM201" s="120"/>
      <c r="BN201" s="120"/>
      <c r="BO201" s="120"/>
      <c r="BP201" s="120"/>
      <c r="BQ201" s="120"/>
      <c r="BR201" s="120"/>
      <c r="BS201" s="120"/>
      <c r="BT201" s="120"/>
      <c r="BU201" s="120"/>
      <c r="BV201" s="120"/>
      <c r="BW201" s="120"/>
      <c r="BX201" s="120"/>
      <c r="BY201" s="120"/>
      <c r="BZ201" s="120"/>
      <c r="CA201" s="120"/>
      <c r="CB201" s="120"/>
      <c r="CC201" s="120"/>
      <c r="CD201" s="120"/>
      <c r="CE201" s="120"/>
      <c r="CF201" s="120"/>
      <c r="CG201" s="120"/>
      <c r="CH201" s="186"/>
    </row>
    <row r="202" spans="1:86">
      <c r="A202" s="118"/>
      <c r="B202" s="122"/>
      <c r="C202" s="122">
        <v>10</v>
      </c>
      <c r="D202" s="2"/>
      <c r="E202">
        <f t="shared" si="133"/>
        <v>0</v>
      </c>
      <c r="F202">
        <f t="shared" si="134"/>
        <v>0</v>
      </c>
      <c r="G202" s="153" t="e">
        <f t="shared" si="135"/>
        <v>#DIV/0!</v>
      </c>
      <c r="H202">
        <f t="shared" si="136"/>
        <v>0</v>
      </c>
      <c r="I202">
        <f t="shared" si="137"/>
        <v>0</v>
      </c>
      <c r="J202" s="130" t="e">
        <f t="shared" si="138"/>
        <v>#DIV/0!</v>
      </c>
      <c r="K202" s="130" t="e">
        <f t="shared" si="139"/>
        <v>#DIV/0!</v>
      </c>
      <c r="AM202" s="118"/>
      <c r="AN202" s="122"/>
      <c r="AO202" s="122">
        <v>10</v>
      </c>
      <c r="BT202" s="118"/>
      <c r="BW202" s="118"/>
      <c r="CB202" s="118"/>
      <c r="CC202" s="118"/>
      <c r="CH202" s="185"/>
    </row>
    <row r="203" spans="1:86">
      <c r="A203" s="118"/>
      <c r="B203" s="122"/>
      <c r="C203" s="122">
        <v>20</v>
      </c>
      <c r="D203" s="2"/>
      <c r="E203">
        <f t="shared" si="133"/>
        <v>0</v>
      </c>
      <c r="F203">
        <f t="shared" si="134"/>
        <v>0</v>
      </c>
      <c r="G203" s="153" t="e">
        <f t="shared" si="135"/>
        <v>#DIV/0!</v>
      </c>
      <c r="H203">
        <f t="shared" si="136"/>
        <v>0</v>
      </c>
      <c r="I203">
        <f t="shared" si="137"/>
        <v>0</v>
      </c>
      <c r="J203" s="130" t="e">
        <f t="shared" si="138"/>
        <v>#DIV/0!</v>
      </c>
      <c r="K203" s="130" t="e">
        <f t="shared" si="139"/>
        <v>#DIV/0!</v>
      </c>
      <c r="AM203" s="118"/>
      <c r="AN203" s="122"/>
      <c r="AO203" s="122">
        <v>20</v>
      </c>
      <c r="BT203" s="118"/>
      <c r="BW203" s="118"/>
      <c r="CB203" s="118"/>
      <c r="CC203" s="118"/>
      <c r="CH203" s="185"/>
    </row>
    <row r="204" spans="1:86">
      <c r="A204" s="118"/>
      <c r="B204" s="122"/>
      <c r="C204" s="122">
        <v>30</v>
      </c>
      <c r="D204" s="2"/>
      <c r="E204">
        <f t="shared" si="133"/>
        <v>0</v>
      </c>
      <c r="F204">
        <f t="shared" si="134"/>
        <v>0</v>
      </c>
      <c r="G204" s="153" t="e">
        <f t="shared" si="135"/>
        <v>#DIV/0!</v>
      </c>
      <c r="H204">
        <f t="shared" si="136"/>
        <v>0</v>
      </c>
      <c r="I204">
        <f t="shared" si="137"/>
        <v>0</v>
      </c>
      <c r="J204" s="130" t="e">
        <f t="shared" si="138"/>
        <v>#DIV/0!</v>
      </c>
      <c r="K204" s="130" t="e">
        <f t="shared" si="139"/>
        <v>#DIV/0!</v>
      </c>
      <c r="AM204" s="118"/>
      <c r="AN204" s="122"/>
      <c r="AO204" s="122">
        <v>30</v>
      </c>
      <c r="BT204" s="118"/>
      <c r="BW204" s="118"/>
      <c r="CB204" s="118"/>
      <c r="CC204" s="118"/>
      <c r="CH204" s="185"/>
    </row>
    <row r="205" spans="1:86">
      <c r="A205" s="118"/>
      <c r="B205" s="122"/>
      <c r="C205" s="122">
        <v>50</v>
      </c>
      <c r="D205" s="2"/>
      <c r="E205">
        <f t="shared" si="133"/>
        <v>0</v>
      </c>
      <c r="F205">
        <f t="shared" si="134"/>
        <v>0</v>
      </c>
      <c r="G205" s="153" t="e">
        <f t="shared" si="135"/>
        <v>#DIV/0!</v>
      </c>
      <c r="H205">
        <f t="shared" si="136"/>
        <v>0</v>
      </c>
      <c r="I205">
        <f t="shared" si="137"/>
        <v>0</v>
      </c>
      <c r="J205" s="130" t="e">
        <f t="shared" si="138"/>
        <v>#DIV/0!</v>
      </c>
      <c r="K205" s="130" t="e">
        <f t="shared" si="139"/>
        <v>#DIV/0!</v>
      </c>
      <c r="AM205" s="118"/>
      <c r="AN205" s="122"/>
      <c r="AO205" s="122">
        <v>50</v>
      </c>
      <c r="BT205" s="118"/>
      <c r="BW205" s="118"/>
      <c r="CB205" s="118"/>
      <c r="CC205" s="118"/>
      <c r="CH205" s="185"/>
    </row>
    <row r="206" spans="1:86">
      <c r="A206" s="118"/>
      <c r="B206" s="122"/>
      <c r="C206" s="122">
        <v>75</v>
      </c>
      <c r="D206" s="2"/>
      <c r="E206">
        <f t="shared" ref="E206:E213" si="140">COUNT(CH206:CM206)</f>
        <v>0</v>
      </c>
      <c r="F206">
        <f t="shared" ref="F206:F213" si="141">SUM(CH206:CM206)</f>
        <v>0</v>
      </c>
      <c r="G206" s="153" t="e">
        <f t="shared" ref="G206:G213" si="142">AVERAGE(CH206:CM206)</f>
        <v>#DIV/0!</v>
      </c>
      <c r="H206">
        <f t="shared" ref="H206:H213" si="143">MAX(CH206:CM206)</f>
        <v>0</v>
      </c>
      <c r="I206">
        <f t="shared" ref="I206:I213" si="144">MIN(CH206:CM206)</f>
        <v>0</v>
      </c>
      <c r="J206" s="130" t="e">
        <f t="shared" ref="J206:J213" si="145">D206-G206</f>
        <v>#DIV/0!</v>
      </c>
      <c r="K206" s="130" t="e">
        <f t="shared" ref="K206:K213" si="146">STDEV(CH206:CM206)</f>
        <v>#DIV/0!</v>
      </c>
      <c r="AM206" s="118"/>
      <c r="AN206" s="122"/>
      <c r="AO206" s="122">
        <v>75</v>
      </c>
      <c r="BT206" s="118"/>
      <c r="BW206" s="118"/>
      <c r="CB206" s="118"/>
      <c r="CC206" s="118"/>
      <c r="CH206" s="185"/>
    </row>
    <row r="207" spans="1:86">
      <c r="A207" s="118"/>
      <c r="B207" s="122"/>
      <c r="C207" s="122">
        <v>100</v>
      </c>
      <c r="D207" s="2"/>
      <c r="E207">
        <f t="shared" si="140"/>
        <v>0</v>
      </c>
      <c r="F207">
        <f t="shared" si="141"/>
        <v>0</v>
      </c>
      <c r="G207" s="153" t="e">
        <f t="shared" si="142"/>
        <v>#DIV/0!</v>
      </c>
      <c r="H207">
        <f t="shared" si="143"/>
        <v>0</v>
      </c>
      <c r="I207">
        <f t="shared" si="144"/>
        <v>0</v>
      </c>
      <c r="J207" s="130" t="e">
        <f t="shared" si="145"/>
        <v>#DIV/0!</v>
      </c>
      <c r="K207" s="130" t="e">
        <f t="shared" si="146"/>
        <v>#DIV/0!</v>
      </c>
      <c r="AM207" s="118"/>
      <c r="AN207" s="122"/>
      <c r="AO207" s="122">
        <v>100</v>
      </c>
      <c r="BT207" s="118"/>
      <c r="BW207" s="118"/>
      <c r="CB207" s="118"/>
      <c r="CC207" s="118"/>
      <c r="CH207" s="185"/>
    </row>
    <row r="208" spans="1:86">
      <c r="A208" s="118"/>
      <c r="B208" s="122"/>
      <c r="C208" s="122">
        <v>150</v>
      </c>
      <c r="D208" s="2"/>
      <c r="E208">
        <f t="shared" si="140"/>
        <v>0</v>
      </c>
      <c r="F208">
        <f t="shared" si="141"/>
        <v>0</v>
      </c>
      <c r="G208" s="153" t="e">
        <f t="shared" si="142"/>
        <v>#DIV/0!</v>
      </c>
      <c r="H208">
        <f t="shared" si="143"/>
        <v>0</v>
      </c>
      <c r="I208">
        <f t="shared" si="144"/>
        <v>0</v>
      </c>
      <c r="J208" s="130" t="e">
        <f t="shared" si="145"/>
        <v>#DIV/0!</v>
      </c>
      <c r="K208" s="130" t="e">
        <f t="shared" si="146"/>
        <v>#DIV/0!</v>
      </c>
      <c r="AM208" s="118"/>
      <c r="AN208" s="122"/>
      <c r="AO208" s="122">
        <v>150</v>
      </c>
      <c r="BT208" s="118"/>
      <c r="BW208" s="118"/>
      <c r="CB208" s="118"/>
      <c r="CC208" s="118"/>
      <c r="CH208" s="185"/>
    </row>
    <row r="209" spans="1:86">
      <c r="A209" s="118"/>
      <c r="B209" s="122"/>
      <c r="C209" s="122">
        <v>200</v>
      </c>
      <c r="D209" s="2"/>
      <c r="E209">
        <f t="shared" si="140"/>
        <v>0</v>
      </c>
      <c r="F209">
        <f t="shared" si="141"/>
        <v>0</v>
      </c>
      <c r="G209" s="153" t="e">
        <f t="shared" si="142"/>
        <v>#DIV/0!</v>
      </c>
      <c r="H209">
        <f t="shared" si="143"/>
        <v>0</v>
      </c>
      <c r="I209">
        <f t="shared" si="144"/>
        <v>0</v>
      </c>
      <c r="J209" s="130" t="e">
        <f t="shared" si="145"/>
        <v>#DIV/0!</v>
      </c>
      <c r="K209" s="130" t="e">
        <f t="shared" si="146"/>
        <v>#DIV/0!</v>
      </c>
      <c r="AM209" s="118"/>
      <c r="AN209" s="122"/>
      <c r="AO209" s="122">
        <v>200</v>
      </c>
      <c r="BT209" s="118"/>
      <c r="BW209" s="118"/>
      <c r="CB209" s="118"/>
      <c r="CC209" s="118"/>
      <c r="CH209" s="185"/>
    </row>
    <row r="210" spans="1:86">
      <c r="A210" s="118"/>
      <c r="B210" s="122"/>
      <c r="C210" s="122">
        <v>300</v>
      </c>
      <c r="D210" s="2"/>
      <c r="E210">
        <f t="shared" si="140"/>
        <v>0</v>
      </c>
      <c r="F210">
        <f t="shared" si="141"/>
        <v>0</v>
      </c>
      <c r="G210" s="153" t="e">
        <f t="shared" si="142"/>
        <v>#DIV/0!</v>
      </c>
      <c r="H210">
        <f t="shared" si="143"/>
        <v>0</v>
      </c>
      <c r="I210">
        <f t="shared" si="144"/>
        <v>0</v>
      </c>
      <c r="J210" s="130" t="e">
        <f t="shared" si="145"/>
        <v>#DIV/0!</v>
      </c>
      <c r="K210" s="130" t="e">
        <f t="shared" si="146"/>
        <v>#DIV/0!</v>
      </c>
      <c r="AM210" s="118"/>
      <c r="AN210" s="122"/>
      <c r="AO210" s="122">
        <v>300</v>
      </c>
      <c r="CH210" s="185"/>
    </row>
    <row r="211" spans="1:86">
      <c r="A211" s="118"/>
      <c r="B211" s="122"/>
      <c r="C211" s="122">
        <v>400</v>
      </c>
      <c r="D211" s="2"/>
      <c r="E211">
        <f t="shared" si="140"/>
        <v>0</v>
      </c>
      <c r="F211">
        <f t="shared" si="141"/>
        <v>0</v>
      </c>
      <c r="G211" s="153" t="e">
        <f t="shared" si="142"/>
        <v>#DIV/0!</v>
      </c>
      <c r="H211">
        <f t="shared" si="143"/>
        <v>0</v>
      </c>
      <c r="I211">
        <f t="shared" si="144"/>
        <v>0</v>
      </c>
      <c r="J211" s="130" t="e">
        <f t="shared" si="145"/>
        <v>#DIV/0!</v>
      </c>
      <c r="K211" s="130" t="e">
        <f t="shared" si="146"/>
        <v>#DIV/0!</v>
      </c>
      <c r="AM211" s="118"/>
      <c r="AN211" s="122"/>
      <c r="AO211" s="122">
        <v>400</v>
      </c>
      <c r="CH211" s="185"/>
    </row>
    <row r="212" spans="1:86">
      <c r="A212" s="118"/>
      <c r="B212" s="122"/>
      <c r="C212" s="122">
        <v>500</v>
      </c>
      <c r="D212" s="2"/>
      <c r="E212">
        <f t="shared" si="140"/>
        <v>0</v>
      </c>
      <c r="F212">
        <f t="shared" si="141"/>
        <v>0</v>
      </c>
      <c r="G212" s="153" t="e">
        <f t="shared" si="142"/>
        <v>#DIV/0!</v>
      </c>
      <c r="H212">
        <f t="shared" si="143"/>
        <v>0</v>
      </c>
      <c r="I212">
        <f t="shared" si="144"/>
        <v>0</v>
      </c>
      <c r="J212" s="130" t="e">
        <f t="shared" si="145"/>
        <v>#DIV/0!</v>
      </c>
      <c r="K212" s="130" t="e">
        <f t="shared" si="146"/>
        <v>#DIV/0!</v>
      </c>
      <c r="AM212" s="118"/>
      <c r="AN212" s="122"/>
      <c r="AO212" s="122">
        <v>500</v>
      </c>
      <c r="CH212" s="185"/>
    </row>
    <row r="213" spans="1:86">
      <c r="A213" s="118"/>
      <c r="B213" s="122"/>
      <c r="C213" s="122">
        <v>600</v>
      </c>
      <c r="D213" s="2"/>
      <c r="E213">
        <f t="shared" si="140"/>
        <v>0</v>
      </c>
      <c r="F213">
        <f t="shared" si="141"/>
        <v>0</v>
      </c>
      <c r="G213" s="153" t="e">
        <f t="shared" si="142"/>
        <v>#DIV/0!</v>
      </c>
      <c r="H213">
        <f t="shared" si="143"/>
        <v>0</v>
      </c>
      <c r="I213">
        <f t="shared" si="144"/>
        <v>0</v>
      </c>
      <c r="J213" s="130" t="e">
        <f t="shared" si="145"/>
        <v>#DIV/0!</v>
      </c>
      <c r="K213" s="130" t="e">
        <f t="shared" si="146"/>
        <v>#DIV/0!</v>
      </c>
      <c r="AM213" s="118"/>
      <c r="AN213" s="122"/>
      <c r="AO213" s="122">
        <v>600</v>
      </c>
      <c r="AS213" s="118"/>
      <c r="AT213" s="118"/>
      <c r="AV213" s="118"/>
      <c r="AW213" s="118"/>
      <c r="AX213" s="118"/>
      <c r="AY213" s="118"/>
      <c r="AZ213" s="118"/>
      <c r="BA213" s="118"/>
      <c r="BB213" s="118"/>
      <c r="BC213" s="118"/>
      <c r="BD213" s="118"/>
      <c r="BE213" s="118"/>
      <c r="BF213" s="118"/>
      <c r="BG213" s="118"/>
      <c r="BH213" s="118"/>
      <c r="BI213" s="118"/>
      <c r="BJ213" s="118"/>
      <c r="BK213" s="118"/>
      <c r="BL213" s="118"/>
      <c r="BM213" s="118"/>
      <c r="BN213" s="118"/>
      <c r="BO213" s="118"/>
      <c r="BP213" s="118"/>
      <c r="BQ213" s="118"/>
      <c r="BR213" s="118"/>
      <c r="BS213" s="118"/>
      <c r="BT213" s="118"/>
      <c r="BU213" s="118"/>
      <c r="BV213" s="118"/>
      <c r="BW213" s="118"/>
      <c r="BX213" s="118"/>
      <c r="BY213" s="118"/>
      <c r="BZ213" s="118"/>
      <c r="CA213" s="118"/>
      <c r="CB213" s="118"/>
      <c r="CC213" s="118"/>
      <c r="CD213" s="118"/>
      <c r="CE213" s="118"/>
      <c r="CF213" s="118"/>
      <c r="CG213" s="118"/>
      <c r="CH213" s="185"/>
    </row>
    <row r="214" spans="1:86">
      <c r="A214" s="118"/>
      <c r="B214" s="119"/>
      <c r="C214" s="119"/>
      <c r="D214" s="2"/>
      <c r="AM214" s="118"/>
      <c r="AN214" s="119"/>
      <c r="AO214" s="119"/>
      <c r="AS214" s="118"/>
      <c r="AT214" s="118"/>
      <c r="AV214" s="118"/>
      <c r="AW214" s="118"/>
      <c r="AX214" s="118"/>
      <c r="AY214" s="118"/>
      <c r="AZ214" s="118"/>
      <c r="BA214" s="118"/>
      <c r="BB214" s="118"/>
      <c r="BC214" s="118"/>
      <c r="BD214" s="118"/>
      <c r="BE214" s="118"/>
      <c r="BF214" s="118"/>
      <c r="BG214" s="118"/>
      <c r="BH214" s="118"/>
      <c r="BI214" s="118"/>
      <c r="BJ214" s="118"/>
      <c r="BK214" s="118"/>
      <c r="BL214" s="118"/>
      <c r="BM214" s="118"/>
      <c r="BN214" s="118"/>
      <c r="BO214" s="118"/>
      <c r="BP214" s="118"/>
      <c r="BQ214" s="118"/>
      <c r="BR214" s="118"/>
      <c r="BS214" s="118"/>
      <c r="BT214" s="118"/>
      <c r="BU214" s="118"/>
      <c r="BV214" s="118"/>
      <c r="BW214" s="118"/>
      <c r="BX214" s="118"/>
      <c r="BY214" s="118"/>
      <c r="BZ214" s="118"/>
      <c r="CA214" s="118"/>
      <c r="CB214" s="118"/>
      <c r="CC214" s="118"/>
      <c r="CD214" s="118"/>
      <c r="CE214" s="118"/>
      <c r="CF214" s="118"/>
      <c r="CG214" s="118"/>
      <c r="CH214" s="187"/>
    </row>
    <row r="215" spans="1:86">
      <c r="A215" s="120"/>
      <c r="B215" s="121"/>
      <c r="C215" s="121" t="s">
        <v>14</v>
      </c>
      <c r="D215" s="2"/>
      <c r="E215">
        <f>COUNT(CH215:CM215)</f>
        <v>0</v>
      </c>
      <c r="F215">
        <f>SUM(CH215:CM215)</f>
        <v>0</v>
      </c>
      <c r="G215" s="153" t="e">
        <f>AVERAGE(CH215:CM215)</f>
        <v>#DIV/0!</v>
      </c>
      <c r="H215">
        <f>MAX(CH215:CM215)</f>
        <v>0</v>
      </c>
      <c r="I215">
        <f>MIN(CH215:CM215)</f>
        <v>0</v>
      </c>
      <c r="J215" s="130" t="e">
        <f>D215-G215</f>
        <v>#DIV/0!</v>
      </c>
      <c r="K215" s="130" t="e">
        <f>STDEV(CH215:CM215)</f>
        <v>#DIV/0!</v>
      </c>
      <c r="AM215" s="120"/>
      <c r="AN215" s="121"/>
      <c r="AO215" s="121" t="s">
        <v>14</v>
      </c>
      <c r="AS215" s="120"/>
      <c r="AT215" s="120"/>
      <c r="AV215" s="120"/>
      <c r="AW215" s="120"/>
      <c r="AX215" s="120"/>
      <c r="AY215" s="120"/>
      <c r="AZ215" s="120"/>
      <c r="BA215" s="120"/>
      <c r="BB215" s="120"/>
      <c r="BC215" s="120"/>
      <c r="BD215" s="120"/>
      <c r="BE215" s="120"/>
      <c r="BF215" s="120"/>
      <c r="BG215" s="120"/>
      <c r="BH215" s="120"/>
      <c r="BI215" s="120"/>
      <c r="BJ215" s="120"/>
      <c r="BK215" s="120"/>
      <c r="BL215" s="120"/>
      <c r="BM215" s="120"/>
      <c r="BN215" s="120"/>
      <c r="BO215" s="120"/>
      <c r="BP215" s="120"/>
      <c r="BQ215" s="120"/>
      <c r="BR215" s="120"/>
      <c r="BS215" s="120"/>
      <c r="BT215" s="120"/>
      <c r="BU215" s="120"/>
      <c r="BV215" s="120"/>
      <c r="BW215" s="120"/>
      <c r="BX215" s="120"/>
      <c r="BY215" s="120"/>
      <c r="BZ215" s="120"/>
      <c r="CA215" s="120"/>
      <c r="CB215" s="120"/>
      <c r="CC215" s="120"/>
      <c r="CD215" s="120"/>
      <c r="CE215" s="120"/>
      <c r="CF215" s="120"/>
      <c r="CG215" s="120"/>
      <c r="CH215" s="186"/>
    </row>
    <row r="216" spans="1:86">
      <c r="A216" s="118"/>
      <c r="B216" s="122"/>
      <c r="C216" s="122" t="s">
        <v>15</v>
      </c>
      <c r="D216" s="2"/>
      <c r="E216">
        <f>COUNT(CH216:CM216)</f>
        <v>0</v>
      </c>
      <c r="F216">
        <f>SUM(CH216:CM216)</f>
        <v>0</v>
      </c>
      <c r="G216" s="153" t="e">
        <f>AVERAGE(CH216:CM216)</f>
        <v>#DIV/0!</v>
      </c>
      <c r="H216">
        <f>MAX(CH216:CM216)</f>
        <v>0</v>
      </c>
      <c r="I216">
        <f>MIN(CH216:CM216)</f>
        <v>0</v>
      </c>
      <c r="J216" s="130" t="e">
        <f>D216-G216</f>
        <v>#DIV/0!</v>
      </c>
      <c r="K216" s="130" t="e">
        <f>STDEV(CH216:CM216)</f>
        <v>#DIV/0!</v>
      </c>
      <c r="AM216" s="118"/>
      <c r="AN216" s="122"/>
      <c r="AO216" s="122" t="s">
        <v>15</v>
      </c>
      <c r="AS216" s="118"/>
      <c r="AT216" s="118"/>
      <c r="AV216" s="118"/>
      <c r="AW216" s="118"/>
      <c r="AX216" s="118"/>
      <c r="AY216" s="118"/>
      <c r="AZ216" s="118"/>
      <c r="BA216" s="118"/>
      <c r="BB216" s="118"/>
      <c r="BC216" s="118"/>
      <c r="BD216" s="118"/>
      <c r="BE216" s="118"/>
      <c r="BF216" s="118"/>
      <c r="BG216" s="118"/>
      <c r="BH216" s="118"/>
      <c r="BI216" s="118"/>
      <c r="BJ216" s="118"/>
      <c r="BK216" s="118"/>
      <c r="BL216" s="118"/>
      <c r="BM216" s="118"/>
      <c r="BN216" s="118"/>
      <c r="BO216" s="118"/>
      <c r="BP216" s="118"/>
      <c r="BQ216" s="118"/>
      <c r="BR216" s="118"/>
      <c r="BS216" s="118"/>
      <c r="BT216" s="118"/>
      <c r="BU216" s="118"/>
      <c r="BV216" s="118"/>
      <c r="BW216" s="118"/>
      <c r="BX216" s="118"/>
      <c r="BY216" s="118"/>
      <c r="BZ216" s="118"/>
      <c r="CA216" s="118"/>
      <c r="CB216" s="118"/>
      <c r="CC216" s="118"/>
      <c r="CD216" s="118"/>
      <c r="CE216" s="118"/>
      <c r="CF216" s="118"/>
      <c r="CG216" s="118"/>
      <c r="CH216" s="185"/>
    </row>
    <row r="217" spans="1:86" s="129" customFormat="1">
      <c r="A217" s="126" t="s">
        <v>0</v>
      </c>
      <c r="B217" s="125" t="s">
        <v>1</v>
      </c>
      <c r="C217" s="125" t="s">
        <v>2</v>
      </c>
      <c r="D217" s="127" t="s">
        <v>88</v>
      </c>
      <c r="E217" s="125" t="s">
        <v>3</v>
      </c>
      <c r="F217" s="125" t="s">
        <v>87</v>
      </c>
      <c r="G217" s="152" t="s">
        <v>4</v>
      </c>
      <c r="H217" s="125" t="s">
        <v>5</v>
      </c>
      <c r="I217" s="125" t="s">
        <v>6</v>
      </c>
      <c r="J217" s="128" t="s">
        <v>7</v>
      </c>
      <c r="K217" s="128" t="s">
        <v>8</v>
      </c>
      <c r="AM217" s="125" t="s">
        <v>10</v>
      </c>
      <c r="AN217" s="125" t="s">
        <v>11</v>
      </c>
      <c r="AO217" s="125" t="s">
        <v>12</v>
      </c>
      <c r="AQ217" s="129">
        <v>2006</v>
      </c>
      <c r="AS217" s="125">
        <v>2004</v>
      </c>
      <c r="AT217" s="125">
        <v>2003</v>
      </c>
      <c r="AU217" s="125">
        <v>2003</v>
      </c>
      <c r="AV217" s="125">
        <v>2003</v>
      </c>
      <c r="AW217" s="125"/>
      <c r="AX217" s="125">
        <v>2002</v>
      </c>
      <c r="AY217" s="125"/>
      <c r="AZ217" s="125">
        <v>2001</v>
      </c>
      <c r="BA217" s="125">
        <v>2000</v>
      </c>
      <c r="BB217" s="125">
        <v>1999</v>
      </c>
      <c r="BC217" s="125">
        <v>1998</v>
      </c>
      <c r="BD217" s="125">
        <v>1997</v>
      </c>
      <c r="BE217" s="125">
        <v>1996</v>
      </c>
      <c r="BF217" s="125">
        <v>1995</v>
      </c>
      <c r="BG217" s="125">
        <v>1994</v>
      </c>
      <c r="BH217" s="125">
        <v>1992</v>
      </c>
      <c r="BI217" s="125"/>
      <c r="BJ217" s="125">
        <v>1990</v>
      </c>
      <c r="BK217" s="125">
        <v>1990</v>
      </c>
      <c r="BL217" s="125">
        <v>1990</v>
      </c>
      <c r="BM217" s="125">
        <v>1989</v>
      </c>
      <c r="BN217" s="125">
        <v>1989</v>
      </c>
      <c r="BO217" s="125">
        <v>1988</v>
      </c>
      <c r="BP217" s="125">
        <v>1988</v>
      </c>
      <c r="BQ217" s="125">
        <v>1988</v>
      </c>
      <c r="BR217" s="125">
        <v>1987</v>
      </c>
      <c r="BS217" s="125">
        <v>1986</v>
      </c>
      <c r="BT217" s="125">
        <v>1985</v>
      </c>
      <c r="BU217" s="125">
        <v>1985</v>
      </c>
      <c r="BV217" s="125">
        <v>1985</v>
      </c>
      <c r="BW217" s="125">
        <v>1984</v>
      </c>
      <c r="BX217" s="125">
        <v>1984</v>
      </c>
      <c r="BY217" s="125">
        <v>1984</v>
      </c>
      <c r="BZ217" s="125">
        <v>1983</v>
      </c>
      <c r="CA217" s="125">
        <v>1983</v>
      </c>
      <c r="CB217" s="125">
        <v>1982</v>
      </c>
      <c r="CC217" s="125">
        <v>1981</v>
      </c>
      <c r="CD217" s="125">
        <v>1981</v>
      </c>
      <c r="CE217" s="125">
        <v>1980</v>
      </c>
      <c r="CF217" s="125">
        <v>1980</v>
      </c>
      <c r="CG217" s="125">
        <v>1980</v>
      </c>
      <c r="CH217" s="184">
        <v>1980</v>
      </c>
    </row>
    <row r="218" spans="1:86">
      <c r="A218" s="119">
        <v>5</v>
      </c>
      <c r="B218" s="122">
        <v>66</v>
      </c>
      <c r="C218" s="122" t="s">
        <v>13</v>
      </c>
      <c r="D218" s="2"/>
      <c r="E218">
        <f>COUNT(CH218:CM218)</f>
        <v>0</v>
      </c>
      <c r="F218">
        <f>SUM(CH218:CM218)</f>
        <v>0</v>
      </c>
      <c r="G218" s="153" t="e">
        <f>AVERAGE(CH218:CM218)</f>
        <v>#DIV/0!</v>
      </c>
      <c r="H218">
        <f>MAX(CH218:CM218)</f>
        <v>0</v>
      </c>
      <c r="I218">
        <f>MIN(CH218:CM218)</f>
        <v>0</v>
      </c>
      <c r="J218" s="130" t="e">
        <f>D218-G218</f>
        <v>#DIV/0!</v>
      </c>
      <c r="K218" s="130" t="e">
        <f>STDEV(CH218:CM218)</f>
        <v>#DIV/0!</v>
      </c>
      <c r="AM218" s="119">
        <v>5</v>
      </c>
      <c r="AN218" s="122">
        <v>66</v>
      </c>
      <c r="AO218" s="122" t="s">
        <v>13</v>
      </c>
      <c r="AQ218" s="132"/>
      <c r="AS218" s="119"/>
      <c r="AT218" s="119"/>
      <c r="AV218" s="119"/>
      <c r="AW218" s="119"/>
      <c r="AX218" s="119"/>
      <c r="AY218" s="119"/>
      <c r="AZ218" s="119"/>
      <c r="BA218" s="119"/>
      <c r="BB218" s="119"/>
      <c r="BC218" s="119"/>
      <c r="BD218" s="119"/>
      <c r="BE218" s="119"/>
      <c r="BF218" s="119"/>
      <c r="BG218" s="119"/>
      <c r="BH218" s="119"/>
      <c r="BI218" s="119"/>
      <c r="BJ218" s="119"/>
      <c r="BK218" s="119"/>
      <c r="BL218" s="119"/>
      <c r="BM218" s="119"/>
      <c r="BN218" s="119"/>
      <c r="BO218" s="119"/>
      <c r="BP218" s="119"/>
      <c r="BQ218" s="119"/>
      <c r="BR218" s="119"/>
      <c r="BS218" s="119"/>
      <c r="BT218" s="119"/>
      <c r="BU218" s="119"/>
      <c r="BV218" s="119"/>
      <c r="BW218" s="119"/>
      <c r="BX218" s="119"/>
      <c r="BY218" s="119"/>
      <c r="BZ218" s="119"/>
      <c r="CA218" s="119"/>
      <c r="CB218" s="119"/>
      <c r="CC218" s="119"/>
      <c r="CD218" s="119"/>
      <c r="CE218" s="119"/>
      <c r="CF218" s="119"/>
      <c r="CG218" s="119"/>
      <c r="CH218" s="185"/>
    </row>
    <row r="219" spans="1:86">
      <c r="A219" s="118"/>
      <c r="B219" s="122"/>
      <c r="C219" s="121">
        <v>0</v>
      </c>
      <c r="D219" s="2"/>
      <c r="E219">
        <f>COUNT(CH219:CM219)</f>
        <v>0</v>
      </c>
      <c r="F219">
        <f>SUM(CH219:CM219)</f>
        <v>0</v>
      </c>
      <c r="G219" s="153" t="e">
        <f>AVERAGE(CH219:CM219)</f>
        <v>#DIV/0!</v>
      </c>
      <c r="H219">
        <f>MAX(CH219:CM219)</f>
        <v>0</v>
      </c>
      <c r="I219">
        <f>MIN(CH219:CM219)</f>
        <v>0</v>
      </c>
      <c r="J219" s="130" t="e">
        <f>D219-G219</f>
        <v>#DIV/0!</v>
      </c>
      <c r="K219" s="130" t="e">
        <f>STDEV(CH219:CM219)</f>
        <v>#DIV/0!</v>
      </c>
      <c r="AM219" s="118"/>
      <c r="AN219" s="122"/>
      <c r="AO219" s="121">
        <v>0</v>
      </c>
      <c r="AQ219" s="132"/>
      <c r="AS219" s="120"/>
      <c r="AT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86"/>
    </row>
    <row r="220" spans="1:86">
      <c r="A220" s="118"/>
      <c r="B220" s="122"/>
      <c r="C220" s="122">
        <v>10</v>
      </c>
      <c r="D220" s="2"/>
      <c r="E220">
        <f>COUNT(CH220:CM220)</f>
        <v>0</v>
      </c>
      <c r="F220">
        <f>SUM(CH220:CM220)</f>
        <v>0</v>
      </c>
      <c r="G220" s="153" t="e">
        <f>AVERAGE(CH220:CM220)</f>
        <v>#DIV/0!</v>
      </c>
      <c r="H220">
        <f>MAX(CH220:CM220)</f>
        <v>0</v>
      </c>
      <c r="I220">
        <f>MIN(CH220:CM220)</f>
        <v>0</v>
      </c>
      <c r="J220" s="130" t="e">
        <f>D220-G220</f>
        <v>#DIV/0!</v>
      </c>
      <c r="K220" s="130" t="e">
        <f>STDEV(CH220:CM220)</f>
        <v>#DIV/0!</v>
      </c>
      <c r="AM220" s="118"/>
      <c r="AN220" s="122"/>
      <c r="AO220" s="122">
        <v>10</v>
      </c>
      <c r="AQ220" s="132"/>
      <c r="BT220" s="118"/>
      <c r="BW220" s="118"/>
      <c r="CB220" s="118"/>
      <c r="CC220" s="118"/>
      <c r="CH220" s="185"/>
    </row>
    <row r="221" spans="1:86">
      <c r="A221" s="118"/>
      <c r="B221" s="122"/>
      <c r="C221" s="122">
        <v>20</v>
      </c>
      <c r="D221" s="2"/>
      <c r="E221">
        <f>COUNT(CH221:CM221)</f>
        <v>0</v>
      </c>
      <c r="F221">
        <f>SUM(CH221:CM221)</f>
        <v>0</v>
      </c>
      <c r="G221" s="153" t="e">
        <f>AVERAGE(CH221:CM221)</f>
        <v>#DIV/0!</v>
      </c>
      <c r="H221">
        <f>MAX(CH221:CM221)</f>
        <v>0</v>
      </c>
      <c r="I221">
        <f>MIN(CH221:CM221)</f>
        <v>0</v>
      </c>
      <c r="J221" s="130" t="e">
        <f>D221-G221</f>
        <v>#DIV/0!</v>
      </c>
      <c r="K221" s="130" t="e">
        <f>STDEV(CH221:CM221)</f>
        <v>#DIV/0!</v>
      </c>
      <c r="AM221" s="118"/>
      <c r="AN221" s="122"/>
      <c r="AO221" s="122">
        <v>20</v>
      </c>
      <c r="AQ221" s="132"/>
      <c r="BT221" s="118"/>
      <c r="BW221" s="118"/>
      <c r="CB221" s="118"/>
      <c r="CC221" s="118"/>
      <c r="CH221" s="185"/>
    </row>
    <row r="222" spans="1:86">
      <c r="A222" s="118"/>
      <c r="B222" s="122"/>
      <c r="C222" s="122">
        <v>30</v>
      </c>
      <c r="D222" s="2"/>
      <c r="E222">
        <f>COUNT(CH222:CM222)</f>
        <v>0</v>
      </c>
      <c r="F222">
        <f>SUM(CH222:CM222)</f>
        <v>0</v>
      </c>
      <c r="G222" s="153" t="e">
        <f>AVERAGE(CH222:CM222)</f>
        <v>#DIV/0!</v>
      </c>
      <c r="H222">
        <f>MAX(CH222:CM222)</f>
        <v>0</v>
      </c>
      <c r="I222">
        <f>MIN(CH222:CM222)</f>
        <v>0</v>
      </c>
      <c r="J222" s="130" t="e">
        <f>D222-G222</f>
        <v>#DIV/0!</v>
      </c>
      <c r="K222" s="130" t="e">
        <f>STDEV(CH222:CM222)</f>
        <v>#DIV/0!</v>
      </c>
      <c r="AM222" s="118"/>
      <c r="AN222" s="122"/>
      <c r="AO222" s="122">
        <v>30</v>
      </c>
      <c r="AQ222" s="132"/>
      <c r="BT222" s="118"/>
      <c r="BW222" s="118"/>
      <c r="CB222" s="118"/>
      <c r="CC222" s="118"/>
      <c r="CH222" s="185"/>
    </row>
    <row r="223" spans="1:86">
      <c r="A223" s="118"/>
      <c r="B223" s="122"/>
      <c r="C223" s="122">
        <v>50</v>
      </c>
      <c r="D223" s="2"/>
      <c r="E223">
        <f t="shared" ref="E223:E239" si="147">COUNT(CH223:CM223)</f>
        <v>0</v>
      </c>
      <c r="F223">
        <f t="shared" ref="F223:F239" si="148">SUM(CH223:CM223)</f>
        <v>0</v>
      </c>
      <c r="G223" s="153" t="e">
        <f t="shared" ref="G223:G239" si="149">AVERAGE(CH223:CM223)</f>
        <v>#DIV/0!</v>
      </c>
      <c r="H223">
        <f t="shared" ref="H223:H239" si="150">MAX(CH223:CM223)</f>
        <v>0</v>
      </c>
      <c r="I223">
        <f t="shared" ref="I223:I239" si="151">MIN(CH223:CM223)</f>
        <v>0</v>
      </c>
      <c r="J223" s="130" t="e">
        <f t="shared" ref="J223:J239" si="152">D223-G223</f>
        <v>#DIV/0!</v>
      </c>
      <c r="K223" s="130" t="e">
        <f t="shared" ref="K223:K239" si="153">STDEV(CH223:CM223)</f>
        <v>#DIV/0!</v>
      </c>
      <c r="AM223" s="118"/>
      <c r="AN223" s="122"/>
      <c r="AO223" s="122">
        <v>50</v>
      </c>
      <c r="AQ223" s="132"/>
      <c r="BT223" s="118"/>
      <c r="BW223" s="118"/>
      <c r="CB223" s="118"/>
      <c r="CC223" s="118"/>
      <c r="CH223" s="185"/>
    </row>
    <row r="224" spans="1:86">
      <c r="A224" s="118"/>
      <c r="B224" s="122"/>
      <c r="C224" s="122">
        <v>75</v>
      </c>
      <c r="D224" s="2"/>
      <c r="E224">
        <f t="shared" si="147"/>
        <v>0</v>
      </c>
      <c r="F224">
        <f t="shared" si="148"/>
        <v>0</v>
      </c>
      <c r="G224" s="153" t="e">
        <f t="shared" si="149"/>
        <v>#DIV/0!</v>
      </c>
      <c r="H224">
        <f t="shared" si="150"/>
        <v>0</v>
      </c>
      <c r="I224">
        <f t="shared" si="151"/>
        <v>0</v>
      </c>
      <c r="J224" s="130" t="e">
        <f t="shared" si="152"/>
        <v>#DIV/0!</v>
      </c>
      <c r="K224" s="130" t="e">
        <f t="shared" si="153"/>
        <v>#DIV/0!</v>
      </c>
      <c r="AM224" s="118"/>
      <c r="AN224" s="122"/>
      <c r="AO224" s="122">
        <v>75</v>
      </c>
      <c r="AQ224" s="132"/>
      <c r="BT224" s="118"/>
      <c r="BW224" s="118"/>
      <c r="CB224" s="118"/>
      <c r="CC224" s="118"/>
      <c r="CH224" s="185"/>
    </row>
    <row r="225" spans="1:86">
      <c r="A225" s="118"/>
      <c r="B225" s="122"/>
      <c r="C225" s="122">
        <v>100</v>
      </c>
      <c r="D225" s="2"/>
      <c r="E225">
        <f t="shared" si="147"/>
        <v>0</v>
      </c>
      <c r="F225">
        <f t="shared" si="148"/>
        <v>0</v>
      </c>
      <c r="G225" s="153" t="e">
        <f t="shared" si="149"/>
        <v>#DIV/0!</v>
      </c>
      <c r="H225">
        <f t="shared" si="150"/>
        <v>0</v>
      </c>
      <c r="I225">
        <f t="shared" si="151"/>
        <v>0</v>
      </c>
      <c r="J225" s="130" t="e">
        <f t="shared" si="152"/>
        <v>#DIV/0!</v>
      </c>
      <c r="K225" s="130" t="e">
        <f t="shared" si="153"/>
        <v>#DIV/0!</v>
      </c>
      <c r="AM225" s="118"/>
      <c r="AN225" s="122"/>
      <c r="AO225" s="122">
        <v>100</v>
      </c>
      <c r="AQ225" s="132"/>
      <c r="BT225" s="118"/>
      <c r="BW225" s="118"/>
      <c r="CB225" s="118"/>
      <c r="CC225" s="118"/>
      <c r="CH225" s="185"/>
    </row>
    <row r="226" spans="1:86">
      <c r="A226" s="118"/>
      <c r="B226" s="122"/>
      <c r="C226" s="122">
        <v>150</v>
      </c>
      <c r="D226" s="2"/>
      <c r="E226">
        <f t="shared" si="147"/>
        <v>0</v>
      </c>
      <c r="F226">
        <f t="shared" si="148"/>
        <v>0</v>
      </c>
      <c r="G226" s="153" t="e">
        <f t="shared" si="149"/>
        <v>#DIV/0!</v>
      </c>
      <c r="H226">
        <f t="shared" si="150"/>
        <v>0</v>
      </c>
      <c r="I226">
        <f t="shared" si="151"/>
        <v>0</v>
      </c>
      <c r="J226" s="130" t="e">
        <f t="shared" si="152"/>
        <v>#DIV/0!</v>
      </c>
      <c r="K226" s="130" t="e">
        <f t="shared" si="153"/>
        <v>#DIV/0!</v>
      </c>
      <c r="AM226" s="118"/>
      <c r="AN226" s="122"/>
      <c r="AO226" s="122">
        <v>150</v>
      </c>
      <c r="AQ226" s="132"/>
      <c r="BT226" s="118"/>
      <c r="BW226" s="118"/>
      <c r="CB226" s="118"/>
      <c r="CC226" s="118"/>
      <c r="CH226" s="185"/>
    </row>
    <row r="227" spans="1:86">
      <c r="A227" s="118"/>
      <c r="B227" s="122"/>
      <c r="C227" s="122">
        <v>200</v>
      </c>
      <c r="D227" s="2"/>
      <c r="E227">
        <f t="shared" si="147"/>
        <v>0</v>
      </c>
      <c r="F227">
        <f t="shared" si="148"/>
        <v>0</v>
      </c>
      <c r="G227" s="153" t="e">
        <f t="shared" si="149"/>
        <v>#DIV/0!</v>
      </c>
      <c r="H227">
        <f t="shared" si="150"/>
        <v>0</v>
      </c>
      <c r="I227">
        <f t="shared" si="151"/>
        <v>0</v>
      </c>
      <c r="J227" s="130" t="e">
        <f t="shared" si="152"/>
        <v>#DIV/0!</v>
      </c>
      <c r="K227" s="130" t="e">
        <f t="shared" si="153"/>
        <v>#DIV/0!</v>
      </c>
      <c r="AM227" s="118"/>
      <c r="AN227" s="122"/>
      <c r="AO227" s="122">
        <v>200</v>
      </c>
      <c r="AQ227" s="132"/>
      <c r="BT227" s="118"/>
      <c r="BW227" s="118"/>
      <c r="CB227" s="118"/>
      <c r="CC227" s="118"/>
      <c r="CH227" s="185"/>
    </row>
    <row r="228" spans="1:86">
      <c r="A228" s="118"/>
      <c r="B228" s="122"/>
      <c r="C228" s="122">
        <v>300</v>
      </c>
      <c r="D228" s="2"/>
      <c r="E228">
        <f t="shared" si="147"/>
        <v>0</v>
      </c>
      <c r="F228">
        <f t="shared" si="148"/>
        <v>0</v>
      </c>
      <c r="G228" s="153" t="e">
        <f t="shared" si="149"/>
        <v>#DIV/0!</v>
      </c>
      <c r="H228">
        <f t="shared" si="150"/>
        <v>0</v>
      </c>
      <c r="I228">
        <f t="shared" si="151"/>
        <v>0</v>
      </c>
      <c r="J228" s="130" t="e">
        <f t="shared" si="152"/>
        <v>#DIV/0!</v>
      </c>
      <c r="K228" s="130" t="e">
        <f t="shared" si="153"/>
        <v>#DIV/0!</v>
      </c>
      <c r="AM228" s="118"/>
      <c r="AN228" s="122"/>
      <c r="AO228" s="122">
        <v>300</v>
      </c>
      <c r="AQ228" s="132"/>
      <c r="CH228" s="185"/>
    </row>
    <row r="229" spans="1:86">
      <c r="A229" s="118"/>
      <c r="B229" s="122"/>
      <c r="C229" s="122">
        <v>400</v>
      </c>
      <c r="D229" s="2"/>
      <c r="E229">
        <f t="shared" si="147"/>
        <v>0</v>
      </c>
      <c r="F229">
        <f t="shared" si="148"/>
        <v>0</v>
      </c>
      <c r="G229" s="153" t="e">
        <f t="shared" si="149"/>
        <v>#DIV/0!</v>
      </c>
      <c r="H229">
        <f t="shared" si="150"/>
        <v>0</v>
      </c>
      <c r="I229">
        <f t="shared" si="151"/>
        <v>0</v>
      </c>
      <c r="J229" s="130" t="e">
        <f t="shared" si="152"/>
        <v>#DIV/0!</v>
      </c>
      <c r="K229" s="130" t="e">
        <f t="shared" si="153"/>
        <v>#DIV/0!</v>
      </c>
      <c r="AM229" s="118"/>
      <c r="AN229" s="122"/>
      <c r="AO229" s="122">
        <v>400</v>
      </c>
      <c r="AQ229" s="132"/>
      <c r="CH229" s="185"/>
    </row>
    <row r="230" spans="1:86">
      <c r="A230" s="118"/>
      <c r="B230" s="122"/>
      <c r="C230" s="122">
        <v>500</v>
      </c>
      <c r="D230" s="2"/>
      <c r="E230">
        <f t="shared" si="147"/>
        <v>0</v>
      </c>
      <c r="F230">
        <f t="shared" si="148"/>
        <v>0</v>
      </c>
      <c r="G230" s="153" t="e">
        <f t="shared" si="149"/>
        <v>#DIV/0!</v>
      </c>
      <c r="H230">
        <f t="shared" si="150"/>
        <v>0</v>
      </c>
      <c r="I230">
        <f t="shared" si="151"/>
        <v>0</v>
      </c>
      <c r="J230" s="130" t="e">
        <f t="shared" si="152"/>
        <v>#DIV/0!</v>
      </c>
      <c r="K230" s="130" t="e">
        <f t="shared" si="153"/>
        <v>#DIV/0!</v>
      </c>
      <c r="AM230" s="118"/>
      <c r="AN230" s="122"/>
      <c r="AO230" s="122">
        <v>500</v>
      </c>
      <c r="CH230" s="185"/>
    </row>
    <row r="231" spans="1:86">
      <c r="A231" s="118"/>
      <c r="B231" s="122"/>
      <c r="C231" s="122">
        <v>600</v>
      </c>
      <c r="D231" s="2"/>
      <c r="E231">
        <f t="shared" si="147"/>
        <v>0</v>
      </c>
      <c r="F231">
        <f t="shared" si="148"/>
        <v>0</v>
      </c>
      <c r="G231" s="153" t="e">
        <f t="shared" si="149"/>
        <v>#DIV/0!</v>
      </c>
      <c r="H231">
        <f t="shared" si="150"/>
        <v>0</v>
      </c>
      <c r="I231">
        <f t="shared" si="151"/>
        <v>0</v>
      </c>
      <c r="J231" s="130" t="e">
        <f t="shared" si="152"/>
        <v>#DIV/0!</v>
      </c>
      <c r="K231" s="130" t="e">
        <f t="shared" si="153"/>
        <v>#DIV/0!</v>
      </c>
      <c r="AM231" s="118"/>
      <c r="AN231" s="122"/>
      <c r="AO231" s="122">
        <v>600</v>
      </c>
      <c r="AS231" s="118"/>
      <c r="AT231" s="118"/>
      <c r="AV231" s="118"/>
      <c r="AW231" s="118"/>
      <c r="AX231" s="118"/>
      <c r="AY231" s="118"/>
      <c r="AZ231" s="118"/>
      <c r="BA231" s="118"/>
      <c r="BB231" s="118"/>
      <c r="BC231" s="118"/>
      <c r="BD231" s="118"/>
      <c r="BE231" s="118"/>
      <c r="BF231" s="118"/>
      <c r="BG231" s="118"/>
      <c r="BH231" s="118"/>
      <c r="BI231" s="118"/>
      <c r="BJ231" s="118"/>
      <c r="BK231" s="118"/>
      <c r="BL231" s="118"/>
      <c r="BM231" s="118"/>
      <c r="BN231" s="118"/>
      <c r="BO231" s="118"/>
      <c r="BP231" s="118"/>
      <c r="BQ231" s="118"/>
      <c r="BR231" s="118"/>
      <c r="BS231" s="118"/>
      <c r="BT231" s="118"/>
      <c r="BU231" s="118"/>
      <c r="BV231" s="118"/>
      <c r="BW231" s="118"/>
      <c r="BX231" s="118"/>
      <c r="BY231" s="118"/>
      <c r="BZ231" s="118"/>
      <c r="CA231" s="118"/>
      <c r="CB231" s="118"/>
      <c r="CC231" s="118"/>
      <c r="CD231" s="118"/>
      <c r="CE231" s="118"/>
      <c r="CF231" s="118"/>
      <c r="CG231" s="118"/>
      <c r="CH231" s="185"/>
    </row>
    <row r="232" spans="1:86">
      <c r="A232" s="118"/>
      <c r="B232" s="119"/>
      <c r="C232" s="119"/>
      <c r="D232" s="2"/>
      <c r="AM232" s="118"/>
      <c r="AN232" s="119"/>
      <c r="AO232" s="119"/>
      <c r="AS232" s="118"/>
      <c r="AT232" s="118"/>
      <c r="AV232" s="118"/>
      <c r="AW232" s="118"/>
      <c r="AX232" s="118"/>
      <c r="AY232" s="118"/>
      <c r="AZ232" s="118"/>
      <c r="BA232" s="118"/>
      <c r="BB232" s="118"/>
      <c r="BC232" s="118"/>
      <c r="BD232" s="118"/>
      <c r="BE232" s="118"/>
      <c r="BF232" s="118"/>
      <c r="BG232" s="118"/>
      <c r="BH232" s="118"/>
      <c r="BI232" s="118"/>
      <c r="BJ232" s="118"/>
      <c r="BK232" s="118"/>
      <c r="BL232" s="118"/>
      <c r="BM232" s="118"/>
      <c r="BN232" s="118"/>
      <c r="BO232" s="118"/>
      <c r="BP232" s="118"/>
      <c r="BQ232" s="118"/>
      <c r="BR232" s="118"/>
      <c r="BS232" s="118"/>
      <c r="BT232" s="118"/>
      <c r="BU232" s="118"/>
      <c r="BV232" s="118"/>
      <c r="BW232" s="118"/>
      <c r="BX232" s="118"/>
      <c r="BY232" s="118"/>
      <c r="BZ232" s="118"/>
      <c r="CA232" s="118"/>
      <c r="CB232" s="118"/>
      <c r="CC232" s="118"/>
      <c r="CD232" s="118"/>
      <c r="CE232" s="118"/>
      <c r="CF232" s="118"/>
      <c r="CG232" s="118"/>
      <c r="CH232" s="187"/>
    </row>
    <row r="233" spans="1:86">
      <c r="A233" s="120"/>
      <c r="B233" s="121"/>
      <c r="C233" s="121" t="s">
        <v>14</v>
      </c>
      <c r="D233" s="2"/>
      <c r="E233">
        <f>COUNT(CH233:CM233)</f>
        <v>0</v>
      </c>
      <c r="F233">
        <f>SUM(CH233:CM233)</f>
        <v>0</v>
      </c>
      <c r="G233" s="153" t="e">
        <f>AVERAGE(CH233:CM233)</f>
        <v>#DIV/0!</v>
      </c>
      <c r="H233">
        <f>MAX(CH233:CM233)</f>
        <v>0</v>
      </c>
      <c r="I233">
        <f>MIN(CH233:CM233)</f>
        <v>0</v>
      </c>
      <c r="J233" s="130" t="e">
        <f>D233-G233</f>
        <v>#DIV/0!</v>
      </c>
      <c r="K233" s="130" t="e">
        <f>STDEV(CH233:CM233)</f>
        <v>#DIV/0!</v>
      </c>
      <c r="AM233" s="120"/>
      <c r="AN233" s="121"/>
      <c r="AO233" s="121" t="s">
        <v>14</v>
      </c>
      <c r="AQ233" s="132"/>
      <c r="AS233" s="120"/>
      <c r="AT233" s="120"/>
      <c r="AV233" s="120"/>
      <c r="AW233" s="120"/>
      <c r="AX233" s="120"/>
      <c r="AY233" s="120"/>
      <c r="AZ233" s="120"/>
      <c r="BA233" s="120"/>
      <c r="BB233" s="120"/>
      <c r="BC233" s="120"/>
      <c r="BD233" s="120"/>
      <c r="BE233" s="120"/>
      <c r="BF233" s="120"/>
      <c r="BG233" s="120"/>
      <c r="BH233" s="120"/>
      <c r="BI233" s="120"/>
      <c r="BJ233" s="120"/>
      <c r="BK233" s="120"/>
      <c r="BL233" s="120"/>
      <c r="BM233" s="120"/>
      <c r="BN233" s="120"/>
      <c r="BO233" s="120"/>
      <c r="BP233" s="120"/>
      <c r="BQ233" s="120"/>
      <c r="BR233" s="120"/>
      <c r="BS233" s="120"/>
      <c r="BT233" s="120"/>
      <c r="BU233" s="120"/>
      <c r="BV233" s="120"/>
      <c r="BW233" s="120"/>
      <c r="BX233" s="120"/>
      <c r="BY233" s="120"/>
      <c r="BZ233" s="120"/>
      <c r="CA233" s="120"/>
      <c r="CB233" s="120"/>
      <c r="CC233" s="120"/>
      <c r="CD233" s="120"/>
      <c r="CE233" s="120"/>
      <c r="CF233" s="120"/>
      <c r="CG233" s="120"/>
      <c r="CH233" s="186"/>
    </row>
    <row r="234" spans="1:86">
      <c r="A234" s="118"/>
      <c r="B234" s="122"/>
      <c r="C234" s="122" t="s">
        <v>15</v>
      </c>
      <c r="D234" s="2"/>
      <c r="E234">
        <f>COUNT(CH234:CM234)</f>
        <v>0</v>
      </c>
      <c r="F234">
        <f>SUM(CH234:CM234)</f>
        <v>0</v>
      </c>
      <c r="G234" s="153" t="e">
        <f>AVERAGE(CH234:CM234)</f>
        <v>#DIV/0!</v>
      </c>
      <c r="H234">
        <f>MAX(CH234:CM234)</f>
        <v>0</v>
      </c>
      <c r="I234">
        <f>MIN(CH234:CM234)</f>
        <v>0</v>
      </c>
      <c r="J234" s="130" t="e">
        <f>D234-G234</f>
        <v>#DIV/0!</v>
      </c>
      <c r="K234" s="130" t="e">
        <f>STDEV(CH234:CM234)</f>
        <v>#DIV/0!</v>
      </c>
      <c r="AM234" s="118"/>
      <c r="AN234" s="122"/>
      <c r="AO234" s="122" t="s">
        <v>15</v>
      </c>
      <c r="AQ234" s="132"/>
      <c r="AS234" s="118"/>
      <c r="AT234" s="118"/>
      <c r="AV234" s="118"/>
      <c r="AW234" s="118"/>
      <c r="AX234" s="118"/>
      <c r="AY234" s="118"/>
      <c r="AZ234" s="118"/>
      <c r="BA234" s="118"/>
      <c r="BB234" s="118"/>
      <c r="BC234" s="118"/>
      <c r="BD234" s="118"/>
      <c r="BE234" s="118"/>
      <c r="BF234" s="118"/>
      <c r="BG234" s="118"/>
      <c r="BH234" s="118"/>
      <c r="BI234" s="118"/>
      <c r="BJ234" s="118"/>
      <c r="BK234" s="118"/>
      <c r="BL234" s="118"/>
      <c r="BM234" s="118"/>
      <c r="BN234" s="118"/>
      <c r="BO234" s="118"/>
      <c r="BP234" s="118"/>
      <c r="BQ234" s="118"/>
      <c r="BR234" s="118"/>
      <c r="BS234" s="118"/>
      <c r="BT234" s="118"/>
      <c r="BU234" s="118"/>
      <c r="BV234" s="118"/>
      <c r="BW234" s="118"/>
      <c r="BX234" s="118"/>
      <c r="BY234" s="118"/>
      <c r="BZ234" s="118"/>
      <c r="CA234" s="118"/>
      <c r="CB234" s="118"/>
      <c r="CC234" s="118"/>
      <c r="CD234" s="118"/>
      <c r="CE234" s="118"/>
      <c r="CF234" s="118"/>
      <c r="CG234" s="118"/>
      <c r="CH234" s="185"/>
    </row>
    <row r="235" spans="1:86" s="129" customFormat="1">
      <c r="A235" s="126" t="s">
        <v>0</v>
      </c>
      <c r="B235" s="125" t="s">
        <v>1</v>
      </c>
      <c r="C235" s="125" t="s">
        <v>2</v>
      </c>
      <c r="D235" s="127" t="s">
        <v>88</v>
      </c>
      <c r="E235" s="125" t="s">
        <v>3</v>
      </c>
      <c r="F235" s="125" t="s">
        <v>87</v>
      </c>
      <c r="G235" s="152" t="s">
        <v>4</v>
      </c>
      <c r="H235" s="125" t="s">
        <v>5</v>
      </c>
      <c r="I235" s="125" t="s">
        <v>6</v>
      </c>
      <c r="J235" s="128" t="s">
        <v>7</v>
      </c>
      <c r="K235" s="128" t="s">
        <v>8</v>
      </c>
      <c r="AM235" s="125" t="s">
        <v>10</v>
      </c>
      <c r="AN235" s="125" t="s">
        <v>11</v>
      </c>
      <c r="AO235" s="125" t="s">
        <v>12</v>
      </c>
      <c r="AQ235" s="129">
        <v>2006</v>
      </c>
      <c r="AS235" s="125">
        <v>2004</v>
      </c>
      <c r="AT235" s="125">
        <v>2003</v>
      </c>
      <c r="AU235" s="125">
        <v>2003</v>
      </c>
      <c r="AV235" s="125">
        <v>2003</v>
      </c>
      <c r="AW235" s="125"/>
      <c r="AX235" s="125">
        <v>2002</v>
      </c>
      <c r="AY235" s="125"/>
      <c r="AZ235" s="125">
        <v>2001</v>
      </c>
      <c r="BA235" s="125">
        <v>2000</v>
      </c>
      <c r="BB235" s="125">
        <v>1999</v>
      </c>
      <c r="BC235" s="125">
        <v>1998</v>
      </c>
      <c r="BD235" s="125">
        <v>1997</v>
      </c>
      <c r="BE235" s="125">
        <v>1996</v>
      </c>
      <c r="BF235" s="125">
        <v>1995</v>
      </c>
      <c r="BG235" s="125">
        <v>1994</v>
      </c>
      <c r="BH235" s="125">
        <v>1992</v>
      </c>
      <c r="BI235" s="125"/>
      <c r="BJ235" s="125">
        <v>1990</v>
      </c>
      <c r="BK235" s="125">
        <v>1990</v>
      </c>
      <c r="BL235" s="125">
        <v>1990</v>
      </c>
      <c r="BM235" s="125">
        <v>1989</v>
      </c>
      <c r="BN235" s="125">
        <v>1989</v>
      </c>
      <c r="BO235" s="125">
        <v>1988</v>
      </c>
      <c r="BP235" s="125">
        <v>1988</v>
      </c>
      <c r="BQ235" s="125">
        <v>1988</v>
      </c>
      <c r="BR235" s="125">
        <v>1987</v>
      </c>
      <c r="BS235" s="125">
        <v>1986</v>
      </c>
      <c r="BT235" s="125">
        <v>1985</v>
      </c>
      <c r="BU235" s="125">
        <v>1985</v>
      </c>
      <c r="BV235" s="125">
        <v>1985</v>
      </c>
      <c r="BW235" s="125">
        <v>1984</v>
      </c>
      <c r="BX235" s="125">
        <v>1984</v>
      </c>
      <c r="BY235" s="125">
        <v>1984</v>
      </c>
      <c r="BZ235" s="125">
        <v>1983</v>
      </c>
      <c r="CA235" s="125">
        <v>1983</v>
      </c>
      <c r="CB235" s="125">
        <v>1982</v>
      </c>
      <c r="CC235" s="125">
        <v>1981</v>
      </c>
      <c r="CD235" s="125">
        <v>1981</v>
      </c>
      <c r="CE235" s="125">
        <v>1980</v>
      </c>
      <c r="CF235" s="125">
        <v>1980</v>
      </c>
      <c r="CG235" s="125">
        <v>1980</v>
      </c>
      <c r="CH235" s="184">
        <v>1980</v>
      </c>
    </row>
    <row r="236" spans="1:86">
      <c r="A236" s="119">
        <v>5</v>
      </c>
      <c r="B236" s="122">
        <v>76</v>
      </c>
      <c r="C236" s="122" t="s">
        <v>13</v>
      </c>
      <c r="D236" s="2"/>
      <c r="E236">
        <f t="shared" si="147"/>
        <v>0</v>
      </c>
      <c r="F236">
        <f t="shared" si="148"/>
        <v>0</v>
      </c>
      <c r="G236" s="153" t="e">
        <f t="shared" si="149"/>
        <v>#DIV/0!</v>
      </c>
      <c r="H236">
        <f t="shared" si="150"/>
        <v>0</v>
      </c>
      <c r="I236">
        <f t="shared" si="151"/>
        <v>0</v>
      </c>
      <c r="J236" s="130" t="e">
        <f t="shared" si="152"/>
        <v>#DIV/0!</v>
      </c>
      <c r="K236" s="130" t="e">
        <f t="shared" si="153"/>
        <v>#DIV/0!</v>
      </c>
      <c r="AM236" s="119">
        <v>5</v>
      </c>
      <c r="AN236" s="122">
        <v>76</v>
      </c>
      <c r="AO236" s="122" t="s">
        <v>13</v>
      </c>
      <c r="AQ236" s="132"/>
      <c r="AS236" s="119"/>
      <c r="AT236" s="119"/>
      <c r="AV236" s="119"/>
      <c r="AW236" s="119"/>
      <c r="AX236" s="119"/>
      <c r="AY236" s="119"/>
      <c r="AZ236" s="119"/>
      <c r="BA236" s="119"/>
      <c r="BB236" s="119"/>
      <c r="BC236" s="119"/>
      <c r="BD236" s="119"/>
      <c r="BE236" s="119"/>
      <c r="BF236" s="119"/>
      <c r="BG236" s="119"/>
      <c r="BH236" s="119"/>
      <c r="BI236" s="119"/>
      <c r="BJ236" s="119"/>
      <c r="BK236" s="119"/>
      <c r="BL236" s="119"/>
      <c r="BM236" s="119"/>
      <c r="BN236" s="119"/>
      <c r="BO236" s="119"/>
      <c r="BP236" s="119"/>
      <c r="BQ236" s="119"/>
      <c r="BR236" s="119"/>
      <c r="BS236" s="119"/>
      <c r="BT236" s="119"/>
      <c r="BU236" s="119"/>
      <c r="BV236" s="119"/>
      <c r="BW236" s="119"/>
      <c r="BX236" s="119"/>
      <c r="BY236" s="119"/>
      <c r="BZ236" s="119"/>
      <c r="CA236" s="119"/>
      <c r="CB236" s="119"/>
      <c r="CC236" s="119"/>
      <c r="CD236" s="119"/>
      <c r="CE236" s="119"/>
      <c r="CF236" s="119"/>
      <c r="CG236" s="119"/>
      <c r="CH236" s="185"/>
    </row>
    <row r="237" spans="1:86">
      <c r="A237" s="118"/>
      <c r="B237" s="122"/>
      <c r="C237" s="121">
        <v>0</v>
      </c>
      <c r="D237" s="2"/>
      <c r="E237">
        <f t="shared" si="147"/>
        <v>0</v>
      </c>
      <c r="F237">
        <f t="shared" si="148"/>
        <v>0</v>
      </c>
      <c r="G237" s="153" t="e">
        <f t="shared" si="149"/>
        <v>#DIV/0!</v>
      </c>
      <c r="H237">
        <f t="shared" si="150"/>
        <v>0</v>
      </c>
      <c r="I237">
        <f t="shared" si="151"/>
        <v>0</v>
      </c>
      <c r="J237" s="130" t="e">
        <f t="shared" si="152"/>
        <v>#DIV/0!</v>
      </c>
      <c r="K237" s="130" t="e">
        <f t="shared" si="153"/>
        <v>#DIV/0!</v>
      </c>
      <c r="AM237" s="118"/>
      <c r="AN237" s="122"/>
      <c r="AO237" s="121">
        <v>0</v>
      </c>
      <c r="AQ237" s="132"/>
      <c r="AS237" s="120"/>
      <c r="AT237" s="120"/>
      <c r="AV237" s="120"/>
      <c r="AW237" s="120"/>
      <c r="AX237" s="120"/>
      <c r="AY237" s="120"/>
      <c r="AZ237" s="120"/>
      <c r="BA237" s="120"/>
      <c r="BB237" s="120"/>
      <c r="BC237" s="120"/>
      <c r="BD237" s="120"/>
      <c r="BE237" s="120"/>
      <c r="BF237" s="120"/>
      <c r="BG237" s="120"/>
      <c r="BH237" s="120"/>
      <c r="BI237" s="120"/>
      <c r="BJ237" s="120"/>
      <c r="BK237" s="120"/>
      <c r="BL237" s="120"/>
      <c r="BM237" s="120"/>
      <c r="BN237" s="120"/>
      <c r="BO237" s="120"/>
      <c r="BP237" s="120"/>
      <c r="BQ237" s="120"/>
      <c r="BR237" s="120"/>
      <c r="BS237" s="120"/>
      <c r="BT237" s="120"/>
      <c r="BU237" s="120"/>
      <c r="BV237" s="120"/>
      <c r="BW237" s="120"/>
      <c r="BX237" s="120"/>
      <c r="BY237" s="120"/>
      <c r="BZ237" s="120"/>
      <c r="CA237" s="120"/>
      <c r="CB237" s="120"/>
      <c r="CC237" s="120"/>
      <c r="CD237" s="120"/>
      <c r="CE237" s="120"/>
      <c r="CF237" s="120"/>
      <c r="CG237" s="120"/>
      <c r="CH237" s="186"/>
    </row>
    <row r="238" spans="1:86">
      <c r="A238" s="118"/>
      <c r="B238" s="122"/>
      <c r="C238" s="122">
        <v>10</v>
      </c>
      <c r="D238" s="2"/>
      <c r="E238">
        <f t="shared" si="147"/>
        <v>0</v>
      </c>
      <c r="F238">
        <f t="shared" si="148"/>
        <v>0</v>
      </c>
      <c r="G238" s="153" t="e">
        <f t="shared" si="149"/>
        <v>#DIV/0!</v>
      </c>
      <c r="H238">
        <f t="shared" si="150"/>
        <v>0</v>
      </c>
      <c r="I238">
        <f t="shared" si="151"/>
        <v>0</v>
      </c>
      <c r="J238" s="130" t="e">
        <f t="shared" si="152"/>
        <v>#DIV/0!</v>
      </c>
      <c r="K238" s="130" t="e">
        <f t="shared" si="153"/>
        <v>#DIV/0!</v>
      </c>
      <c r="AM238" s="118"/>
      <c r="AN238" s="122"/>
      <c r="AO238" s="122">
        <v>10</v>
      </c>
      <c r="AQ238" s="132"/>
      <c r="BT238" s="118"/>
      <c r="BW238" s="118"/>
      <c r="CB238" s="118"/>
      <c r="CC238" s="118"/>
      <c r="CG238" s="118"/>
      <c r="CH238" s="185"/>
    </row>
    <row r="239" spans="1:86">
      <c r="A239" s="118"/>
      <c r="B239" s="122"/>
      <c r="C239" s="122">
        <v>20</v>
      </c>
      <c r="D239" s="2"/>
      <c r="E239">
        <f t="shared" si="147"/>
        <v>0</v>
      </c>
      <c r="F239">
        <f t="shared" si="148"/>
        <v>0</v>
      </c>
      <c r="G239" s="153" t="e">
        <f t="shared" si="149"/>
        <v>#DIV/0!</v>
      </c>
      <c r="H239">
        <f t="shared" si="150"/>
        <v>0</v>
      </c>
      <c r="I239">
        <f t="shared" si="151"/>
        <v>0</v>
      </c>
      <c r="J239" s="130" t="e">
        <f t="shared" si="152"/>
        <v>#DIV/0!</v>
      </c>
      <c r="K239" s="130" t="e">
        <f t="shared" si="153"/>
        <v>#DIV/0!</v>
      </c>
      <c r="AM239" s="118"/>
      <c r="AN239" s="122"/>
      <c r="AO239" s="122">
        <v>20</v>
      </c>
      <c r="AQ239" s="132"/>
      <c r="BT239" s="118"/>
      <c r="BW239" s="118"/>
      <c r="CB239" s="118"/>
      <c r="CC239" s="118"/>
      <c r="CG239" s="118"/>
      <c r="CH239" s="185"/>
    </row>
    <row r="240" spans="1:86">
      <c r="A240" s="118"/>
      <c r="B240" s="122"/>
      <c r="C240" s="122">
        <v>30</v>
      </c>
      <c r="D240" s="2"/>
      <c r="E240">
        <f t="shared" ref="E240:E256" si="154">COUNT(CH240:CM240)</f>
        <v>0</v>
      </c>
      <c r="F240">
        <f t="shared" ref="F240:F256" si="155">SUM(CH240:CM240)</f>
        <v>0</v>
      </c>
      <c r="G240" s="153" t="e">
        <f t="shared" ref="G240:G256" si="156">AVERAGE(CH240:CM240)</f>
        <v>#DIV/0!</v>
      </c>
      <c r="H240">
        <f t="shared" ref="H240:H256" si="157">MAX(CH240:CM240)</f>
        <v>0</v>
      </c>
      <c r="I240">
        <f t="shared" ref="I240:I256" si="158">MIN(CH240:CM240)</f>
        <v>0</v>
      </c>
      <c r="J240" s="130" t="e">
        <f t="shared" ref="J240:J256" si="159">D240-G240</f>
        <v>#DIV/0!</v>
      </c>
      <c r="K240" s="130" t="e">
        <f t="shared" ref="K240:K256" si="160">STDEV(CH240:CM240)</f>
        <v>#DIV/0!</v>
      </c>
      <c r="AM240" s="118"/>
      <c r="AN240" s="122"/>
      <c r="AO240" s="122">
        <v>30</v>
      </c>
      <c r="AQ240" s="132"/>
      <c r="BT240" s="118"/>
      <c r="BW240" s="118"/>
      <c r="CB240" s="118"/>
      <c r="CC240" s="118"/>
      <c r="CG240" s="118"/>
      <c r="CH240" s="185"/>
    </row>
    <row r="241" spans="1:86">
      <c r="A241" s="118"/>
      <c r="B241" s="122"/>
      <c r="C241" s="122">
        <v>50</v>
      </c>
      <c r="D241" s="2"/>
      <c r="E241">
        <f t="shared" si="154"/>
        <v>0</v>
      </c>
      <c r="F241">
        <f t="shared" si="155"/>
        <v>0</v>
      </c>
      <c r="G241" s="153" t="e">
        <f t="shared" si="156"/>
        <v>#DIV/0!</v>
      </c>
      <c r="H241">
        <f t="shared" si="157"/>
        <v>0</v>
      </c>
      <c r="I241">
        <f t="shared" si="158"/>
        <v>0</v>
      </c>
      <c r="J241" s="130" t="e">
        <f t="shared" si="159"/>
        <v>#DIV/0!</v>
      </c>
      <c r="K241" s="130" t="e">
        <f t="shared" si="160"/>
        <v>#DIV/0!</v>
      </c>
      <c r="AM241" s="118"/>
      <c r="AN241" s="122"/>
      <c r="AO241" s="122">
        <v>50</v>
      </c>
      <c r="AQ241" s="132"/>
      <c r="BT241" s="118"/>
      <c r="BW241" s="118"/>
      <c r="CB241" s="118"/>
      <c r="CC241" s="118"/>
      <c r="CG241" s="118"/>
      <c r="CH241" s="185"/>
    </row>
    <row r="242" spans="1:86">
      <c r="A242" s="118"/>
      <c r="B242" s="122"/>
      <c r="C242" s="122">
        <v>75</v>
      </c>
      <c r="D242" s="2"/>
      <c r="E242">
        <f t="shared" si="154"/>
        <v>0</v>
      </c>
      <c r="F242">
        <f t="shared" si="155"/>
        <v>0</v>
      </c>
      <c r="G242" s="153" t="e">
        <f t="shared" si="156"/>
        <v>#DIV/0!</v>
      </c>
      <c r="H242">
        <f t="shared" si="157"/>
        <v>0</v>
      </c>
      <c r="I242">
        <f t="shared" si="158"/>
        <v>0</v>
      </c>
      <c r="J242" s="130" t="e">
        <f t="shared" si="159"/>
        <v>#DIV/0!</v>
      </c>
      <c r="K242" s="130" t="e">
        <f t="shared" si="160"/>
        <v>#DIV/0!</v>
      </c>
      <c r="AM242" s="118"/>
      <c r="AN242" s="122"/>
      <c r="AO242" s="122">
        <v>75</v>
      </c>
      <c r="BT242" s="118"/>
      <c r="BW242" s="118"/>
      <c r="CB242" s="118"/>
      <c r="CC242" s="118"/>
      <c r="CG242" s="118"/>
      <c r="CH242" s="185"/>
    </row>
    <row r="243" spans="1:86">
      <c r="A243" s="118"/>
      <c r="B243" s="122"/>
      <c r="C243" s="122">
        <v>100</v>
      </c>
      <c r="D243" s="2"/>
      <c r="E243">
        <f t="shared" si="154"/>
        <v>0</v>
      </c>
      <c r="F243">
        <f t="shared" si="155"/>
        <v>0</v>
      </c>
      <c r="G243" s="153" t="e">
        <f t="shared" si="156"/>
        <v>#DIV/0!</v>
      </c>
      <c r="H243">
        <f t="shared" si="157"/>
        <v>0</v>
      </c>
      <c r="I243">
        <f t="shared" si="158"/>
        <v>0</v>
      </c>
      <c r="J243" s="130" t="e">
        <f t="shared" si="159"/>
        <v>#DIV/0!</v>
      </c>
      <c r="K243" s="130" t="e">
        <f t="shared" si="160"/>
        <v>#DIV/0!</v>
      </c>
      <c r="AM243" s="118"/>
      <c r="AN243" s="122"/>
      <c r="AO243" s="122">
        <v>100</v>
      </c>
      <c r="BT243" s="118"/>
      <c r="BW243" s="118"/>
      <c r="CB243" s="118"/>
      <c r="CC243" s="118"/>
      <c r="CG243" s="118"/>
      <c r="CH243" s="185"/>
    </row>
    <row r="244" spans="1:86">
      <c r="A244" s="118"/>
      <c r="B244" s="122"/>
      <c r="C244" s="122">
        <v>150</v>
      </c>
      <c r="D244" s="2"/>
      <c r="E244">
        <f t="shared" si="154"/>
        <v>0</v>
      </c>
      <c r="F244">
        <f t="shared" si="155"/>
        <v>0</v>
      </c>
      <c r="G244" s="153" t="e">
        <f t="shared" si="156"/>
        <v>#DIV/0!</v>
      </c>
      <c r="H244">
        <f t="shared" si="157"/>
        <v>0</v>
      </c>
      <c r="I244">
        <f t="shared" si="158"/>
        <v>0</v>
      </c>
      <c r="J244" s="130" t="e">
        <f t="shared" si="159"/>
        <v>#DIV/0!</v>
      </c>
      <c r="K244" s="130" t="e">
        <f t="shared" si="160"/>
        <v>#DIV/0!</v>
      </c>
      <c r="AM244" s="118"/>
      <c r="AN244" s="122"/>
      <c r="AO244" s="122">
        <v>150</v>
      </c>
      <c r="BT244" s="118"/>
      <c r="BW244" s="118"/>
      <c r="CB244" s="118"/>
      <c r="CC244" s="118"/>
      <c r="CG244" s="118"/>
      <c r="CH244" s="185"/>
    </row>
    <row r="245" spans="1:86">
      <c r="A245" s="118"/>
      <c r="B245" s="122"/>
      <c r="C245" s="122">
        <v>200</v>
      </c>
      <c r="D245" s="2"/>
      <c r="E245">
        <f t="shared" si="154"/>
        <v>0</v>
      </c>
      <c r="F245">
        <f t="shared" si="155"/>
        <v>0</v>
      </c>
      <c r="G245" s="153" t="e">
        <f t="shared" si="156"/>
        <v>#DIV/0!</v>
      </c>
      <c r="H245">
        <f t="shared" si="157"/>
        <v>0</v>
      </c>
      <c r="I245">
        <f t="shared" si="158"/>
        <v>0</v>
      </c>
      <c r="J245" s="130" t="e">
        <f t="shared" si="159"/>
        <v>#DIV/0!</v>
      </c>
      <c r="K245" s="130" t="e">
        <f t="shared" si="160"/>
        <v>#DIV/0!</v>
      </c>
      <c r="AM245" s="118"/>
      <c r="AN245" s="122"/>
      <c r="AO245" s="122">
        <v>200</v>
      </c>
      <c r="BT245" s="118"/>
      <c r="BW245" s="118"/>
      <c r="CB245" s="118"/>
      <c r="CC245" s="118"/>
      <c r="CG245" s="118"/>
      <c r="CH245" s="185"/>
    </row>
    <row r="246" spans="1:86">
      <c r="A246" s="118"/>
      <c r="B246" s="122"/>
      <c r="C246" s="122">
        <v>300</v>
      </c>
      <c r="D246" s="2"/>
      <c r="E246">
        <f t="shared" si="154"/>
        <v>0</v>
      </c>
      <c r="F246">
        <f t="shared" si="155"/>
        <v>0</v>
      </c>
      <c r="G246" s="153" t="e">
        <f t="shared" si="156"/>
        <v>#DIV/0!</v>
      </c>
      <c r="H246">
        <f t="shared" si="157"/>
        <v>0</v>
      </c>
      <c r="I246">
        <f t="shared" si="158"/>
        <v>0</v>
      </c>
      <c r="J246" s="130" t="e">
        <f t="shared" si="159"/>
        <v>#DIV/0!</v>
      </c>
      <c r="K246" s="130" t="e">
        <f t="shared" si="160"/>
        <v>#DIV/0!</v>
      </c>
      <c r="AM246" s="118"/>
      <c r="AN246" s="122"/>
      <c r="AO246" s="122">
        <v>300</v>
      </c>
      <c r="CH246" s="185"/>
    </row>
    <row r="247" spans="1:86">
      <c r="A247" s="118"/>
      <c r="B247" s="122"/>
      <c r="C247" s="122">
        <v>400</v>
      </c>
      <c r="D247" s="2"/>
      <c r="E247">
        <f t="shared" si="154"/>
        <v>0</v>
      </c>
      <c r="F247">
        <f t="shared" si="155"/>
        <v>0</v>
      </c>
      <c r="G247" s="153" t="e">
        <f t="shared" si="156"/>
        <v>#DIV/0!</v>
      </c>
      <c r="H247">
        <f t="shared" si="157"/>
        <v>0</v>
      </c>
      <c r="I247">
        <f t="shared" si="158"/>
        <v>0</v>
      </c>
      <c r="J247" s="130" t="e">
        <f t="shared" si="159"/>
        <v>#DIV/0!</v>
      </c>
      <c r="K247" s="130" t="e">
        <f t="shared" si="160"/>
        <v>#DIV/0!</v>
      </c>
      <c r="AM247" s="118"/>
      <c r="AN247" s="122"/>
      <c r="AO247" s="122">
        <v>400</v>
      </c>
      <c r="CH247" s="185"/>
    </row>
    <row r="248" spans="1:86">
      <c r="A248" s="118"/>
      <c r="B248" s="122"/>
      <c r="C248" s="122">
        <v>500</v>
      </c>
      <c r="D248" s="2"/>
      <c r="E248">
        <f t="shared" si="154"/>
        <v>0</v>
      </c>
      <c r="F248">
        <f t="shared" si="155"/>
        <v>0</v>
      </c>
      <c r="G248" s="153" t="e">
        <f t="shared" si="156"/>
        <v>#DIV/0!</v>
      </c>
      <c r="H248">
        <f t="shared" si="157"/>
        <v>0</v>
      </c>
      <c r="I248">
        <f t="shared" si="158"/>
        <v>0</v>
      </c>
      <c r="J248" s="130" t="e">
        <f t="shared" si="159"/>
        <v>#DIV/0!</v>
      </c>
      <c r="K248" s="130" t="e">
        <f t="shared" si="160"/>
        <v>#DIV/0!</v>
      </c>
      <c r="AM248" s="118"/>
      <c r="AN248" s="122"/>
      <c r="AO248" s="122">
        <v>500</v>
      </c>
      <c r="CH248" s="185"/>
    </row>
    <row r="249" spans="1:86">
      <c r="A249" s="118"/>
      <c r="B249" s="122"/>
      <c r="C249" s="122">
        <v>600</v>
      </c>
      <c r="D249" s="2"/>
      <c r="E249">
        <f t="shared" si="154"/>
        <v>0</v>
      </c>
      <c r="F249">
        <f t="shared" si="155"/>
        <v>0</v>
      </c>
      <c r="G249" s="153" t="e">
        <f t="shared" si="156"/>
        <v>#DIV/0!</v>
      </c>
      <c r="H249">
        <f t="shared" si="157"/>
        <v>0</v>
      </c>
      <c r="I249">
        <f t="shared" si="158"/>
        <v>0</v>
      </c>
      <c r="J249" s="130" t="e">
        <f t="shared" si="159"/>
        <v>#DIV/0!</v>
      </c>
      <c r="K249" s="130" t="e">
        <f t="shared" si="160"/>
        <v>#DIV/0!</v>
      </c>
      <c r="AM249" s="118"/>
      <c r="AN249" s="122"/>
      <c r="AO249" s="122">
        <v>600</v>
      </c>
      <c r="AS249" s="118"/>
      <c r="AT249" s="118"/>
      <c r="AV249" s="118"/>
      <c r="AW249" s="118"/>
      <c r="AX249" s="118"/>
      <c r="AY249" s="118"/>
      <c r="AZ249" s="118"/>
      <c r="BA249" s="118"/>
      <c r="BB249" s="118"/>
      <c r="BC249" s="118"/>
      <c r="BD249" s="118"/>
      <c r="BE249" s="118"/>
      <c r="BF249" s="118"/>
      <c r="BG249" s="118"/>
      <c r="BH249" s="118"/>
      <c r="BI249" s="118"/>
      <c r="BJ249" s="118"/>
      <c r="BK249" s="118"/>
      <c r="BL249" s="118"/>
      <c r="BM249" s="118"/>
      <c r="BN249" s="118"/>
      <c r="BO249" s="118"/>
      <c r="BP249" s="118"/>
      <c r="BQ249" s="118"/>
      <c r="BR249" s="118"/>
      <c r="BS249" s="118"/>
      <c r="BT249" s="118"/>
      <c r="BU249" s="118"/>
      <c r="BV249" s="118"/>
      <c r="BW249" s="118"/>
      <c r="BX249" s="118"/>
      <c r="BY249" s="118"/>
      <c r="BZ249" s="118"/>
      <c r="CA249" s="118"/>
      <c r="CB249" s="118"/>
      <c r="CC249" s="118"/>
      <c r="CD249" s="118"/>
      <c r="CE249" s="118"/>
      <c r="CF249" s="118"/>
      <c r="CG249" s="118"/>
      <c r="CH249" s="185"/>
    </row>
    <row r="250" spans="1:86">
      <c r="A250" s="118"/>
      <c r="B250" s="119"/>
      <c r="C250" s="119"/>
      <c r="D250" s="2"/>
      <c r="AM250" s="118"/>
      <c r="AN250" s="119"/>
      <c r="AO250" s="119"/>
      <c r="AS250" s="118"/>
      <c r="AT250" s="118"/>
      <c r="AV250" s="118"/>
      <c r="AW250" s="118"/>
      <c r="AX250" s="118"/>
      <c r="AY250" s="118"/>
      <c r="AZ250" s="118"/>
      <c r="BA250" s="118"/>
      <c r="BB250" s="118"/>
      <c r="BC250" s="118"/>
      <c r="BD250" s="118"/>
      <c r="BE250" s="118"/>
      <c r="BF250" s="118"/>
      <c r="BG250" s="118"/>
      <c r="BH250" s="118"/>
      <c r="BI250" s="118"/>
      <c r="BJ250" s="118"/>
      <c r="BK250" s="118"/>
      <c r="BL250" s="118"/>
      <c r="BM250" s="118"/>
      <c r="BN250" s="118"/>
      <c r="BO250" s="118"/>
      <c r="BP250" s="118"/>
      <c r="BQ250" s="118"/>
      <c r="BR250" s="118"/>
      <c r="BS250" s="118"/>
      <c r="BT250" s="118"/>
      <c r="BU250" s="118"/>
      <c r="BV250" s="118"/>
      <c r="BW250" s="118"/>
      <c r="BX250" s="118"/>
      <c r="BY250" s="118"/>
      <c r="BZ250" s="118"/>
      <c r="CA250" s="118"/>
      <c r="CB250" s="118"/>
      <c r="CC250" s="118"/>
      <c r="CD250" s="118"/>
      <c r="CE250" s="118"/>
      <c r="CF250" s="118"/>
      <c r="CG250" s="118"/>
      <c r="CH250" s="187"/>
    </row>
    <row r="251" spans="1:86">
      <c r="A251" s="120"/>
      <c r="B251" s="121"/>
      <c r="C251" s="121" t="s">
        <v>14</v>
      </c>
      <c r="D251" s="2"/>
      <c r="E251">
        <f>COUNT(CH251:CM251)</f>
        <v>0</v>
      </c>
      <c r="F251">
        <f>SUM(CH251:CM251)</f>
        <v>0</v>
      </c>
      <c r="G251" s="153" t="e">
        <f>AVERAGE(CH251:CM251)</f>
        <v>#DIV/0!</v>
      </c>
      <c r="H251">
        <f>MAX(CH251:CM251)</f>
        <v>0</v>
      </c>
      <c r="I251">
        <f>MIN(CH251:CM251)</f>
        <v>0</v>
      </c>
      <c r="J251" s="130" t="e">
        <f>D251-G251</f>
        <v>#DIV/0!</v>
      </c>
      <c r="K251" s="130" t="e">
        <f>STDEV(CH251:CM251)</f>
        <v>#DIV/0!</v>
      </c>
      <c r="AM251" s="120"/>
      <c r="AN251" s="121"/>
      <c r="AO251" s="121" t="s">
        <v>14</v>
      </c>
      <c r="AQ251" s="132"/>
      <c r="AS251" s="120"/>
      <c r="AT251" s="120"/>
      <c r="AV251" s="120"/>
      <c r="AW251" s="120"/>
      <c r="AX251" s="120"/>
      <c r="AY251" s="120"/>
      <c r="AZ251" s="120"/>
      <c r="BA251" s="120"/>
      <c r="BB251" s="120"/>
      <c r="BC251" s="120"/>
      <c r="BD251" s="120"/>
      <c r="BE251" s="120"/>
      <c r="BF251" s="120"/>
      <c r="BG251" s="120"/>
      <c r="BH251" s="120"/>
      <c r="BI251" s="120"/>
      <c r="BJ251" s="120"/>
      <c r="BK251" s="120"/>
      <c r="BL251" s="120"/>
      <c r="BM251" s="120"/>
      <c r="BN251" s="120"/>
      <c r="BO251" s="120"/>
      <c r="BP251" s="120"/>
      <c r="BQ251" s="120"/>
      <c r="BR251" s="120"/>
      <c r="BS251" s="120"/>
      <c r="BT251" s="120"/>
      <c r="BU251" s="120"/>
      <c r="BV251" s="120"/>
      <c r="BW251" s="120"/>
      <c r="BX251" s="120"/>
      <c r="BY251" s="120"/>
      <c r="BZ251" s="120"/>
      <c r="CA251" s="120"/>
      <c r="CB251" s="120"/>
      <c r="CC251" s="120"/>
      <c r="CD251" s="120"/>
      <c r="CE251" s="120"/>
      <c r="CF251" s="120"/>
      <c r="CG251" s="120"/>
      <c r="CH251" s="186"/>
    </row>
    <row r="252" spans="1:86">
      <c r="A252" s="118"/>
      <c r="B252" s="122"/>
      <c r="C252" s="122" t="s">
        <v>15</v>
      </c>
      <c r="D252" s="2"/>
      <c r="E252">
        <f>COUNT(CH252:CM252)</f>
        <v>0</v>
      </c>
      <c r="F252">
        <f>SUM(CH252:CM252)</f>
        <v>0</v>
      </c>
      <c r="G252" s="153" t="e">
        <f>AVERAGE(CH252:CM252)</f>
        <v>#DIV/0!</v>
      </c>
      <c r="H252">
        <f>MAX(CH252:CM252)</f>
        <v>0</v>
      </c>
      <c r="I252">
        <f>MIN(CH252:CM252)</f>
        <v>0</v>
      </c>
      <c r="J252" s="130" t="e">
        <f>D252-G252</f>
        <v>#DIV/0!</v>
      </c>
      <c r="K252" s="130" t="e">
        <f>STDEV(CH252:CM252)</f>
        <v>#DIV/0!</v>
      </c>
      <c r="AM252" s="118"/>
      <c r="AN252" s="122"/>
      <c r="AO252" s="122" t="s">
        <v>15</v>
      </c>
      <c r="AQ252" s="132"/>
      <c r="AS252" s="118"/>
      <c r="AT252" s="118"/>
      <c r="AV252" s="118"/>
      <c r="AW252" s="118"/>
      <c r="AX252" s="118"/>
      <c r="AY252" s="118"/>
      <c r="AZ252" s="118"/>
      <c r="BA252" s="118"/>
      <c r="BB252" s="118"/>
      <c r="BC252" s="118"/>
      <c r="BD252" s="118"/>
      <c r="BE252" s="118"/>
      <c r="BF252" s="118"/>
      <c r="BG252" s="118"/>
      <c r="BH252" s="118"/>
      <c r="BI252" s="118"/>
      <c r="BJ252" s="118"/>
      <c r="BK252" s="118"/>
      <c r="BL252" s="118"/>
      <c r="BM252" s="118"/>
      <c r="BN252" s="118"/>
      <c r="BO252" s="118"/>
      <c r="BP252" s="118"/>
      <c r="BQ252" s="118"/>
      <c r="BR252" s="118"/>
      <c r="BS252" s="118"/>
      <c r="BT252" s="118"/>
      <c r="BU252" s="118"/>
      <c r="BV252" s="118"/>
      <c r="BW252" s="118"/>
      <c r="BX252" s="118"/>
      <c r="BY252" s="118"/>
      <c r="BZ252" s="118"/>
      <c r="CA252" s="118"/>
      <c r="CB252" s="118"/>
      <c r="CC252" s="118"/>
      <c r="CD252" s="118"/>
      <c r="CE252" s="118"/>
      <c r="CF252" s="118"/>
      <c r="CG252" s="118"/>
      <c r="CH252" s="185"/>
    </row>
    <row r="253" spans="1:86" s="129" customFormat="1">
      <c r="A253" s="126" t="s">
        <v>0</v>
      </c>
      <c r="B253" s="125" t="s">
        <v>1</v>
      </c>
      <c r="C253" s="125" t="s">
        <v>2</v>
      </c>
      <c r="D253" s="127" t="s">
        <v>88</v>
      </c>
      <c r="E253" s="125" t="s">
        <v>3</v>
      </c>
      <c r="F253" s="125" t="s">
        <v>87</v>
      </c>
      <c r="G253" s="152" t="s">
        <v>4</v>
      </c>
      <c r="H253" s="125" t="s">
        <v>5</v>
      </c>
      <c r="I253" s="125" t="s">
        <v>6</v>
      </c>
      <c r="J253" s="128" t="s">
        <v>7</v>
      </c>
      <c r="K253" s="128" t="s">
        <v>8</v>
      </c>
      <c r="AM253" s="125" t="s">
        <v>10</v>
      </c>
      <c r="AN253" s="125" t="s">
        <v>11</v>
      </c>
      <c r="AO253" s="125" t="s">
        <v>12</v>
      </c>
      <c r="AR253" s="129">
        <v>2005</v>
      </c>
      <c r="AS253" s="125">
        <v>2004</v>
      </c>
      <c r="AT253" s="125">
        <v>2003</v>
      </c>
      <c r="AU253" s="125">
        <v>2003</v>
      </c>
      <c r="AV253" s="125">
        <v>2003</v>
      </c>
      <c r="AW253" s="125"/>
      <c r="AX253" s="125">
        <v>2002</v>
      </c>
      <c r="AY253" s="125"/>
      <c r="AZ253" s="125">
        <v>2001</v>
      </c>
      <c r="BA253" s="125">
        <v>2000</v>
      </c>
      <c r="BB253" s="125">
        <v>1999</v>
      </c>
      <c r="BC253" s="125">
        <v>1998</v>
      </c>
      <c r="BD253" s="125">
        <v>1997</v>
      </c>
      <c r="BE253" s="125">
        <v>1996</v>
      </c>
      <c r="BF253" s="125">
        <v>1995</v>
      </c>
      <c r="BG253" s="125">
        <v>1994</v>
      </c>
      <c r="BH253" s="125">
        <v>1992</v>
      </c>
      <c r="BI253" s="125"/>
      <c r="BJ253" s="125">
        <v>1990</v>
      </c>
      <c r="BK253" s="125">
        <v>1990</v>
      </c>
      <c r="BL253" s="125">
        <v>1990</v>
      </c>
      <c r="BM253" s="125">
        <v>1989</v>
      </c>
      <c r="BN253" s="125">
        <v>1989</v>
      </c>
      <c r="BO253" s="125">
        <v>1988</v>
      </c>
      <c r="BP253" s="125">
        <v>1988</v>
      </c>
      <c r="BQ253" s="125">
        <v>1988</v>
      </c>
      <c r="BR253" s="125">
        <v>1987</v>
      </c>
      <c r="BS253" s="125">
        <v>1986</v>
      </c>
      <c r="BT253" s="125">
        <v>1985</v>
      </c>
      <c r="BU253" s="125">
        <v>1985</v>
      </c>
      <c r="BV253" s="125">
        <v>1985</v>
      </c>
      <c r="BW253" s="125">
        <v>1984</v>
      </c>
      <c r="BX253" s="125">
        <v>1984</v>
      </c>
      <c r="BY253" s="125">
        <v>1984</v>
      </c>
      <c r="BZ253" s="125">
        <v>1983</v>
      </c>
      <c r="CA253" s="125">
        <v>1983</v>
      </c>
      <c r="CB253" s="125">
        <v>1982</v>
      </c>
      <c r="CC253" s="125">
        <v>1981</v>
      </c>
      <c r="CD253" s="125">
        <v>1981</v>
      </c>
      <c r="CE253" s="125">
        <v>1980</v>
      </c>
      <c r="CF253" s="125">
        <v>1980</v>
      </c>
      <c r="CG253" s="125">
        <v>1980</v>
      </c>
      <c r="CH253" s="184">
        <v>1980</v>
      </c>
    </row>
    <row r="254" spans="1:86">
      <c r="A254" s="119">
        <v>5</v>
      </c>
      <c r="B254" s="122">
        <v>75</v>
      </c>
      <c r="C254" s="122" t="s">
        <v>13</v>
      </c>
      <c r="D254" s="2"/>
      <c r="E254">
        <f t="shared" si="154"/>
        <v>0</v>
      </c>
      <c r="F254">
        <f t="shared" si="155"/>
        <v>0</v>
      </c>
      <c r="G254" s="153" t="e">
        <f t="shared" si="156"/>
        <v>#DIV/0!</v>
      </c>
      <c r="H254">
        <f t="shared" si="157"/>
        <v>0</v>
      </c>
      <c r="I254">
        <f t="shared" si="158"/>
        <v>0</v>
      </c>
      <c r="J254" s="130" t="e">
        <f t="shared" si="159"/>
        <v>#DIV/0!</v>
      </c>
      <c r="K254" s="130" t="e">
        <f t="shared" si="160"/>
        <v>#DIV/0!</v>
      </c>
      <c r="AM254" s="119">
        <v>5</v>
      </c>
      <c r="AN254" s="122">
        <v>75</v>
      </c>
      <c r="AO254" s="122" t="s">
        <v>13</v>
      </c>
      <c r="AS254" s="119"/>
      <c r="AT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c r="BR254" s="119"/>
      <c r="BS254" s="119"/>
      <c r="BT254" s="119"/>
      <c r="BU254" s="119"/>
      <c r="BV254" s="119"/>
      <c r="BW254" s="119"/>
      <c r="BX254" s="119"/>
      <c r="BY254" s="119"/>
      <c r="BZ254" s="119"/>
      <c r="CA254" s="119"/>
      <c r="CB254" s="119"/>
      <c r="CC254" s="119"/>
      <c r="CD254" s="119"/>
      <c r="CE254" s="119"/>
      <c r="CF254" s="119"/>
      <c r="CG254" s="119"/>
      <c r="CH254" s="185"/>
    </row>
    <row r="255" spans="1:86">
      <c r="A255" s="118"/>
      <c r="B255" s="122"/>
      <c r="C255" s="121">
        <v>0</v>
      </c>
      <c r="D255" s="2"/>
      <c r="E255">
        <f t="shared" si="154"/>
        <v>0</v>
      </c>
      <c r="F255">
        <f t="shared" si="155"/>
        <v>0</v>
      </c>
      <c r="G255" s="153" t="e">
        <f t="shared" si="156"/>
        <v>#DIV/0!</v>
      </c>
      <c r="H255">
        <f t="shared" si="157"/>
        <v>0</v>
      </c>
      <c r="I255">
        <f t="shared" si="158"/>
        <v>0</v>
      </c>
      <c r="J255" s="130" t="e">
        <f t="shared" si="159"/>
        <v>#DIV/0!</v>
      </c>
      <c r="K255" s="130" t="e">
        <f t="shared" si="160"/>
        <v>#DIV/0!</v>
      </c>
      <c r="AM255" s="118"/>
      <c r="AN255" s="122"/>
      <c r="AO255" s="121">
        <v>0</v>
      </c>
      <c r="AS255" s="120"/>
      <c r="AT255" s="120"/>
      <c r="AV255" s="120"/>
      <c r="AW255" s="120"/>
      <c r="AX255" s="120"/>
      <c r="AY255" s="120"/>
      <c r="AZ255" s="120"/>
      <c r="BA255" s="120"/>
      <c r="BB255" s="120"/>
      <c r="BC255" s="120"/>
      <c r="BD255" s="120"/>
      <c r="BE255" s="120"/>
      <c r="BF255" s="120"/>
      <c r="BG255" s="120"/>
      <c r="BH255" s="120"/>
      <c r="BI255" s="120"/>
      <c r="BJ255" s="120"/>
      <c r="BK255" s="120"/>
      <c r="BL255" s="120"/>
      <c r="BM255" s="120"/>
      <c r="BN255" s="120"/>
      <c r="BO255" s="120"/>
      <c r="BP255" s="120"/>
      <c r="BQ255" s="120"/>
      <c r="BR255" s="120"/>
      <c r="BS255" s="120"/>
      <c r="BT255" s="120"/>
      <c r="BU255" s="120"/>
      <c r="BV255" s="120"/>
      <c r="BW255" s="120"/>
      <c r="BX255" s="120"/>
      <c r="BY255" s="120"/>
      <c r="BZ255" s="120"/>
      <c r="CA255" s="120"/>
      <c r="CB255" s="120"/>
      <c r="CC255" s="120"/>
      <c r="CD255" s="120"/>
      <c r="CE255" s="120"/>
      <c r="CF255" s="120"/>
      <c r="CG255" s="120"/>
      <c r="CH255" s="186"/>
    </row>
    <row r="256" spans="1:86">
      <c r="A256" s="118"/>
      <c r="B256" s="122"/>
      <c r="C256" s="122">
        <v>10</v>
      </c>
      <c r="D256" s="2"/>
      <c r="E256">
        <f t="shared" si="154"/>
        <v>0</v>
      </c>
      <c r="F256">
        <f t="shared" si="155"/>
        <v>0</v>
      </c>
      <c r="G256" s="153" t="e">
        <f t="shared" si="156"/>
        <v>#DIV/0!</v>
      </c>
      <c r="H256">
        <f t="shared" si="157"/>
        <v>0</v>
      </c>
      <c r="I256">
        <f t="shared" si="158"/>
        <v>0</v>
      </c>
      <c r="J256" s="130" t="e">
        <f t="shared" si="159"/>
        <v>#DIV/0!</v>
      </c>
      <c r="K256" s="130" t="e">
        <f t="shared" si="160"/>
        <v>#DIV/0!</v>
      </c>
      <c r="AM256" s="118"/>
      <c r="AN256" s="122"/>
      <c r="AO256" s="122">
        <v>10</v>
      </c>
      <c r="BT256" s="118"/>
      <c r="CB256" s="118"/>
      <c r="CC256" s="118"/>
      <c r="CH256" s="185"/>
    </row>
    <row r="257" spans="1:86">
      <c r="A257" s="118"/>
      <c r="B257" s="122"/>
      <c r="C257" s="122">
        <v>20</v>
      </c>
      <c r="D257" s="2"/>
      <c r="E257">
        <f t="shared" ref="E257:E267" si="161">COUNT(CH257:CM257)</f>
        <v>0</v>
      </c>
      <c r="F257">
        <f t="shared" ref="F257:F267" si="162">SUM(CH257:CM257)</f>
        <v>0</v>
      </c>
      <c r="G257" s="153" t="e">
        <f t="shared" ref="G257:G267" si="163">AVERAGE(CH257:CM257)</f>
        <v>#DIV/0!</v>
      </c>
      <c r="H257">
        <f t="shared" ref="H257:H267" si="164">MAX(CH257:CM257)</f>
        <v>0</v>
      </c>
      <c r="I257">
        <f t="shared" ref="I257:I267" si="165">MIN(CH257:CM257)</f>
        <v>0</v>
      </c>
      <c r="J257" s="130" t="e">
        <f t="shared" ref="J257:J267" si="166">D257-G257</f>
        <v>#DIV/0!</v>
      </c>
      <c r="K257" s="130" t="e">
        <f t="shared" ref="K257:K267" si="167">STDEV(CH257:CM257)</f>
        <v>#DIV/0!</v>
      </c>
      <c r="AM257" s="118"/>
      <c r="AN257" s="122"/>
      <c r="AO257" s="122">
        <v>20</v>
      </c>
      <c r="BT257" s="118"/>
      <c r="CB257" s="118"/>
      <c r="CC257" s="118"/>
      <c r="CH257" s="185"/>
    </row>
    <row r="258" spans="1:86">
      <c r="A258" s="118"/>
      <c r="B258" s="122"/>
      <c r="C258" s="122">
        <v>30</v>
      </c>
      <c r="D258" s="2"/>
      <c r="E258">
        <f t="shared" si="161"/>
        <v>0</v>
      </c>
      <c r="F258">
        <f t="shared" si="162"/>
        <v>0</v>
      </c>
      <c r="G258" s="153" t="e">
        <f t="shared" si="163"/>
        <v>#DIV/0!</v>
      </c>
      <c r="H258">
        <f t="shared" si="164"/>
        <v>0</v>
      </c>
      <c r="I258">
        <f t="shared" si="165"/>
        <v>0</v>
      </c>
      <c r="J258" s="130" t="e">
        <f t="shared" si="166"/>
        <v>#DIV/0!</v>
      </c>
      <c r="K258" s="130" t="e">
        <f t="shared" si="167"/>
        <v>#DIV/0!</v>
      </c>
      <c r="AM258" s="118"/>
      <c r="AN258" s="122"/>
      <c r="AO258" s="122">
        <v>30</v>
      </c>
      <c r="BT258" s="118"/>
      <c r="CB258" s="118"/>
      <c r="CC258" s="118"/>
      <c r="CH258" s="185"/>
    </row>
    <row r="259" spans="1:86">
      <c r="A259" s="118"/>
      <c r="B259" s="122"/>
      <c r="C259" s="122">
        <v>50</v>
      </c>
      <c r="D259" s="2"/>
      <c r="E259">
        <f t="shared" si="161"/>
        <v>0</v>
      </c>
      <c r="F259">
        <f t="shared" si="162"/>
        <v>0</v>
      </c>
      <c r="G259" s="153" t="e">
        <f t="shared" si="163"/>
        <v>#DIV/0!</v>
      </c>
      <c r="H259">
        <f t="shared" si="164"/>
        <v>0</v>
      </c>
      <c r="I259">
        <f t="shared" si="165"/>
        <v>0</v>
      </c>
      <c r="J259" s="130" t="e">
        <f t="shared" si="166"/>
        <v>#DIV/0!</v>
      </c>
      <c r="K259" s="130" t="e">
        <f t="shared" si="167"/>
        <v>#DIV/0!</v>
      </c>
      <c r="AM259" s="118"/>
      <c r="AN259" s="122"/>
      <c r="AO259" s="122">
        <v>50</v>
      </c>
      <c r="BT259" s="118"/>
      <c r="CB259" s="118"/>
      <c r="CC259" s="118"/>
      <c r="CH259" s="185"/>
    </row>
    <row r="260" spans="1:86">
      <c r="A260" s="118"/>
      <c r="B260" s="122"/>
      <c r="C260" s="122">
        <v>75</v>
      </c>
      <c r="D260" s="2"/>
      <c r="E260">
        <f t="shared" si="161"/>
        <v>0</v>
      </c>
      <c r="F260">
        <f t="shared" si="162"/>
        <v>0</v>
      </c>
      <c r="G260" s="153" t="e">
        <f t="shared" si="163"/>
        <v>#DIV/0!</v>
      </c>
      <c r="H260">
        <f t="shared" si="164"/>
        <v>0</v>
      </c>
      <c r="I260">
        <f t="shared" si="165"/>
        <v>0</v>
      </c>
      <c r="J260" s="130" t="e">
        <f t="shared" si="166"/>
        <v>#DIV/0!</v>
      </c>
      <c r="K260" s="130" t="e">
        <f t="shared" si="167"/>
        <v>#DIV/0!</v>
      </c>
      <c r="AM260" s="118"/>
      <c r="AN260" s="122"/>
      <c r="AO260" s="122">
        <v>75</v>
      </c>
      <c r="BT260" s="118"/>
      <c r="CB260" s="118"/>
      <c r="CC260" s="118"/>
      <c r="CH260" s="185"/>
    </row>
    <row r="261" spans="1:86">
      <c r="A261" s="118"/>
      <c r="B261" s="122"/>
      <c r="C261" s="122">
        <v>100</v>
      </c>
      <c r="D261" s="2"/>
      <c r="E261">
        <f t="shared" si="161"/>
        <v>0</v>
      </c>
      <c r="F261">
        <f t="shared" si="162"/>
        <v>0</v>
      </c>
      <c r="G261" s="153" t="e">
        <f t="shared" si="163"/>
        <v>#DIV/0!</v>
      </c>
      <c r="H261">
        <f t="shared" si="164"/>
        <v>0</v>
      </c>
      <c r="I261">
        <f t="shared" si="165"/>
        <v>0</v>
      </c>
      <c r="J261" s="130" t="e">
        <f t="shared" si="166"/>
        <v>#DIV/0!</v>
      </c>
      <c r="K261" s="130" t="e">
        <f t="shared" si="167"/>
        <v>#DIV/0!</v>
      </c>
      <c r="AM261" s="118"/>
      <c r="AN261" s="122"/>
      <c r="AO261" s="122">
        <v>100</v>
      </c>
      <c r="BT261" s="118"/>
      <c r="CB261" s="118"/>
      <c r="CC261" s="118"/>
      <c r="CH261" s="185"/>
    </row>
    <row r="262" spans="1:86">
      <c r="A262" s="118"/>
      <c r="B262" s="122"/>
      <c r="C262" s="122">
        <v>150</v>
      </c>
      <c r="D262" s="2"/>
      <c r="E262">
        <f t="shared" si="161"/>
        <v>0</v>
      </c>
      <c r="F262">
        <f t="shared" si="162"/>
        <v>0</v>
      </c>
      <c r="G262" s="153" t="e">
        <f t="shared" si="163"/>
        <v>#DIV/0!</v>
      </c>
      <c r="H262">
        <f t="shared" si="164"/>
        <v>0</v>
      </c>
      <c r="I262">
        <f t="shared" si="165"/>
        <v>0</v>
      </c>
      <c r="J262" s="130" t="e">
        <f t="shared" si="166"/>
        <v>#DIV/0!</v>
      </c>
      <c r="K262" s="130" t="e">
        <f t="shared" si="167"/>
        <v>#DIV/0!</v>
      </c>
      <c r="AM262" s="118"/>
      <c r="AN262" s="122"/>
      <c r="AO262" s="122">
        <v>150</v>
      </c>
      <c r="BT262" s="118"/>
      <c r="CB262" s="118"/>
      <c r="CC262" s="118"/>
      <c r="CH262" s="185"/>
    </row>
    <row r="263" spans="1:86">
      <c r="A263" s="118"/>
      <c r="B263" s="122"/>
      <c r="C263" s="122">
        <v>200</v>
      </c>
      <c r="D263" s="2"/>
      <c r="E263">
        <f t="shared" si="161"/>
        <v>0</v>
      </c>
      <c r="F263">
        <f t="shared" si="162"/>
        <v>0</v>
      </c>
      <c r="G263" s="153" t="e">
        <f t="shared" si="163"/>
        <v>#DIV/0!</v>
      </c>
      <c r="H263">
        <f t="shared" si="164"/>
        <v>0</v>
      </c>
      <c r="I263">
        <f t="shared" si="165"/>
        <v>0</v>
      </c>
      <c r="J263" s="130" t="e">
        <f t="shared" si="166"/>
        <v>#DIV/0!</v>
      </c>
      <c r="K263" s="130" t="e">
        <f t="shared" si="167"/>
        <v>#DIV/0!</v>
      </c>
      <c r="AM263" s="118"/>
      <c r="AN263" s="122"/>
      <c r="AO263" s="122">
        <v>200</v>
      </c>
      <c r="BT263" s="118"/>
      <c r="CB263" s="118"/>
      <c r="CC263" s="118"/>
      <c r="CH263" s="185"/>
    </row>
    <row r="264" spans="1:86">
      <c r="A264" s="118"/>
      <c r="B264" s="122"/>
      <c r="C264" s="122">
        <v>300</v>
      </c>
      <c r="D264" s="2"/>
      <c r="E264">
        <f t="shared" si="161"/>
        <v>0</v>
      </c>
      <c r="F264">
        <f t="shared" si="162"/>
        <v>0</v>
      </c>
      <c r="G264" s="153" t="e">
        <f t="shared" si="163"/>
        <v>#DIV/0!</v>
      </c>
      <c r="H264">
        <f t="shared" si="164"/>
        <v>0</v>
      </c>
      <c r="I264">
        <f t="shared" si="165"/>
        <v>0</v>
      </c>
      <c r="J264" s="130" t="e">
        <f t="shared" si="166"/>
        <v>#DIV/0!</v>
      </c>
      <c r="K264" s="130" t="e">
        <f t="shared" si="167"/>
        <v>#DIV/0!</v>
      </c>
      <c r="AM264" s="118"/>
      <c r="AN264" s="122"/>
      <c r="AO264" s="122">
        <v>300</v>
      </c>
      <c r="CH264" s="185"/>
    </row>
    <row r="265" spans="1:86">
      <c r="A265" s="118"/>
      <c r="B265" s="122"/>
      <c r="C265" s="122">
        <v>400</v>
      </c>
      <c r="D265" s="2"/>
      <c r="E265">
        <f t="shared" si="161"/>
        <v>0</v>
      </c>
      <c r="F265">
        <f t="shared" si="162"/>
        <v>0</v>
      </c>
      <c r="G265" s="153" t="e">
        <f t="shared" si="163"/>
        <v>#DIV/0!</v>
      </c>
      <c r="H265">
        <f t="shared" si="164"/>
        <v>0</v>
      </c>
      <c r="I265">
        <f t="shared" si="165"/>
        <v>0</v>
      </c>
      <c r="J265" s="130" t="e">
        <f t="shared" si="166"/>
        <v>#DIV/0!</v>
      </c>
      <c r="K265" s="130" t="e">
        <f t="shared" si="167"/>
        <v>#DIV/0!</v>
      </c>
      <c r="AM265" s="118"/>
      <c r="AN265" s="122"/>
      <c r="AO265" s="122">
        <v>400</v>
      </c>
      <c r="CH265" s="185"/>
    </row>
    <row r="266" spans="1:86">
      <c r="A266" s="118"/>
      <c r="B266" s="122"/>
      <c r="C266" s="122">
        <v>500</v>
      </c>
      <c r="D266" s="2"/>
      <c r="E266">
        <f t="shared" si="161"/>
        <v>0</v>
      </c>
      <c r="F266">
        <f t="shared" si="162"/>
        <v>0</v>
      </c>
      <c r="G266" s="153" t="e">
        <f t="shared" si="163"/>
        <v>#DIV/0!</v>
      </c>
      <c r="H266">
        <f t="shared" si="164"/>
        <v>0</v>
      </c>
      <c r="I266">
        <f t="shared" si="165"/>
        <v>0</v>
      </c>
      <c r="J266" s="130" t="e">
        <f t="shared" si="166"/>
        <v>#DIV/0!</v>
      </c>
      <c r="K266" s="130" t="e">
        <f t="shared" si="167"/>
        <v>#DIV/0!</v>
      </c>
      <c r="AM266" s="118"/>
      <c r="AN266" s="122"/>
      <c r="AO266" s="122">
        <v>500</v>
      </c>
      <c r="CH266" s="185"/>
    </row>
    <row r="267" spans="1:86">
      <c r="A267" s="118"/>
      <c r="B267" s="122"/>
      <c r="C267" s="122">
        <v>600</v>
      </c>
      <c r="D267" s="2"/>
      <c r="E267">
        <f t="shared" si="161"/>
        <v>0</v>
      </c>
      <c r="F267">
        <f t="shared" si="162"/>
        <v>0</v>
      </c>
      <c r="G267" s="153" t="e">
        <f t="shared" si="163"/>
        <v>#DIV/0!</v>
      </c>
      <c r="H267">
        <f t="shared" si="164"/>
        <v>0</v>
      </c>
      <c r="I267">
        <f t="shared" si="165"/>
        <v>0</v>
      </c>
      <c r="J267" s="130" t="e">
        <f t="shared" si="166"/>
        <v>#DIV/0!</v>
      </c>
      <c r="K267" s="130" t="e">
        <f t="shared" si="167"/>
        <v>#DIV/0!</v>
      </c>
      <c r="AM267" s="118"/>
      <c r="AN267" s="122"/>
      <c r="AO267" s="122">
        <v>600</v>
      </c>
      <c r="AS267" s="118"/>
      <c r="AT267" s="118"/>
      <c r="AV267" s="118"/>
      <c r="AW267" s="118"/>
      <c r="AX267" s="118"/>
      <c r="AY267" s="118"/>
      <c r="AZ267" s="118"/>
      <c r="BA267" s="118"/>
      <c r="BB267" s="118"/>
      <c r="BC267" s="118"/>
      <c r="BD267" s="118"/>
      <c r="BE267" s="118"/>
      <c r="BF267" s="118"/>
      <c r="BG267" s="118"/>
      <c r="BH267" s="118"/>
      <c r="BI267" s="118"/>
      <c r="BJ267" s="118"/>
      <c r="BK267" s="118"/>
      <c r="BL267" s="118"/>
      <c r="BM267" s="118"/>
      <c r="BN267" s="118"/>
      <c r="BO267" s="118"/>
      <c r="BP267" s="118"/>
      <c r="BQ267" s="118"/>
      <c r="BR267" s="118"/>
      <c r="BS267" s="118"/>
      <c r="BT267" s="118"/>
      <c r="BU267" s="118"/>
      <c r="BV267" s="118"/>
      <c r="BW267" s="118"/>
      <c r="BX267" s="118"/>
      <c r="BY267" s="118"/>
      <c r="BZ267" s="118"/>
      <c r="CA267" s="118"/>
      <c r="CB267" s="118"/>
      <c r="CC267" s="118"/>
      <c r="CD267" s="118"/>
      <c r="CE267" s="118"/>
      <c r="CF267" s="118"/>
      <c r="CG267" s="118"/>
      <c r="CH267" s="185"/>
    </row>
    <row r="268" spans="1:86">
      <c r="A268" s="118"/>
      <c r="B268" s="119"/>
      <c r="C268" s="119"/>
      <c r="D268" s="2"/>
      <c r="AM268" s="118"/>
      <c r="AN268" s="119"/>
      <c r="AO268" s="119"/>
      <c r="AS268" s="118"/>
      <c r="AT268" s="118"/>
      <c r="AV268" s="118"/>
      <c r="AW268" s="118"/>
      <c r="AX268" s="118"/>
      <c r="AY268" s="118"/>
      <c r="AZ268" s="118"/>
      <c r="BA268" s="118"/>
      <c r="BB268" s="118"/>
      <c r="BC268" s="118"/>
      <c r="BD268" s="118"/>
      <c r="BE268" s="118"/>
      <c r="BF268" s="118"/>
      <c r="BG268" s="118"/>
      <c r="BH268" s="118"/>
      <c r="BI268" s="118"/>
      <c r="BJ268" s="118"/>
      <c r="BK268" s="118"/>
      <c r="BL268" s="118"/>
      <c r="BM268" s="118"/>
      <c r="BN268" s="118"/>
      <c r="BO268" s="118"/>
      <c r="BP268" s="118"/>
      <c r="BQ268" s="118"/>
      <c r="BR268" s="118"/>
      <c r="BS268" s="118"/>
      <c r="BT268" s="118"/>
      <c r="BU268" s="118"/>
      <c r="BV268" s="118"/>
      <c r="BW268" s="118"/>
      <c r="BX268" s="118"/>
      <c r="BY268" s="118"/>
      <c r="BZ268" s="118"/>
      <c r="CA268" s="118"/>
      <c r="CB268" s="118"/>
      <c r="CC268" s="118"/>
      <c r="CD268" s="118"/>
      <c r="CE268" s="118"/>
      <c r="CF268" s="118"/>
      <c r="CG268" s="118"/>
      <c r="CH268" s="187"/>
    </row>
    <row r="269" spans="1:86">
      <c r="A269" s="120"/>
      <c r="B269" s="121"/>
      <c r="C269" s="121" t="s">
        <v>14</v>
      </c>
      <c r="D269" s="2"/>
      <c r="E269">
        <f>COUNT(CH269:CM269)</f>
        <v>0</v>
      </c>
      <c r="F269">
        <f>SUM(CH269:CM269)</f>
        <v>0</v>
      </c>
      <c r="G269" s="153" t="e">
        <f>AVERAGE(CH269:CM269)</f>
        <v>#DIV/0!</v>
      </c>
      <c r="H269">
        <f>MAX(CH269:CM269)</f>
        <v>0</v>
      </c>
      <c r="I269">
        <f>MIN(CH269:CM269)</f>
        <v>0</v>
      </c>
      <c r="J269" s="130" t="e">
        <f>D269-G269</f>
        <v>#DIV/0!</v>
      </c>
      <c r="K269" s="130" t="e">
        <f>STDEV(CH269:CM269)</f>
        <v>#DIV/0!</v>
      </c>
      <c r="AM269" s="120"/>
      <c r="AN269" s="121"/>
      <c r="AO269" s="121" t="s">
        <v>14</v>
      </c>
      <c r="AS269" s="120"/>
      <c r="AT269" s="120"/>
      <c r="AV269" s="120"/>
      <c r="AW269" s="120"/>
      <c r="AX269" s="120"/>
      <c r="AY269" s="120"/>
      <c r="AZ269" s="120"/>
      <c r="BA269" s="120"/>
      <c r="BB269" s="120"/>
      <c r="BC269" s="120"/>
      <c r="BD269" s="120"/>
      <c r="BE269" s="120"/>
      <c r="BF269" s="120"/>
      <c r="BG269" s="120"/>
      <c r="BH269" s="120"/>
      <c r="BI269" s="120"/>
      <c r="BJ269" s="120"/>
      <c r="BK269" s="120"/>
      <c r="BL269" s="120"/>
      <c r="BM269" s="120"/>
      <c r="BN269" s="120"/>
      <c r="BO269" s="120"/>
      <c r="BP269" s="120"/>
      <c r="BQ269" s="120"/>
      <c r="BR269" s="120"/>
      <c r="BS269" s="120"/>
      <c r="BT269" s="120"/>
      <c r="BU269" s="120"/>
      <c r="BV269" s="120"/>
      <c r="BW269" s="120"/>
      <c r="BX269" s="120"/>
      <c r="BY269" s="120"/>
      <c r="BZ269" s="120"/>
      <c r="CA269" s="120"/>
      <c r="CB269" s="120"/>
      <c r="CC269" s="120"/>
      <c r="CD269" s="120"/>
      <c r="CE269" s="120"/>
      <c r="CF269" s="120"/>
      <c r="CG269" s="120"/>
      <c r="CH269" s="186"/>
    </row>
    <row r="270" spans="1:86">
      <c r="A270" s="118"/>
      <c r="B270" s="122"/>
      <c r="C270" s="122" t="s">
        <v>15</v>
      </c>
      <c r="D270" s="2"/>
      <c r="E270">
        <f>COUNT(CH270:CM270)</f>
        <v>0</v>
      </c>
      <c r="F270">
        <f>SUM(CH270:CM270)</f>
        <v>0</v>
      </c>
      <c r="G270" s="153" t="e">
        <f>AVERAGE(CH270:CM270)</f>
        <v>#DIV/0!</v>
      </c>
      <c r="H270">
        <f>MAX(CH270:CM270)</f>
        <v>0</v>
      </c>
      <c r="I270">
        <f>MIN(CH270:CM270)</f>
        <v>0</v>
      </c>
      <c r="J270" s="130" t="e">
        <f>D270-G270</f>
        <v>#DIV/0!</v>
      </c>
      <c r="K270" s="130" t="e">
        <f>STDEV(CH270:CM270)</f>
        <v>#DIV/0!</v>
      </c>
      <c r="AM270" s="118"/>
      <c r="AN270" s="122"/>
      <c r="AO270" s="122" t="s">
        <v>15</v>
      </c>
      <c r="AS270" s="118"/>
      <c r="AT270" s="118"/>
      <c r="AV270" s="118"/>
      <c r="AW270" s="118"/>
      <c r="AX270" s="118"/>
      <c r="AY270" s="118"/>
      <c r="AZ270" s="118"/>
      <c r="BA270" s="118"/>
      <c r="BB270" s="118"/>
      <c r="BC270" s="118"/>
      <c r="BD270" s="118"/>
      <c r="BE270" s="118"/>
      <c r="BF270" s="118"/>
      <c r="BG270" s="118"/>
      <c r="BH270" s="118"/>
      <c r="BI270" s="118"/>
      <c r="BJ270" s="118"/>
      <c r="BK270" s="118"/>
      <c r="BL270" s="118"/>
      <c r="BM270" s="118"/>
      <c r="BN270" s="118"/>
      <c r="BO270" s="118"/>
      <c r="BP270" s="118"/>
      <c r="BQ270" s="118"/>
      <c r="BR270" s="118"/>
      <c r="BS270" s="118"/>
      <c r="BT270" s="118"/>
      <c r="BU270" s="118"/>
      <c r="BV270" s="118"/>
      <c r="BW270" s="118"/>
      <c r="BX270" s="118"/>
      <c r="BY270" s="118"/>
      <c r="BZ270" s="118"/>
      <c r="CA270" s="118"/>
      <c r="CB270" s="118"/>
      <c r="CC270" s="118"/>
      <c r="CD270" s="118"/>
      <c r="CE270" s="118"/>
      <c r="CF270" s="118"/>
      <c r="CG270" s="118"/>
      <c r="CH270" s="185"/>
    </row>
    <row r="271" spans="1:86" s="129" customFormat="1">
      <c r="A271" s="126" t="s">
        <v>0</v>
      </c>
      <c r="B271" s="125" t="s">
        <v>1</v>
      </c>
      <c r="C271" s="125" t="s">
        <v>2</v>
      </c>
      <c r="D271" s="127" t="s">
        <v>88</v>
      </c>
      <c r="E271" s="125" t="s">
        <v>3</v>
      </c>
      <c r="F271" s="125" t="s">
        <v>87</v>
      </c>
      <c r="G271" s="152" t="s">
        <v>4</v>
      </c>
      <c r="H271" s="125" t="s">
        <v>5</v>
      </c>
      <c r="I271" s="125" t="s">
        <v>6</v>
      </c>
      <c r="J271" s="128" t="s">
        <v>7</v>
      </c>
      <c r="K271" s="128" t="s">
        <v>8</v>
      </c>
      <c r="AM271" s="125" t="s">
        <v>10</v>
      </c>
      <c r="AN271" s="125" t="s">
        <v>11</v>
      </c>
      <c r="AO271" s="125" t="s">
        <v>12</v>
      </c>
      <c r="AR271" s="129">
        <v>2005</v>
      </c>
      <c r="AS271" s="125">
        <v>2004</v>
      </c>
      <c r="AT271" s="125">
        <v>2003</v>
      </c>
      <c r="AU271" s="125">
        <v>2003</v>
      </c>
      <c r="AV271" s="125">
        <v>2003</v>
      </c>
      <c r="AW271" s="125"/>
      <c r="AX271" s="125">
        <v>2002</v>
      </c>
      <c r="AY271" s="125"/>
      <c r="AZ271" s="125">
        <v>2001</v>
      </c>
      <c r="BA271" s="125">
        <v>2000</v>
      </c>
      <c r="BB271" s="125">
        <v>1999</v>
      </c>
      <c r="BC271" s="125">
        <v>1998</v>
      </c>
      <c r="BD271" s="125">
        <v>1997</v>
      </c>
      <c r="BE271" s="125">
        <v>1996</v>
      </c>
      <c r="BF271" s="125">
        <v>1995</v>
      </c>
      <c r="BG271" s="125">
        <v>1994</v>
      </c>
      <c r="BH271" s="125">
        <v>1992</v>
      </c>
      <c r="BI271" s="125"/>
      <c r="BJ271" s="125">
        <v>1990</v>
      </c>
      <c r="BK271" s="125">
        <v>1990</v>
      </c>
      <c r="BL271" s="125">
        <v>1990</v>
      </c>
      <c r="BM271" s="125">
        <v>1989</v>
      </c>
      <c r="BN271" s="125">
        <v>1989</v>
      </c>
      <c r="BO271" s="125">
        <v>1988</v>
      </c>
      <c r="BP271" s="125">
        <v>1988</v>
      </c>
      <c r="BQ271" s="125">
        <v>1988</v>
      </c>
      <c r="BR271" s="125">
        <v>1987</v>
      </c>
      <c r="BS271" s="125">
        <v>1986</v>
      </c>
      <c r="BT271" s="125">
        <v>1985</v>
      </c>
      <c r="BU271" s="125">
        <v>1985</v>
      </c>
      <c r="BV271" s="125">
        <v>1985</v>
      </c>
      <c r="BW271" s="125">
        <v>1984</v>
      </c>
      <c r="BX271" s="125">
        <v>1984</v>
      </c>
      <c r="BY271" s="125">
        <v>1984</v>
      </c>
      <c r="BZ271" s="125">
        <v>1983</v>
      </c>
      <c r="CA271" s="125">
        <v>1983</v>
      </c>
      <c r="CB271" s="125">
        <v>1982</v>
      </c>
      <c r="CC271" s="125">
        <v>1981</v>
      </c>
      <c r="CD271" s="125">
        <v>1981</v>
      </c>
      <c r="CE271" s="125">
        <v>1980</v>
      </c>
      <c r="CF271" s="125">
        <v>1980</v>
      </c>
      <c r="CG271" s="125">
        <v>1980</v>
      </c>
      <c r="CH271" s="184">
        <v>1980</v>
      </c>
    </row>
    <row r="272" spans="1:86">
      <c r="A272" s="119">
        <v>5</v>
      </c>
      <c r="B272" s="122">
        <v>42</v>
      </c>
      <c r="C272" s="122" t="s">
        <v>13</v>
      </c>
      <c r="D272" s="2"/>
      <c r="E272">
        <f t="shared" ref="E272:E281" si="168">COUNT(CH272:CM272)</f>
        <v>0</v>
      </c>
      <c r="F272">
        <f t="shared" ref="F272:F281" si="169">SUM(CH272:CM272)</f>
        <v>0</v>
      </c>
      <c r="G272" s="153" t="e">
        <f t="shared" ref="G272:G281" si="170">AVERAGE(CH272:CM272)</f>
        <v>#DIV/0!</v>
      </c>
      <c r="H272">
        <f t="shared" ref="H272:H281" si="171">MAX(CH272:CM272)</f>
        <v>0</v>
      </c>
      <c r="I272">
        <f t="shared" ref="I272:I281" si="172">MIN(CH272:CM272)</f>
        <v>0</v>
      </c>
      <c r="J272" s="130" t="e">
        <f t="shared" ref="J272:J281" si="173">D272-G272</f>
        <v>#DIV/0!</v>
      </c>
      <c r="K272" s="130" t="e">
        <f t="shared" ref="K272:K281" si="174">STDEV(CH272:CM272)</f>
        <v>#DIV/0!</v>
      </c>
      <c r="AM272" s="119">
        <v>5</v>
      </c>
      <c r="AN272" s="122">
        <v>42</v>
      </c>
      <c r="AO272" s="122" t="s">
        <v>13</v>
      </c>
      <c r="AR272" s="154"/>
      <c r="AS272" s="119"/>
      <c r="AT272" s="119"/>
      <c r="AU272" s="119"/>
      <c r="AV272" s="119"/>
      <c r="AW272" s="119"/>
      <c r="AX272" s="119"/>
      <c r="AY272" s="119"/>
      <c r="AZ272" s="119"/>
      <c r="BA272" s="119"/>
      <c r="BB272" s="119"/>
      <c r="BC272" s="119"/>
      <c r="BD272" s="119"/>
      <c r="BE272" s="119"/>
      <c r="BF272" s="119"/>
      <c r="BG272" s="119"/>
      <c r="BH272" s="119"/>
      <c r="BI272" s="119"/>
      <c r="BJ272" s="119"/>
      <c r="BK272" s="119"/>
      <c r="BL272" s="119"/>
      <c r="BM272" s="119"/>
      <c r="BN272" s="119"/>
      <c r="BO272" s="119"/>
      <c r="BP272" s="119"/>
      <c r="BQ272" s="119"/>
      <c r="BR272" s="119"/>
      <c r="BS272" s="119"/>
      <c r="BT272" s="119"/>
      <c r="BU272" s="119"/>
      <c r="BV272" s="119"/>
      <c r="BW272" s="119"/>
      <c r="BX272" s="119"/>
      <c r="BY272" s="119"/>
      <c r="BZ272" s="119"/>
      <c r="CA272" s="119"/>
      <c r="CB272" s="119"/>
      <c r="CC272" s="119"/>
      <c r="CD272" s="119"/>
      <c r="CE272" s="119"/>
      <c r="CF272" s="119"/>
      <c r="CG272" s="119"/>
      <c r="CH272" s="185"/>
    </row>
    <row r="273" spans="1:86">
      <c r="A273" s="118"/>
      <c r="B273" s="122"/>
      <c r="C273" s="121">
        <v>0</v>
      </c>
      <c r="D273" s="2"/>
      <c r="E273">
        <f t="shared" si="168"/>
        <v>0</v>
      </c>
      <c r="F273">
        <f t="shared" si="169"/>
        <v>0</v>
      </c>
      <c r="G273" s="153" t="e">
        <f t="shared" si="170"/>
        <v>#DIV/0!</v>
      </c>
      <c r="H273">
        <f t="shared" si="171"/>
        <v>0</v>
      </c>
      <c r="I273">
        <f t="shared" si="172"/>
        <v>0</v>
      </c>
      <c r="J273" s="130" t="e">
        <f t="shared" si="173"/>
        <v>#DIV/0!</v>
      </c>
      <c r="K273" s="130" t="e">
        <f t="shared" si="174"/>
        <v>#DIV/0!</v>
      </c>
      <c r="AM273" s="118"/>
      <c r="AN273" s="122"/>
      <c r="AO273" s="121">
        <v>0</v>
      </c>
      <c r="AR273" s="154"/>
      <c r="AS273" s="120"/>
      <c r="AT273" s="120"/>
      <c r="AU273" s="120"/>
      <c r="AV273" s="120"/>
      <c r="AW273" s="120"/>
      <c r="AX273" s="120"/>
      <c r="AY273" s="120"/>
      <c r="AZ273" s="120"/>
      <c r="BA273" s="120"/>
      <c r="BB273" s="120"/>
      <c r="BC273" s="120"/>
      <c r="BD273" s="120"/>
      <c r="BE273" s="120"/>
      <c r="BF273" s="120"/>
      <c r="BG273" s="120"/>
      <c r="BH273" s="120"/>
      <c r="BI273" s="120"/>
      <c r="BJ273" s="120"/>
      <c r="BK273" s="120"/>
      <c r="BL273" s="120"/>
      <c r="BM273" s="120"/>
      <c r="BN273" s="120"/>
      <c r="BO273" s="120"/>
      <c r="BP273" s="120"/>
      <c r="BQ273" s="120"/>
      <c r="BR273" s="120"/>
      <c r="BS273" s="120"/>
      <c r="BT273" s="120"/>
      <c r="BU273" s="120"/>
      <c r="BV273" s="120"/>
      <c r="BW273" s="120"/>
      <c r="BX273" s="120"/>
      <c r="BY273" s="120"/>
      <c r="BZ273" s="120"/>
      <c r="CA273" s="120"/>
      <c r="CB273" s="120"/>
      <c r="CC273" s="120"/>
      <c r="CD273" s="120"/>
      <c r="CE273" s="120"/>
      <c r="CF273" s="120"/>
      <c r="CG273" s="120"/>
      <c r="CH273" s="186"/>
    </row>
    <row r="274" spans="1:86">
      <c r="A274" s="118"/>
      <c r="B274" s="122"/>
      <c r="C274" s="122">
        <v>10</v>
      </c>
      <c r="D274" s="2"/>
      <c r="E274">
        <f t="shared" si="168"/>
        <v>0</v>
      </c>
      <c r="F274">
        <f t="shared" si="169"/>
        <v>0</v>
      </c>
      <c r="G274" s="153" t="e">
        <f t="shared" si="170"/>
        <v>#DIV/0!</v>
      </c>
      <c r="H274">
        <f t="shared" si="171"/>
        <v>0</v>
      </c>
      <c r="I274">
        <f t="shared" si="172"/>
        <v>0</v>
      </c>
      <c r="J274" s="130" t="e">
        <f t="shared" si="173"/>
        <v>#DIV/0!</v>
      </c>
      <c r="K274" s="130" t="e">
        <f t="shared" si="174"/>
        <v>#DIV/0!</v>
      </c>
      <c r="AM274" s="118"/>
      <c r="AN274" s="122"/>
      <c r="AO274" s="122">
        <v>10</v>
      </c>
      <c r="AR274" s="154"/>
      <c r="AU274" s="154"/>
      <c r="AV274" s="154"/>
      <c r="BG274" s="118"/>
      <c r="BI274" s="118"/>
      <c r="BJ274" s="118"/>
      <c r="BV274" s="118"/>
      <c r="BY274" s="118"/>
      <c r="CF274" s="118"/>
      <c r="CH274" s="185"/>
    </row>
    <row r="275" spans="1:86">
      <c r="A275" s="118"/>
      <c r="B275" s="122"/>
      <c r="C275" s="122">
        <v>20</v>
      </c>
      <c r="D275" s="2"/>
      <c r="E275">
        <f t="shared" si="168"/>
        <v>0</v>
      </c>
      <c r="F275">
        <f t="shared" si="169"/>
        <v>0</v>
      </c>
      <c r="G275" s="153" t="e">
        <f t="shared" si="170"/>
        <v>#DIV/0!</v>
      </c>
      <c r="H275">
        <f t="shared" si="171"/>
        <v>0</v>
      </c>
      <c r="I275">
        <f t="shared" si="172"/>
        <v>0</v>
      </c>
      <c r="J275" s="130" t="e">
        <f t="shared" si="173"/>
        <v>#DIV/0!</v>
      </c>
      <c r="K275" s="130" t="e">
        <f t="shared" si="174"/>
        <v>#DIV/0!</v>
      </c>
      <c r="AM275" s="118"/>
      <c r="AN275" s="122"/>
      <c r="AO275" s="122">
        <v>20</v>
      </c>
      <c r="AR275" s="154"/>
      <c r="AU275" s="154"/>
      <c r="AV275" s="154"/>
      <c r="BG275" s="118"/>
      <c r="BI275" s="118"/>
      <c r="BJ275" s="118"/>
      <c r="BN275" s="118"/>
      <c r="BV275" s="118"/>
      <c r="BY275" s="118"/>
      <c r="CF275" s="118"/>
      <c r="CH275" s="185"/>
    </row>
    <row r="276" spans="1:86">
      <c r="A276" s="118"/>
      <c r="B276" s="122"/>
      <c r="C276" s="122">
        <v>30</v>
      </c>
      <c r="D276" s="2"/>
      <c r="E276">
        <f t="shared" si="168"/>
        <v>0</v>
      </c>
      <c r="F276">
        <f t="shared" si="169"/>
        <v>0</v>
      </c>
      <c r="G276" s="153" t="e">
        <f t="shared" si="170"/>
        <v>#DIV/0!</v>
      </c>
      <c r="H276">
        <f t="shared" si="171"/>
        <v>0</v>
      </c>
      <c r="I276">
        <f t="shared" si="172"/>
        <v>0</v>
      </c>
      <c r="J276" s="130" t="e">
        <f t="shared" si="173"/>
        <v>#DIV/0!</v>
      </c>
      <c r="K276" s="130" t="e">
        <f t="shared" si="174"/>
        <v>#DIV/0!</v>
      </c>
      <c r="AM276" s="118"/>
      <c r="AN276" s="122"/>
      <c r="AO276" s="122">
        <v>30</v>
      </c>
      <c r="AR276" s="154"/>
      <c r="AU276" s="154"/>
      <c r="AV276" s="154"/>
      <c r="BG276" s="118"/>
      <c r="BI276" s="118"/>
      <c r="BJ276" s="118"/>
      <c r="BN276" s="118"/>
      <c r="BV276" s="118"/>
      <c r="BY276" s="118"/>
      <c r="CF276" s="118"/>
      <c r="CH276" s="185"/>
    </row>
    <row r="277" spans="1:86">
      <c r="A277" s="118"/>
      <c r="B277" s="122"/>
      <c r="C277" s="122">
        <v>50</v>
      </c>
      <c r="D277" s="2"/>
      <c r="E277">
        <f t="shared" si="168"/>
        <v>0</v>
      </c>
      <c r="F277">
        <f t="shared" si="169"/>
        <v>0</v>
      </c>
      <c r="G277" s="153" t="e">
        <f t="shared" si="170"/>
        <v>#DIV/0!</v>
      </c>
      <c r="H277">
        <f t="shared" si="171"/>
        <v>0</v>
      </c>
      <c r="I277">
        <f t="shared" si="172"/>
        <v>0</v>
      </c>
      <c r="J277" s="130" t="e">
        <f t="shared" si="173"/>
        <v>#DIV/0!</v>
      </c>
      <c r="K277" s="130" t="e">
        <f t="shared" si="174"/>
        <v>#DIV/0!</v>
      </c>
      <c r="AM277" s="118"/>
      <c r="AN277" s="122"/>
      <c r="AO277" s="122">
        <v>50</v>
      </c>
      <c r="AR277" s="154"/>
      <c r="AU277" s="154"/>
      <c r="AV277" s="154"/>
      <c r="BG277" s="118"/>
      <c r="BI277" s="118"/>
      <c r="BJ277" s="118"/>
      <c r="BN277" s="118"/>
      <c r="BV277" s="118"/>
      <c r="BY277" s="118"/>
      <c r="CF277" s="118"/>
      <c r="CH277" s="185"/>
    </row>
    <row r="278" spans="1:86">
      <c r="A278" s="118"/>
      <c r="B278" s="122"/>
      <c r="C278" s="122">
        <v>75</v>
      </c>
      <c r="D278" s="2"/>
      <c r="E278">
        <f t="shared" si="168"/>
        <v>0</v>
      </c>
      <c r="F278">
        <f t="shared" si="169"/>
        <v>0</v>
      </c>
      <c r="G278" s="153" t="e">
        <f t="shared" si="170"/>
        <v>#DIV/0!</v>
      </c>
      <c r="H278">
        <f t="shared" si="171"/>
        <v>0</v>
      </c>
      <c r="I278">
        <f t="shared" si="172"/>
        <v>0</v>
      </c>
      <c r="J278" s="130" t="e">
        <f t="shared" si="173"/>
        <v>#DIV/0!</v>
      </c>
      <c r="K278" s="130" t="e">
        <f t="shared" si="174"/>
        <v>#DIV/0!</v>
      </c>
      <c r="AM278" s="118"/>
      <c r="AN278" s="122"/>
      <c r="AO278" s="122">
        <v>75</v>
      </c>
      <c r="AR278" s="154"/>
      <c r="AU278" s="154"/>
      <c r="AV278" s="154"/>
      <c r="BG278" s="118"/>
      <c r="BN278" s="118"/>
      <c r="BV278" s="118"/>
      <c r="BY278" s="118"/>
      <c r="CF278" s="118"/>
      <c r="CH278" s="185"/>
    </row>
    <row r="279" spans="1:86">
      <c r="A279" s="118"/>
      <c r="B279" s="122"/>
      <c r="C279" s="122">
        <v>100</v>
      </c>
      <c r="D279" s="2"/>
      <c r="E279">
        <f t="shared" si="168"/>
        <v>0</v>
      </c>
      <c r="F279">
        <f t="shared" si="169"/>
        <v>0</v>
      </c>
      <c r="G279" s="153" t="e">
        <f t="shared" si="170"/>
        <v>#DIV/0!</v>
      </c>
      <c r="H279">
        <f t="shared" si="171"/>
        <v>0</v>
      </c>
      <c r="I279">
        <f t="shared" si="172"/>
        <v>0</v>
      </c>
      <c r="J279" s="130" t="e">
        <f t="shared" si="173"/>
        <v>#DIV/0!</v>
      </c>
      <c r="K279" s="130" t="e">
        <f t="shared" si="174"/>
        <v>#DIV/0!</v>
      </c>
      <c r="AM279" s="118"/>
      <c r="AN279" s="122"/>
      <c r="AO279" s="122">
        <v>100</v>
      </c>
      <c r="AR279" s="154"/>
      <c r="AU279" s="154"/>
      <c r="AV279" s="154"/>
      <c r="BG279" s="118"/>
      <c r="BI279" s="118"/>
      <c r="BJ279" s="118"/>
      <c r="BL279" s="118"/>
      <c r="BN279" s="118"/>
      <c r="BV279" s="118"/>
      <c r="BY279" s="118"/>
      <c r="CF279" s="118"/>
      <c r="CH279" s="185"/>
    </row>
    <row r="280" spans="1:86">
      <c r="A280" s="118"/>
      <c r="B280" s="122"/>
      <c r="C280" s="122">
        <v>150</v>
      </c>
      <c r="D280" s="2"/>
      <c r="E280">
        <f t="shared" si="168"/>
        <v>0</v>
      </c>
      <c r="F280">
        <f t="shared" si="169"/>
        <v>0</v>
      </c>
      <c r="G280" s="153" t="e">
        <f t="shared" si="170"/>
        <v>#DIV/0!</v>
      </c>
      <c r="H280">
        <f t="shared" si="171"/>
        <v>0</v>
      </c>
      <c r="I280">
        <f t="shared" si="172"/>
        <v>0</v>
      </c>
      <c r="J280" s="130" t="e">
        <f t="shared" si="173"/>
        <v>#DIV/0!</v>
      </c>
      <c r="K280" s="130" t="e">
        <f t="shared" si="174"/>
        <v>#DIV/0!</v>
      </c>
      <c r="AM280" s="118"/>
      <c r="AN280" s="122"/>
      <c r="AO280" s="122">
        <v>150</v>
      </c>
      <c r="AR280" s="154"/>
      <c r="AU280" s="154"/>
      <c r="AV280" s="154"/>
      <c r="BG280" s="118"/>
      <c r="BI280" s="118"/>
      <c r="BJ280" s="118"/>
      <c r="BN280" s="118"/>
      <c r="BV280" s="118"/>
      <c r="BY280" s="118"/>
      <c r="CF280" s="118"/>
      <c r="CH280" s="185"/>
    </row>
    <row r="281" spans="1:86">
      <c r="A281" s="118"/>
      <c r="B281" s="122"/>
      <c r="C281" s="122">
        <v>200</v>
      </c>
      <c r="D281" s="2"/>
      <c r="E281">
        <f t="shared" si="168"/>
        <v>0</v>
      </c>
      <c r="F281">
        <f t="shared" si="169"/>
        <v>0</v>
      </c>
      <c r="G281" s="153" t="e">
        <f t="shared" si="170"/>
        <v>#DIV/0!</v>
      </c>
      <c r="H281">
        <f t="shared" si="171"/>
        <v>0</v>
      </c>
      <c r="I281">
        <f t="shared" si="172"/>
        <v>0</v>
      </c>
      <c r="J281" s="130" t="e">
        <f t="shared" si="173"/>
        <v>#DIV/0!</v>
      </c>
      <c r="K281" s="130" t="e">
        <f t="shared" si="174"/>
        <v>#DIV/0!</v>
      </c>
      <c r="AM281" s="118"/>
      <c r="AN281" s="122"/>
      <c r="AO281" s="122">
        <v>200</v>
      </c>
      <c r="AR281" s="154"/>
      <c r="AU281" s="154"/>
      <c r="AV281" s="154"/>
      <c r="BG281" s="118"/>
      <c r="BI281" s="118"/>
      <c r="BJ281" s="118"/>
      <c r="BL281" s="118"/>
      <c r="BN281" s="118"/>
      <c r="BV281" s="118"/>
      <c r="BY281" s="118"/>
      <c r="CF281" s="118"/>
      <c r="CH281" s="185"/>
    </row>
    <row r="282" spans="1:86">
      <c r="A282" s="118"/>
      <c r="B282" s="122"/>
      <c r="C282" s="122">
        <v>300</v>
      </c>
      <c r="D282" s="2"/>
      <c r="E282">
        <f>COUNT(CH282:CM282)</f>
        <v>0</v>
      </c>
      <c r="F282">
        <f>SUM(CH282:CM282)</f>
        <v>0</v>
      </c>
      <c r="G282" s="153" t="e">
        <f>AVERAGE(CH282:CM282)</f>
        <v>#DIV/0!</v>
      </c>
      <c r="H282">
        <f>MAX(CH282:CM282)</f>
        <v>0</v>
      </c>
      <c r="I282">
        <f>MIN(CH282:CM282)</f>
        <v>0</v>
      </c>
      <c r="J282" s="130" t="e">
        <f>D282-G282</f>
        <v>#DIV/0!</v>
      </c>
      <c r="K282" s="130" t="e">
        <f>STDEV(CH282:CM282)</f>
        <v>#DIV/0!</v>
      </c>
      <c r="AM282" s="118"/>
      <c r="AN282" s="122"/>
      <c r="AO282" s="122">
        <v>300</v>
      </c>
      <c r="AR282" s="154"/>
      <c r="AU282" s="154"/>
      <c r="AV282" s="154"/>
      <c r="CH282" s="185"/>
    </row>
    <row r="283" spans="1:86">
      <c r="A283" s="118"/>
      <c r="B283" s="122"/>
      <c r="C283" s="122">
        <v>400</v>
      </c>
      <c r="D283" s="2"/>
      <c r="E283">
        <f>COUNT(CH283:CM283)</f>
        <v>0</v>
      </c>
      <c r="F283">
        <f>SUM(CH283:CM283)</f>
        <v>0</v>
      </c>
      <c r="G283" s="153" t="e">
        <f>AVERAGE(CH283:CM283)</f>
        <v>#DIV/0!</v>
      </c>
      <c r="H283">
        <f>MAX(CH283:CM283)</f>
        <v>0</v>
      </c>
      <c r="I283">
        <f>MIN(CH283:CM283)</f>
        <v>0</v>
      </c>
      <c r="J283" s="130" t="e">
        <f>D283-G283</f>
        <v>#DIV/0!</v>
      </c>
      <c r="K283" s="130" t="e">
        <f>STDEV(CH283:CM283)</f>
        <v>#DIV/0!</v>
      </c>
      <c r="AM283" s="118"/>
      <c r="AN283" s="122"/>
      <c r="AO283" s="122">
        <v>400</v>
      </c>
      <c r="AR283" s="154"/>
      <c r="AU283" s="154"/>
      <c r="AV283" s="154"/>
      <c r="CH283" s="185"/>
    </row>
    <row r="284" spans="1:86">
      <c r="A284" s="118"/>
      <c r="B284" s="122"/>
      <c r="C284" s="122">
        <v>500</v>
      </c>
      <c r="D284" s="2"/>
      <c r="E284">
        <f>COUNT(CH284:CM284)</f>
        <v>0</v>
      </c>
      <c r="F284">
        <f>SUM(CH284:CM284)</f>
        <v>0</v>
      </c>
      <c r="G284" s="153" t="e">
        <f>AVERAGE(CH284:CM284)</f>
        <v>#DIV/0!</v>
      </c>
      <c r="H284">
        <f>MAX(CH284:CM284)</f>
        <v>0</v>
      </c>
      <c r="I284">
        <f>MIN(CH284:CM284)</f>
        <v>0</v>
      </c>
      <c r="J284" s="130" t="e">
        <f>D284-G284</f>
        <v>#DIV/0!</v>
      </c>
      <c r="K284" s="130" t="e">
        <f>STDEV(CH284:CM284)</f>
        <v>#DIV/0!</v>
      </c>
      <c r="AM284" s="118"/>
      <c r="AN284" s="122"/>
      <c r="AO284" s="122">
        <v>500</v>
      </c>
      <c r="AR284" s="154"/>
      <c r="AU284" s="154"/>
      <c r="AV284" s="154"/>
      <c r="CH284" s="185"/>
    </row>
    <row r="285" spans="1:86">
      <c r="A285" s="118"/>
      <c r="B285" s="122"/>
      <c r="C285" s="122">
        <v>600</v>
      </c>
      <c r="D285" s="2"/>
      <c r="E285">
        <f>COUNT(CH285:CM285)</f>
        <v>0</v>
      </c>
      <c r="F285">
        <f>SUM(CH285:CM285)</f>
        <v>0</v>
      </c>
      <c r="G285" s="153" t="e">
        <f>AVERAGE(CH285:CM285)</f>
        <v>#DIV/0!</v>
      </c>
      <c r="H285">
        <f>MAX(CH285:CM285)</f>
        <v>0</v>
      </c>
      <c r="I285">
        <f>MIN(CH285:CM285)</f>
        <v>0</v>
      </c>
      <c r="J285" s="130" t="e">
        <f>D285-G285</f>
        <v>#DIV/0!</v>
      </c>
      <c r="K285" s="130" t="e">
        <f>STDEV(CH285:CM285)</f>
        <v>#DIV/0!</v>
      </c>
      <c r="AM285" s="118"/>
      <c r="AN285" s="122"/>
      <c r="AO285" s="122">
        <v>600</v>
      </c>
      <c r="AS285" s="118"/>
      <c r="AT285" s="118"/>
      <c r="AU285" s="118"/>
      <c r="AV285" s="118"/>
      <c r="AW285" s="118"/>
      <c r="AX285" s="118"/>
      <c r="AY285" s="118"/>
      <c r="AZ285" s="118"/>
      <c r="BA285" s="118"/>
      <c r="BB285" s="118"/>
      <c r="BC285" s="118"/>
      <c r="BD285" s="118"/>
      <c r="BE285" s="118"/>
      <c r="BF285" s="118"/>
      <c r="BG285" s="118"/>
      <c r="BH285" s="118"/>
      <c r="BI285" s="118"/>
      <c r="BJ285" s="118"/>
      <c r="BK285" s="118"/>
      <c r="BL285" s="118"/>
      <c r="BM285" s="118"/>
      <c r="BN285" s="118"/>
      <c r="BO285" s="118"/>
      <c r="BP285" s="118"/>
      <c r="BQ285" s="118"/>
      <c r="BR285" s="118"/>
      <c r="BS285" s="118"/>
      <c r="BT285" s="118"/>
      <c r="BU285" s="118"/>
      <c r="BV285" s="118"/>
      <c r="BW285" s="118"/>
      <c r="BX285" s="118"/>
      <c r="BY285" s="118"/>
      <c r="BZ285" s="118"/>
      <c r="CA285" s="118"/>
      <c r="CB285" s="118"/>
      <c r="CC285" s="118"/>
      <c r="CD285" s="118"/>
      <c r="CE285" s="118"/>
      <c r="CF285" s="118"/>
      <c r="CG285" s="118"/>
      <c r="CH285" s="185"/>
    </row>
    <row r="286" spans="1:86">
      <c r="A286" s="118"/>
      <c r="B286" s="119"/>
      <c r="C286" s="119"/>
      <c r="D286" s="2"/>
      <c r="AM286" s="118"/>
      <c r="AN286" s="119"/>
      <c r="AO286" s="119"/>
      <c r="AS286" s="118"/>
      <c r="AT286" s="118"/>
      <c r="AU286" s="118"/>
      <c r="AV286" s="118"/>
      <c r="AW286" s="118"/>
      <c r="AX286" s="118"/>
      <c r="AY286" s="118"/>
      <c r="AZ286" s="118"/>
      <c r="BA286" s="118"/>
      <c r="BB286" s="118"/>
      <c r="BC286" s="118"/>
      <c r="BD286" s="118"/>
      <c r="BE286" s="118"/>
      <c r="BF286" s="118"/>
      <c r="BG286" s="118"/>
      <c r="BH286" s="118"/>
      <c r="BI286" s="118"/>
      <c r="BJ286" s="118"/>
      <c r="BK286" s="118"/>
      <c r="BL286" s="118"/>
      <c r="BM286" s="118"/>
      <c r="BN286" s="118"/>
      <c r="BO286" s="118"/>
      <c r="BP286" s="118"/>
      <c r="BQ286" s="118"/>
      <c r="BR286" s="118"/>
      <c r="BS286" s="118"/>
      <c r="BT286" s="118"/>
      <c r="BU286" s="118"/>
      <c r="BV286" s="118"/>
      <c r="BW286" s="118"/>
      <c r="BX286" s="118"/>
      <c r="BY286" s="118"/>
      <c r="BZ286" s="118"/>
      <c r="CA286" s="118"/>
      <c r="CB286" s="118"/>
      <c r="CC286" s="118"/>
      <c r="CD286" s="118"/>
      <c r="CE286" s="118"/>
      <c r="CF286" s="118"/>
      <c r="CG286" s="118"/>
      <c r="CH286" s="187"/>
    </row>
    <row r="287" spans="1:86">
      <c r="A287" s="120"/>
      <c r="B287" s="121"/>
      <c r="C287" s="121" t="s">
        <v>14</v>
      </c>
      <c r="D287" s="2"/>
      <c r="E287">
        <f>COUNT(CH287:CM287)</f>
        <v>0</v>
      </c>
      <c r="F287">
        <f>SUM(CH287:CM287)</f>
        <v>0</v>
      </c>
      <c r="G287" s="153" t="e">
        <f>AVERAGE(CH287:CM287)</f>
        <v>#DIV/0!</v>
      </c>
      <c r="H287">
        <f>MAX(CH287:CM287)</f>
        <v>0</v>
      </c>
      <c r="I287">
        <f>MIN(CH287:CM287)</f>
        <v>0</v>
      </c>
      <c r="J287" s="130" t="e">
        <f>D287-G287</f>
        <v>#DIV/0!</v>
      </c>
      <c r="K287" s="130" t="e">
        <f>STDEV(CH287:CM287)</f>
        <v>#DIV/0!</v>
      </c>
      <c r="AM287" s="120"/>
      <c r="AN287" s="121"/>
      <c r="AO287" s="121" t="s">
        <v>14</v>
      </c>
      <c r="AR287" s="154"/>
      <c r="AS287" s="120"/>
      <c r="AT287" s="120"/>
      <c r="AU287" s="120"/>
      <c r="AV287" s="120"/>
      <c r="AW287" s="120"/>
      <c r="AX287" s="120"/>
      <c r="AY287" s="120"/>
      <c r="AZ287" s="120"/>
      <c r="BA287" s="120"/>
      <c r="BB287" s="120"/>
      <c r="BC287" s="120"/>
      <c r="BD287" s="120"/>
      <c r="BE287" s="120"/>
      <c r="BF287" s="120"/>
      <c r="BG287" s="120"/>
      <c r="BH287" s="120"/>
      <c r="BI287" s="120"/>
      <c r="BJ287" s="120"/>
      <c r="BK287" s="120"/>
      <c r="BL287" s="120"/>
      <c r="BM287" s="120"/>
      <c r="BN287" s="120"/>
      <c r="BO287" s="120"/>
      <c r="BP287" s="120"/>
      <c r="BQ287" s="120"/>
      <c r="BR287" s="120"/>
      <c r="BS287" s="120"/>
      <c r="BT287" s="120"/>
      <c r="BU287" s="120"/>
      <c r="BV287" s="120"/>
      <c r="BW287" s="120"/>
      <c r="BX287" s="120"/>
      <c r="BY287" s="120"/>
      <c r="BZ287" s="120"/>
      <c r="CA287" s="120"/>
      <c r="CB287" s="120"/>
      <c r="CC287" s="120"/>
      <c r="CD287" s="120"/>
      <c r="CE287" s="120"/>
      <c r="CF287" s="120"/>
      <c r="CG287" s="120"/>
      <c r="CH287" s="186"/>
    </row>
    <row r="288" spans="1:86">
      <c r="A288" s="118"/>
      <c r="B288" s="122"/>
      <c r="C288" s="122" t="s">
        <v>15</v>
      </c>
      <c r="D288" s="2"/>
      <c r="E288">
        <f>COUNT(CH288:CM288)</f>
        <v>0</v>
      </c>
      <c r="F288">
        <f>SUM(CH288:CM288)</f>
        <v>0</v>
      </c>
      <c r="G288" s="153" t="e">
        <f>AVERAGE(CH288:CM288)</f>
        <v>#DIV/0!</v>
      </c>
      <c r="H288">
        <f>MAX(CH288:CM288)</f>
        <v>0</v>
      </c>
      <c r="I288">
        <f>MIN(CH288:CM288)</f>
        <v>0</v>
      </c>
      <c r="J288" s="130" t="e">
        <f>D288-G288</f>
        <v>#DIV/0!</v>
      </c>
      <c r="K288" s="130" t="e">
        <f>STDEV(CH288:CM288)</f>
        <v>#DIV/0!</v>
      </c>
      <c r="AM288" s="118"/>
      <c r="AN288" s="122"/>
      <c r="AO288" s="122" t="s">
        <v>15</v>
      </c>
      <c r="AR288" s="154"/>
      <c r="AS288" s="118"/>
      <c r="AT288" s="118"/>
      <c r="AU288" s="118"/>
      <c r="AV288" s="118"/>
      <c r="AW288" s="118"/>
      <c r="AX288" s="118"/>
      <c r="AY288" s="118"/>
      <c r="AZ288" s="118"/>
      <c r="BA288" s="118"/>
      <c r="BB288" s="118"/>
      <c r="BC288" s="118"/>
      <c r="BD288" s="118"/>
      <c r="BE288" s="118"/>
      <c r="BF288" s="118"/>
      <c r="BG288" s="118"/>
      <c r="BH288" s="118"/>
      <c r="BI288" s="118"/>
      <c r="BJ288" s="118"/>
      <c r="BK288" s="118"/>
      <c r="BL288" s="118"/>
      <c r="BM288" s="118"/>
      <c r="BN288" s="118"/>
      <c r="BO288" s="118"/>
      <c r="BP288" s="118"/>
      <c r="BQ288" s="118"/>
      <c r="BR288" s="118"/>
      <c r="BS288" s="118"/>
      <c r="BT288" s="118"/>
      <c r="BU288" s="118"/>
      <c r="BV288" s="118"/>
      <c r="BW288" s="118"/>
      <c r="BX288" s="118"/>
      <c r="BY288" s="118"/>
      <c r="BZ288" s="118"/>
      <c r="CA288" s="118"/>
      <c r="CB288" s="118"/>
      <c r="CC288" s="118"/>
      <c r="CD288" s="118"/>
      <c r="CE288" s="118"/>
      <c r="CF288" s="118"/>
      <c r="CG288" s="118"/>
      <c r="CH288" s="185"/>
    </row>
    <row r="289" spans="1:86" s="129" customFormat="1">
      <c r="A289" s="155" t="s">
        <v>0</v>
      </c>
      <c r="B289" s="134" t="s">
        <v>1</v>
      </c>
      <c r="C289" s="134" t="s">
        <v>2</v>
      </c>
      <c r="D289" s="134">
        <v>2005</v>
      </c>
      <c r="E289" s="134" t="s">
        <v>3</v>
      </c>
      <c r="F289" s="134" t="s">
        <v>87</v>
      </c>
      <c r="G289" s="156" t="s">
        <v>4</v>
      </c>
      <c r="H289" s="134" t="s">
        <v>5</v>
      </c>
      <c r="I289" s="134" t="s">
        <v>6</v>
      </c>
      <c r="J289" s="157" t="s">
        <v>7</v>
      </c>
      <c r="K289" s="128" t="s">
        <v>8</v>
      </c>
      <c r="AM289" s="125" t="s">
        <v>10</v>
      </c>
      <c r="AN289" s="125" t="s">
        <v>11</v>
      </c>
      <c r="AO289" s="125" t="s">
        <v>12</v>
      </c>
      <c r="AR289" s="129">
        <v>2005</v>
      </c>
      <c r="AS289" s="125">
        <v>2004</v>
      </c>
      <c r="AT289" s="125">
        <v>2003</v>
      </c>
      <c r="AU289" s="125">
        <v>2003</v>
      </c>
      <c r="AV289" s="125">
        <v>2003</v>
      </c>
      <c r="AW289" s="125"/>
      <c r="AX289" s="125">
        <v>2002</v>
      </c>
      <c r="AY289" s="125"/>
      <c r="AZ289" s="125">
        <v>2001</v>
      </c>
      <c r="BA289" s="125">
        <v>2000</v>
      </c>
      <c r="BB289" s="125">
        <v>1999</v>
      </c>
      <c r="BC289" s="125">
        <v>1998</v>
      </c>
      <c r="BD289" s="125">
        <v>1997</v>
      </c>
      <c r="BE289" s="125">
        <v>1996</v>
      </c>
      <c r="BF289" s="125">
        <v>1995</v>
      </c>
      <c r="BG289" s="125">
        <v>1994</v>
      </c>
      <c r="BH289" s="125">
        <v>1992</v>
      </c>
      <c r="BI289" s="125"/>
      <c r="BJ289" s="125">
        <v>1990</v>
      </c>
      <c r="BK289" s="125">
        <v>1990</v>
      </c>
      <c r="BL289" s="125">
        <v>1990</v>
      </c>
      <c r="BM289" s="125">
        <v>1989</v>
      </c>
      <c r="BN289" s="125">
        <v>1989</v>
      </c>
      <c r="BO289" s="125">
        <v>1988</v>
      </c>
      <c r="BP289" s="125">
        <v>1988</v>
      </c>
      <c r="BQ289" s="125">
        <v>1988</v>
      </c>
      <c r="BR289" s="125">
        <v>1987</v>
      </c>
      <c r="BS289" s="125">
        <v>1986</v>
      </c>
      <c r="BT289" s="125">
        <v>1985</v>
      </c>
      <c r="BU289" s="125">
        <v>1985</v>
      </c>
      <c r="BV289" s="125">
        <v>1985</v>
      </c>
      <c r="BW289" s="125">
        <v>1984</v>
      </c>
      <c r="BX289" s="125">
        <v>1984</v>
      </c>
      <c r="BY289" s="125">
        <v>1984</v>
      </c>
      <c r="BZ289" s="125">
        <v>1983</v>
      </c>
      <c r="CA289" s="125">
        <v>1983</v>
      </c>
      <c r="CB289" s="125">
        <v>1982</v>
      </c>
      <c r="CC289" s="125">
        <v>1981</v>
      </c>
      <c r="CD289" s="125">
        <v>1981</v>
      </c>
      <c r="CE289" s="125">
        <v>1980</v>
      </c>
      <c r="CF289" s="125">
        <v>1980</v>
      </c>
      <c r="CG289" s="125">
        <v>1980</v>
      </c>
      <c r="CH289" s="184">
        <v>1980</v>
      </c>
    </row>
    <row r="290" spans="1:86">
      <c r="A290" s="137">
        <v>5</v>
      </c>
      <c r="B290" s="138">
        <v>44</v>
      </c>
      <c r="C290" s="138" t="s">
        <v>13</v>
      </c>
      <c r="D290" s="138">
        <v>9</v>
      </c>
      <c r="E290" s="139">
        <f t="shared" ref="E290:E305" si="175">COUNT(CH290:CH290)</f>
        <v>0</v>
      </c>
      <c r="F290" s="139">
        <f t="shared" ref="F290:F305" si="176">SUM(CH290:CH290)</f>
        <v>0</v>
      </c>
      <c r="G290" s="158" t="e">
        <f t="shared" ref="G290:G305" si="177">AVERAGE(CH290:CH290)</f>
        <v>#DIV/0!</v>
      </c>
      <c r="H290" s="139">
        <f t="shared" ref="H290:H305" si="178">MAX(CH290:CH290)</f>
        <v>0</v>
      </c>
      <c r="I290" s="139">
        <f t="shared" ref="I290:I305" si="179">MIN(CH290:CH290)</f>
        <v>0</v>
      </c>
      <c r="J290" s="140" t="e">
        <f t="shared" ref="J290:J297" si="180">D290-G290</f>
        <v>#DIV/0!</v>
      </c>
      <c r="K290" s="130" t="e">
        <f t="shared" ref="K290:K297" si="181">STDEV(CH290:CM290)</f>
        <v>#DIV/0!</v>
      </c>
      <c r="AM290" s="119">
        <v>5</v>
      </c>
      <c r="AN290" s="122">
        <v>44</v>
      </c>
      <c r="AO290" s="122" t="s">
        <v>13</v>
      </c>
      <c r="AR290" s="154"/>
      <c r="AS290" s="119"/>
      <c r="AT290" s="119"/>
      <c r="AU290" s="119"/>
      <c r="AV290" s="119"/>
      <c r="AW290" s="119"/>
      <c r="AX290" s="119"/>
      <c r="AY290" s="119"/>
      <c r="AZ290" s="119"/>
      <c r="BA290" s="119"/>
      <c r="BB290" s="119"/>
      <c r="BC290" s="119"/>
      <c r="BD290" s="119"/>
      <c r="BE290" s="119"/>
      <c r="BF290" s="119"/>
      <c r="BG290" s="119"/>
      <c r="BH290" s="119"/>
      <c r="BI290" s="119"/>
      <c r="BJ290" s="119"/>
      <c r="BK290" s="119"/>
      <c r="BL290" s="119"/>
      <c r="BM290" s="119"/>
      <c r="BN290" s="119"/>
      <c r="BO290" s="119"/>
      <c r="BP290" s="119"/>
      <c r="BQ290" s="119"/>
      <c r="BR290" s="119"/>
      <c r="BS290" s="119"/>
      <c r="BT290" s="119"/>
      <c r="BU290" s="119"/>
      <c r="BV290" s="119"/>
      <c r="BW290" s="119"/>
      <c r="BX290" s="119"/>
      <c r="BY290" s="119"/>
      <c r="BZ290" s="119"/>
      <c r="CA290" s="119"/>
      <c r="CB290" s="119"/>
      <c r="CC290" s="119"/>
      <c r="CD290" s="119"/>
      <c r="CE290" s="119"/>
      <c r="CF290" s="119"/>
      <c r="CG290" s="119"/>
      <c r="CH290" s="185"/>
    </row>
    <row r="291" spans="1:86">
      <c r="A291" s="137"/>
      <c r="B291" s="138"/>
      <c r="C291" s="138">
        <v>0</v>
      </c>
      <c r="D291" s="138">
        <v>20.7</v>
      </c>
      <c r="E291" s="139">
        <f t="shared" si="175"/>
        <v>0</v>
      </c>
      <c r="F291" s="139">
        <f t="shared" si="176"/>
        <v>0</v>
      </c>
      <c r="G291" s="158" t="e">
        <f t="shared" si="177"/>
        <v>#DIV/0!</v>
      </c>
      <c r="H291" s="139">
        <f t="shared" si="178"/>
        <v>0</v>
      </c>
      <c r="I291" s="139">
        <f t="shared" si="179"/>
        <v>0</v>
      </c>
      <c r="J291" s="140" t="e">
        <f t="shared" si="180"/>
        <v>#DIV/0!</v>
      </c>
      <c r="K291" s="130" t="e">
        <f t="shared" si="181"/>
        <v>#DIV/0!</v>
      </c>
      <c r="AM291" s="118"/>
      <c r="AN291" s="122"/>
      <c r="AO291" s="121">
        <v>0</v>
      </c>
      <c r="AR291" s="154"/>
      <c r="AS291" s="120"/>
      <c r="AT291" s="120"/>
      <c r="AU291" s="120"/>
      <c r="AV291" s="120"/>
      <c r="AW291" s="120"/>
      <c r="AX291" s="120"/>
      <c r="AY291" s="120"/>
      <c r="AZ291" s="120"/>
      <c r="BA291" s="120"/>
      <c r="BB291" s="120"/>
      <c r="BC291" s="120"/>
      <c r="BD291" s="120"/>
      <c r="BE291" s="120"/>
      <c r="BF291" s="120"/>
      <c r="BG291" s="120"/>
      <c r="BH291" s="120"/>
      <c r="BI291" s="120"/>
      <c r="BJ291" s="120"/>
      <c r="BK291" s="120"/>
      <c r="BL291" s="120"/>
      <c r="BM291" s="120"/>
      <c r="BN291" s="120"/>
      <c r="BO291" s="120"/>
      <c r="BP291" s="120"/>
      <c r="BQ291" s="120"/>
      <c r="BR291" s="120"/>
      <c r="BS291" s="120"/>
      <c r="BT291" s="120"/>
      <c r="BU291" s="120"/>
      <c r="BV291" s="120"/>
      <c r="BW291" s="120"/>
      <c r="BX291" s="120"/>
      <c r="BY291" s="120"/>
      <c r="BZ291" s="120"/>
      <c r="CA291" s="120"/>
      <c r="CB291" s="120"/>
      <c r="CC291" s="120"/>
      <c r="CD291" s="120"/>
      <c r="CE291" s="120"/>
      <c r="CF291" s="120"/>
      <c r="CG291" s="120"/>
      <c r="CH291" s="186"/>
    </row>
    <row r="292" spans="1:86">
      <c r="A292" s="137"/>
      <c r="B292" s="138"/>
      <c r="C292" s="138">
        <v>10</v>
      </c>
      <c r="D292" s="171">
        <v>20.66</v>
      </c>
      <c r="E292" s="139">
        <f t="shared" si="175"/>
        <v>0</v>
      </c>
      <c r="F292" s="139">
        <f t="shared" si="176"/>
        <v>0</v>
      </c>
      <c r="G292" s="158" t="e">
        <f t="shared" si="177"/>
        <v>#DIV/0!</v>
      </c>
      <c r="H292" s="139">
        <f t="shared" si="178"/>
        <v>0</v>
      </c>
      <c r="I292" s="139">
        <f t="shared" si="179"/>
        <v>0</v>
      </c>
      <c r="J292" s="140" t="e">
        <f t="shared" si="180"/>
        <v>#DIV/0!</v>
      </c>
      <c r="K292" s="130" t="e">
        <f t="shared" si="181"/>
        <v>#DIV/0!</v>
      </c>
      <c r="AM292" s="118"/>
      <c r="AN292" s="122"/>
      <c r="AO292" s="122">
        <v>10</v>
      </c>
      <c r="AR292" s="154"/>
      <c r="AT292" s="154"/>
      <c r="AU292" s="154"/>
      <c r="BG292" s="118"/>
      <c r="BL292" s="118"/>
      <c r="BV292" s="118"/>
      <c r="BY292" s="118"/>
      <c r="BZ292" s="118"/>
      <c r="CB292" s="118"/>
      <c r="CF292" s="118"/>
      <c r="CH292" s="185"/>
    </row>
    <row r="293" spans="1:86">
      <c r="A293" s="137"/>
      <c r="B293" s="138"/>
      <c r="C293" s="138">
        <v>20</v>
      </c>
      <c r="D293" s="171">
        <v>19.77</v>
      </c>
      <c r="E293" s="139">
        <f t="shared" si="175"/>
        <v>0</v>
      </c>
      <c r="F293" s="139">
        <f t="shared" si="176"/>
        <v>0</v>
      </c>
      <c r="G293" s="158" t="e">
        <f t="shared" si="177"/>
        <v>#DIV/0!</v>
      </c>
      <c r="H293" s="139">
        <f t="shared" si="178"/>
        <v>0</v>
      </c>
      <c r="I293" s="139">
        <f t="shared" si="179"/>
        <v>0</v>
      </c>
      <c r="J293" s="140" t="e">
        <f t="shared" si="180"/>
        <v>#DIV/0!</v>
      </c>
      <c r="K293" s="130" t="e">
        <f t="shared" si="181"/>
        <v>#DIV/0!</v>
      </c>
      <c r="AM293" s="118"/>
      <c r="AN293" s="122"/>
      <c r="AO293" s="122">
        <v>20</v>
      </c>
      <c r="AR293" s="154"/>
      <c r="AT293" s="154"/>
      <c r="AU293" s="154"/>
      <c r="BG293" s="118"/>
      <c r="BL293" s="118"/>
      <c r="BV293" s="118"/>
      <c r="BY293" s="118"/>
      <c r="BZ293" s="118"/>
      <c r="CB293" s="118"/>
      <c r="CF293" s="118"/>
      <c r="CH293" s="185"/>
    </row>
    <row r="294" spans="1:86">
      <c r="A294" s="137"/>
      <c r="B294" s="138"/>
      <c r="C294" s="138">
        <v>30</v>
      </c>
      <c r="D294" s="171">
        <v>18.38</v>
      </c>
      <c r="E294" s="139">
        <f t="shared" si="175"/>
        <v>0</v>
      </c>
      <c r="F294" s="139">
        <f t="shared" si="176"/>
        <v>0</v>
      </c>
      <c r="G294" s="158" t="e">
        <f t="shared" si="177"/>
        <v>#DIV/0!</v>
      </c>
      <c r="H294" s="139">
        <f t="shared" si="178"/>
        <v>0</v>
      </c>
      <c r="I294" s="139">
        <f t="shared" si="179"/>
        <v>0</v>
      </c>
      <c r="J294" s="140" t="e">
        <f t="shared" si="180"/>
        <v>#DIV/0!</v>
      </c>
      <c r="K294" s="130" t="e">
        <f t="shared" si="181"/>
        <v>#DIV/0!</v>
      </c>
      <c r="AM294" s="118"/>
      <c r="AN294" s="122"/>
      <c r="AO294" s="122">
        <v>30</v>
      </c>
      <c r="AR294" s="154"/>
      <c r="AT294" s="154"/>
      <c r="AU294" s="154"/>
      <c r="BG294" s="118"/>
      <c r="BL294" s="118"/>
      <c r="BV294" s="118"/>
      <c r="BY294" s="118"/>
      <c r="BZ294" s="118"/>
      <c r="CB294" s="118"/>
      <c r="CF294" s="118"/>
      <c r="CH294" s="185"/>
    </row>
    <row r="295" spans="1:86">
      <c r="A295" s="137"/>
      <c r="B295" s="138"/>
      <c r="C295" s="138">
        <v>50</v>
      </c>
      <c r="D295" s="171">
        <v>17.399999999999999</v>
      </c>
      <c r="E295" s="139">
        <f t="shared" si="175"/>
        <v>0</v>
      </c>
      <c r="F295" s="139">
        <f t="shared" si="176"/>
        <v>0</v>
      </c>
      <c r="G295" s="158" t="e">
        <f t="shared" si="177"/>
        <v>#DIV/0!</v>
      </c>
      <c r="H295" s="139">
        <f t="shared" si="178"/>
        <v>0</v>
      </c>
      <c r="I295" s="139">
        <f t="shared" si="179"/>
        <v>0</v>
      </c>
      <c r="J295" s="140" t="e">
        <f t="shared" si="180"/>
        <v>#DIV/0!</v>
      </c>
      <c r="K295" s="130" t="e">
        <f t="shared" si="181"/>
        <v>#DIV/0!</v>
      </c>
      <c r="AM295" s="118"/>
      <c r="AN295" s="122"/>
      <c r="AO295" s="122">
        <v>50</v>
      </c>
      <c r="AR295" s="154"/>
      <c r="AT295" s="154"/>
      <c r="AU295" s="154"/>
      <c r="BG295" s="118"/>
      <c r="BL295" s="118"/>
      <c r="BV295" s="118"/>
      <c r="BY295" s="118"/>
      <c r="BZ295" s="118"/>
      <c r="CB295" s="118"/>
      <c r="CF295" s="118"/>
      <c r="CH295" s="185"/>
    </row>
    <row r="296" spans="1:86">
      <c r="A296" s="137"/>
      <c r="B296" s="138"/>
      <c r="C296" s="138">
        <v>75</v>
      </c>
      <c r="D296" s="171">
        <v>16.600000000000001</v>
      </c>
      <c r="E296" s="139">
        <f t="shared" si="175"/>
        <v>0</v>
      </c>
      <c r="F296" s="139">
        <f t="shared" si="176"/>
        <v>0</v>
      </c>
      <c r="G296" s="158" t="e">
        <f t="shared" si="177"/>
        <v>#DIV/0!</v>
      </c>
      <c r="H296" s="139">
        <f t="shared" si="178"/>
        <v>0</v>
      </c>
      <c r="I296" s="139">
        <f t="shared" si="179"/>
        <v>0</v>
      </c>
      <c r="J296" s="140" t="e">
        <f t="shared" si="180"/>
        <v>#DIV/0!</v>
      </c>
      <c r="K296" s="130" t="e">
        <f t="shared" si="181"/>
        <v>#DIV/0!</v>
      </c>
      <c r="AM296" s="118"/>
      <c r="AN296" s="122"/>
      <c r="AO296" s="122">
        <v>75</v>
      </c>
      <c r="AR296" s="154"/>
      <c r="AT296" s="154"/>
      <c r="AU296" s="154"/>
      <c r="BG296" s="118"/>
      <c r="BL296" s="118"/>
      <c r="BV296" s="118"/>
      <c r="BY296" s="118"/>
      <c r="BZ296" s="118"/>
      <c r="CB296" s="118"/>
      <c r="CF296" s="118"/>
      <c r="CH296" s="185"/>
    </row>
    <row r="297" spans="1:86">
      <c r="A297" s="137"/>
      <c r="B297" s="138"/>
      <c r="C297" s="138">
        <v>100</v>
      </c>
      <c r="D297" s="171">
        <v>15.83</v>
      </c>
      <c r="E297" s="139">
        <f t="shared" si="175"/>
        <v>0</v>
      </c>
      <c r="F297" s="139">
        <f t="shared" si="176"/>
        <v>0</v>
      </c>
      <c r="G297" s="158" t="e">
        <f t="shared" si="177"/>
        <v>#DIV/0!</v>
      </c>
      <c r="H297" s="139">
        <f t="shared" si="178"/>
        <v>0</v>
      </c>
      <c r="I297" s="139">
        <f t="shared" si="179"/>
        <v>0</v>
      </c>
      <c r="J297" s="140" t="e">
        <f t="shared" si="180"/>
        <v>#DIV/0!</v>
      </c>
      <c r="K297" s="130" t="e">
        <f t="shared" si="181"/>
        <v>#DIV/0!</v>
      </c>
      <c r="AM297" s="118"/>
      <c r="AN297" s="122"/>
      <c r="AO297" s="122">
        <v>100</v>
      </c>
      <c r="AR297" s="154"/>
      <c r="AT297" s="154"/>
      <c r="AU297" s="154"/>
      <c r="BG297" s="118"/>
      <c r="BL297" s="118"/>
      <c r="BV297" s="118"/>
      <c r="BY297" s="118"/>
      <c r="BZ297" s="118"/>
      <c r="CB297" s="118"/>
      <c r="CF297" s="118"/>
      <c r="CH297" s="185"/>
    </row>
    <row r="298" spans="1:86">
      <c r="A298" s="137"/>
      <c r="B298" s="138"/>
      <c r="C298" s="138">
        <v>150</v>
      </c>
      <c r="D298" s="171">
        <v>15</v>
      </c>
      <c r="E298" s="139">
        <f t="shared" si="175"/>
        <v>0</v>
      </c>
      <c r="F298" s="139">
        <f t="shared" si="176"/>
        <v>0</v>
      </c>
      <c r="G298" s="158" t="e">
        <f t="shared" si="177"/>
        <v>#DIV/0!</v>
      </c>
      <c r="H298" s="139">
        <f t="shared" si="178"/>
        <v>0</v>
      </c>
      <c r="I298" s="139">
        <f t="shared" si="179"/>
        <v>0</v>
      </c>
      <c r="J298" s="140" t="e">
        <f t="shared" ref="J298:J303" si="182">D298-G298</f>
        <v>#DIV/0!</v>
      </c>
      <c r="K298" s="130" t="e">
        <f t="shared" ref="K298:K303" si="183">STDEV(CH298:CM298)</f>
        <v>#DIV/0!</v>
      </c>
      <c r="AM298" s="118"/>
      <c r="AN298" s="122"/>
      <c r="AO298" s="122">
        <v>150</v>
      </c>
      <c r="AR298" s="154"/>
      <c r="AT298" s="154"/>
      <c r="AU298" s="154"/>
      <c r="BG298" s="118"/>
      <c r="BL298" s="118"/>
      <c r="BV298" s="118"/>
      <c r="BY298" s="118"/>
      <c r="BZ298" s="118"/>
      <c r="CB298" s="118"/>
      <c r="CF298" s="118"/>
      <c r="CH298" s="185"/>
    </row>
    <row r="299" spans="1:86">
      <c r="A299" s="137"/>
      <c r="B299" s="138"/>
      <c r="C299" s="138">
        <v>200</v>
      </c>
      <c r="D299" s="171">
        <v>12.73</v>
      </c>
      <c r="E299" s="139">
        <f t="shared" si="175"/>
        <v>0</v>
      </c>
      <c r="F299" s="139">
        <f t="shared" si="176"/>
        <v>0</v>
      </c>
      <c r="G299" s="158" t="e">
        <f t="shared" si="177"/>
        <v>#DIV/0!</v>
      </c>
      <c r="H299" s="139">
        <f t="shared" si="178"/>
        <v>0</v>
      </c>
      <c r="I299" s="139">
        <f t="shared" si="179"/>
        <v>0</v>
      </c>
      <c r="J299" s="140" t="e">
        <f t="shared" si="182"/>
        <v>#DIV/0!</v>
      </c>
      <c r="K299" s="130" t="e">
        <f t="shared" si="183"/>
        <v>#DIV/0!</v>
      </c>
      <c r="AM299" s="118"/>
      <c r="AN299" s="122"/>
      <c r="AO299" s="122">
        <v>200</v>
      </c>
      <c r="AR299" s="154"/>
      <c r="AT299" s="154"/>
      <c r="AU299" s="154"/>
      <c r="BG299" s="118"/>
      <c r="BL299" s="118"/>
      <c r="BV299" s="118"/>
      <c r="BY299" s="118"/>
      <c r="BZ299" s="118"/>
      <c r="CB299" s="118"/>
      <c r="CF299" s="118"/>
      <c r="CH299" s="185"/>
    </row>
    <row r="300" spans="1:86">
      <c r="A300" s="137"/>
      <c r="B300" s="138"/>
      <c r="C300" s="138">
        <v>300</v>
      </c>
      <c r="D300" s="171">
        <v>9.5399999999999991</v>
      </c>
      <c r="E300" s="139">
        <f t="shared" si="175"/>
        <v>0</v>
      </c>
      <c r="F300" s="139">
        <f t="shared" si="176"/>
        <v>0</v>
      </c>
      <c r="G300" s="158" t="e">
        <f t="shared" si="177"/>
        <v>#DIV/0!</v>
      </c>
      <c r="H300" s="139">
        <f t="shared" si="178"/>
        <v>0</v>
      </c>
      <c r="I300" s="139">
        <f t="shared" si="179"/>
        <v>0</v>
      </c>
      <c r="J300" s="140" t="e">
        <f t="shared" si="182"/>
        <v>#DIV/0!</v>
      </c>
      <c r="K300" s="130" t="e">
        <f t="shared" si="183"/>
        <v>#DIV/0!</v>
      </c>
      <c r="AM300" s="118"/>
      <c r="AN300" s="122"/>
      <c r="AO300" s="122">
        <v>300</v>
      </c>
      <c r="AR300" s="154"/>
      <c r="AT300" s="154"/>
      <c r="AU300" s="154"/>
      <c r="CH300" s="185"/>
    </row>
    <row r="301" spans="1:86">
      <c r="A301" s="137"/>
      <c r="B301" s="138"/>
      <c r="C301" s="138">
        <v>400</v>
      </c>
      <c r="D301" s="171">
        <v>8.07</v>
      </c>
      <c r="E301" s="139">
        <f t="shared" si="175"/>
        <v>0</v>
      </c>
      <c r="F301" s="139">
        <f t="shared" si="176"/>
        <v>0</v>
      </c>
      <c r="G301" s="158" t="e">
        <f t="shared" si="177"/>
        <v>#DIV/0!</v>
      </c>
      <c r="H301" s="139">
        <f t="shared" si="178"/>
        <v>0</v>
      </c>
      <c r="I301" s="139">
        <f t="shared" si="179"/>
        <v>0</v>
      </c>
      <c r="J301" s="140" t="e">
        <f t="shared" si="182"/>
        <v>#DIV/0!</v>
      </c>
      <c r="K301" s="130" t="e">
        <f t="shared" si="183"/>
        <v>#DIV/0!</v>
      </c>
      <c r="AM301" s="118"/>
      <c r="AN301" s="122"/>
      <c r="AO301" s="122">
        <v>400</v>
      </c>
      <c r="AR301" s="154"/>
      <c r="AT301" s="154"/>
      <c r="AU301" s="154"/>
      <c r="CH301" s="185"/>
    </row>
    <row r="302" spans="1:86">
      <c r="A302" s="137"/>
      <c r="B302" s="138"/>
      <c r="C302" s="138">
        <v>500</v>
      </c>
      <c r="D302" s="171">
        <v>7.07</v>
      </c>
      <c r="E302" s="139">
        <f t="shared" si="175"/>
        <v>0</v>
      </c>
      <c r="F302" s="139">
        <f t="shared" si="176"/>
        <v>0</v>
      </c>
      <c r="G302" s="158" t="e">
        <f t="shared" si="177"/>
        <v>#DIV/0!</v>
      </c>
      <c r="H302" s="139">
        <f t="shared" si="178"/>
        <v>0</v>
      </c>
      <c r="I302" s="139">
        <f t="shared" si="179"/>
        <v>0</v>
      </c>
      <c r="J302" s="140" t="e">
        <f t="shared" si="182"/>
        <v>#DIV/0!</v>
      </c>
      <c r="K302" s="130" t="e">
        <f t="shared" si="183"/>
        <v>#DIV/0!</v>
      </c>
      <c r="AM302" s="118"/>
      <c r="AN302" s="122"/>
      <c r="AO302" s="122">
        <v>500</v>
      </c>
      <c r="AR302" s="154"/>
      <c r="AT302" s="154"/>
      <c r="AU302" s="154"/>
      <c r="CH302" s="185"/>
    </row>
    <row r="303" spans="1:86">
      <c r="A303" s="179"/>
      <c r="B303" s="149"/>
      <c r="C303" s="149">
        <v>600</v>
      </c>
      <c r="D303" s="150"/>
      <c r="E303" s="180">
        <f t="shared" si="175"/>
        <v>0</v>
      </c>
      <c r="F303" s="180">
        <f t="shared" si="176"/>
        <v>0</v>
      </c>
      <c r="G303" s="181" t="e">
        <f t="shared" si="177"/>
        <v>#DIV/0!</v>
      </c>
      <c r="H303" s="180">
        <f t="shared" si="178"/>
        <v>0</v>
      </c>
      <c r="I303" s="180">
        <f t="shared" si="179"/>
        <v>0</v>
      </c>
      <c r="J303" s="182" t="e">
        <f t="shared" si="182"/>
        <v>#DIV/0!</v>
      </c>
      <c r="K303" s="130" t="e">
        <f t="shared" si="183"/>
        <v>#DIV/0!</v>
      </c>
      <c r="AM303" s="118"/>
      <c r="AN303" s="122"/>
      <c r="AO303" s="122">
        <v>600</v>
      </c>
      <c r="AT303" s="118"/>
      <c r="AU303" s="118"/>
      <c r="AV303" s="118"/>
      <c r="AW303" s="118"/>
      <c r="AX303" s="118"/>
      <c r="AY303" s="118"/>
      <c r="AZ303" s="118"/>
      <c r="BA303" s="118"/>
      <c r="BB303" s="118"/>
      <c r="BC303" s="118"/>
      <c r="BD303" s="118"/>
      <c r="BE303" s="118"/>
      <c r="BF303" s="118"/>
      <c r="BG303" s="118"/>
      <c r="BH303" s="118"/>
      <c r="BI303" s="118"/>
      <c r="BJ303" s="118"/>
      <c r="BK303" s="118"/>
      <c r="BL303" s="118"/>
      <c r="BM303" s="118"/>
      <c r="BN303" s="118"/>
      <c r="BO303" s="118"/>
      <c r="BP303" s="118"/>
      <c r="BQ303" s="118"/>
      <c r="BR303" s="118"/>
      <c r="BS303" s="118"/>
      <c r="BT303" s="118"/>
      <c r="BU303" s="118"/>
      <c r="BV303" s="118"/>
      <c r="BW303" s="118"/>
      <c r="BX303" s="118"/>
      <c r="BY303" s="118"/>
      <c r="BZ303" s="118"/>
      <c r="CA303" s="118"/>
      <c r="CB303" s="118"/>
      <c r="CC303" s="118"/>
      <c r="CD303" s="118"/>
      <c r="CE303" s="118"/>
      <c r="CF303" s="118"/>
      <c r="CG303" s="118"/>
      <c r="CH303" s="185"/>
    </row>
    <row r="304" spans="1:86">
      <c r="A304" s="137"/>
      <c r="B304" s="138"/>
      <c r="C304" s="138" t="s">
        <v>14</v>
      </c>
      <c r="D304" s="138">
        <v>352</v>
      </c>
      <c r="E304" s="139">
        <f t="shared" si="175"/>
        <v>0</v>
      </c>
      <c r="F304" s="139">
        <f t="shared" si="176"/>
        <v>0</v>
      </c>
      <c r="G304" s="158" t="e">
        <f t="shared" si="177"/>
        <v>#DIV/0!</v>
      </c>
      <c r="H304" s="139">
        <f t="shared" si="178"/>
        <v>0</v>
      </c>
      <c r="I304" s="139">
        <f t="shared" si="179"/>
        <v>0</v>
      </c>
      <c r="J304" s="140" t="e">
        <f>D304-G304</f>
        <v>#DIV/0!</v>
      </c>
      <c r="K304" s="130" t="e">
        <f>STDEV(CH304:CM304)</f>
        <v>#DIV/0!</v>
      </c>
      <c r="AM304" s="120"/>
      <c r="AN304" s="121"/>
      <c r="AO304" s="121" t="s">
        <v>14</v>
      </c>
      <c r="AR304" s="154"/>
      <c r="AS304" s="120"/>
      <c r="AT304" s="120"/>
      <c r="AU304" s="120"/>
      <c r="AV304" s="120"/>
      <c r="AW304" s="120"/>
      <c r="AX304" s="120"/>
      <c r="AY304" s="120"/>
      <c r="AZ304" s="120"/>
      <c r="BA304" s="120"/>
      <c r="BB304" s="120"/>
      <c r="BC304" s="120"/>
      <c r="BD304" s="120"/>
      <c r="BE304" s="120"/>
      <c r="BF304" s="120"/>
      <c r="BG304" s="120"/>
      <c r="BH304" s="120"/>
      <c r="BI304" s="120"/>
      <c r="BJ304" s="120"/>
      <c r="BK304" s="120"/>
      <c r="BL304" s="120"/>
      <c r="BM304" s="120"/>
      <c r="BN304" s="120"/>
      <c r="BO304" s="120"/>
      <c r="BP304" s="120"/>
      <c r="BQ304" s="120"/>
      <c r="BR304" s="120"/>
      <c r="BS304" s="120"/>
      <c r="BT304" s="120"/>
      <c r="BU304" s="120"/>
      <c r="BV304" s="120"/>
      <c r="BW304" s="120"/>
      <c r="BX304" s="120"/>
      <c r="BY304" s="120"/>
      <c r="BZ304" s="120"/>
      <c r="CA304" s="120"/>
      <c r="CB304" s="120"/>
      <c r="CC304" s="120"/>
      <c r="CD304" s="120"/>
      <c r="CE304" s="120"/>
      <c r="CF304" s="120"/>
      <c r="CG304" s="120"/>
      <c r="CH304" s="186"/>
    </row>
    <row r="305" spans="1:86">
      <c r="A305" s="137"/>
      <c r="B305" s="138"/>
      <c r="C305" s="138" t="s">
        <v>15</v>
      </c>
      <c r="D305" s="138">
        <v>1.3</v>
      </c>
      <c r="E305" s="139">
        <f t="shared" si="175"/>
        <v>0</v>
      </c>
      <c r="F305" s="139">
        <f t="shared" si="176"/>
        <v>0</v>
      </c>
      <c r="G305" s="158" t="e">
        <f t="shared" si="177"/>
        <v>#DIV/0!</v>
      </c>
      <c r="H305" s="139">
        <f t="shared" si="178"/>
        <v>0</v>
      </c>
      <c r="I305" s="139">
        <f t="shared" si="179"/>
        <v>0</v>
      </c>
      <c r="J305" s="140" t="e">
        <f>D305-G305</f>
        <v>#DIV/0!</v>
      </c>
      <c r="K305" s="130" t="e">
        <f>STDEV(CH305:CM305)</f>
        <v>#DIV/0!</v>
      </c>
      <c r="AM305" s="118"/>
      <c r="AN305" s="122"/>
      <c r="AO305" s="122" t="s">
        <v>15</v>
      </c>
      <c r="AR305" s="154"/>
      <c r="AS305" s="118"/>
      <c r="AT305" s="118"/>
      <c r="AU305" s="118"/>
      <c r="AV305" s="118"/>
      <c r="AW305" s="118"/>
      <c r="AX305" s="118"/>
      <c r="AY305" s="118"/>
      <c r="AZ305" s="118"/>
      <c r="BA305" s="118"/>
      <c r="BB305" s="118"/>
      <c r="BC305" s="118"/>
      <c r="BD305" s="118"/>
      <c r="BE305" s="118"/>
      <c r="BF305" s="118"/>
      <c r="BG305" s="118"/>
      <c r="BH305" s="118"/>
      <c r="BI305" s="118"/>
      <c r="BJ305" s="118"/>
      <c r="BK305" s="118"/>
      <c r="BL305" s="118"/>
      <c r="BM305" s="118"/>
      <c r="BN305" s="118"/>
      <c r="BO305" s="118"/>
      <c r="BP305" s="118"/>
      <c r="BQ305" s="118"/>
      <c r="BR305" s="118"/>
      <c r="BS305" s="118"/>
      <c r="BT305" s="118"/>
      <c r="BU305" s="118"/>
      <c r="BV305" s="118"/>
      <c r="BW305" s="118"/>
      <c r="BX305" s="118"/>
      <c r="BY305" s="118"/>
      <c r="BZ305" s="118"/>
      <c r="CA305" s="118"/>
      <c r="CB305" s="118"/>
      <c r="CC305" s="118"/>
      <c r="CD305" s="118"/>
      <c r="CE305" s="118"/>
      <c r="CF305" s="118"/>
      <c r="CG305" s="118"/>
      <c r="CH305" s="185"/>
    </row>
    <row r="306" spans="1:86" s="129" customFormat="1">
      <c r="A306" s="126" t="s">
        <v>0</v>
      </c>
      <c r="B306" s="125" t="s">
        <v>1</v>
      </c>
      <c r="C306" s="125" t="s">
        <v>2</v>
      </c>
      <c r="D306" s="127" t="s">
        <v>88</v>
      </c>
      <c r="E306" s="125" t="s">
        <v>3</v>
      </c>
      <c r="F306" s="125" t="s">
        <v>87</v>
      </c>
      <c r="G306" s="152" t="s">
        <v>4</v>
      </c>
      <c r="H306" s="125" t="s">
        <v>5</v>
      </c>
      <c r="I306" s="125" t="s">
        <v>6</v>
      </c>
      <c r="J306" s="128" t="s">
        <v>7</v>
      </c>
      <c r="K306" s="128" t="s">
        <v>8</v>
      </c>
      <c r="AM306" s="125" t="s">
        <v>10</v>
      </c>
      <c r="AN306" s="125" t="s">
        <v>11</v>
      </c>
      <c r="AO306" s="125" t="s">
        <v>12</v>
      </c>
      <c r="AR306" s="129">
        <v>2005</v>
      </c>
      <c r="AS306" s="125">
        <v>2004</v>
      </c>
      <c r="AT306" s="125">
        <v>2003</v>
      </c>
      <c r="AU306" s="125">
        <v>2003</v>
      </c>
      <c r="AV306" s="125">
        <v>2003</v>
      </c>
      <c r="AW306" s="125"/>
      <c r="AX306" s="125">
        <v>2002</v>
      </c>
      <c r="AY306" s="125"/>
      <c r="AZ306" s="125">
        <v>2001</v>
      </c>
      <c r="BA306" s="125">
        <v>2000</v>
      </c>
      <c r="BB306" s="125">
        <v>1999</v>
      </c>
      <c r="BC306" s="125">
        <v>1998</v>
      </c>
      <c r="BD306" s="125">
        <v>1997</v>
      </c>
      <c r="BE306" s="125">
        <v>1996</v>
      </c>
      <c r="BF306" s="125">
        <v>1995</v>
      </c>
      <c r="BG306" s="125">
        <v>1994</v>
      </c>
      <c r="BH306" s="125">
        <v>1992</v>
      </c>
      <c r="BI306" s="125"/>
      <c r="BJ306" s="125">
        <v>1990</v>
      </c>
      <c r="BK306" s="125">
        <v>1990</v>
      </c>
      <c r="BL306" s="125">
        <v>1990</v>
      </c>
      <c r="BM306" s="125">
        <v>1989</v>
      </c>
      <c r="BN306" s="125">
        <v>1989</v>
      </c>
      <c r="BO306" s="125">
        <v>1988</v>
      </c>
      <c r="BP306" s="125">
        <v>1988</v>
      </c>
      <c r="BQ306" s="125">
        <v>1988</v>
      </c>
      <c r="BR306" s="125">
        <v>1987</v>
      </c>
      <c r="BS306" s="125">
        <v>1986</v>
      </c>
      <c r="BT306" s="125">
        <v>1985</v>
      </c>
      <c r="BU306" s="125">
        <v>1985</v>
      </c>
      <c r="BV306" s="125">
        <v>1985</v>
      </c>
      <c r="BW306" s="125">
        <v>1984</v>
      </c>
      <c r="BX306" s="125">
        <v>1984</v>
      </c>
      <c r="BY306" s="125">
        <v>1984</v>
      </c>
      <c r="BZ306" s="125">
        <v>1983</v>
      </c>
      <c r="CA306" s="125">
        <v>1983</v>
      </c>
      <c r="CB306" s="125">
        <v>1982</v>
      </c>
      <c r="CC306" s="125">
        <v>1981</v>
      </c>
      <c r="CD306" s="125">
        <v>1981</v>
      </c>
      <c r="CE306" s="125">
        <v>1980</v>
      </c>
      <c r="CF306" s="125">
        <v>1980</v>
      </c>
      <c r="CG306" s="125">
        <v>1980</v>
      </c>
      <c r="CH306" s="184">
        <v>1980</v>
      </c>
    </row>
    <row r="307" spans="1:86">
      <c r="A307" s="119">
        <v>5</v>
      </c>
      <c r="B307" s="122">
        <v>45</v>
      </c>
      <c r="C307" s="122" t="s">
        <v>13</v>
      </c>
      <c r="D307" s="2"/>
      <c r="E307">
        <f>COUNT(CH307:CM307)</f>
        <v>0</v>
      </c>
      <c r="F307">
        <f>SUM(CH307:CM307)</f>
        <v>0</v>
      </c>
      <c r="G307" s="153" t="e">
        <f>AVERAGE(CH307:CM307)</f>
        <v>#DIV/0!</v>
      </c>
      <c r="H307">
        <f>MAX(CH307:CM307)</f>
        <v>0</v>
      </c>
      <c r="I307">
        <f>MIN(CH307:CM307)</f>
        <v>0</v>
      </c>
      <c r="J307" s="130" t="e">
        <f>D307-G307</f>
        <v>#DIV/0!</v>
      </c>
      <c r="K307" s="130" t="e">
        <f>STDEV(CH307:CM307)</f>
        <v>#DIV/0!</v>
      </c>
      <c r="AM307" s="119">
        <v>5</v>
      </c>
      <c r="AN307" s="122">
        <v>45</v>
      </c>
      <c r="AO307" s="122" t="s">
        <v>13</v>
      </c>
      <c r="AS307" s="119"/>
      <c r="AT307" s="119"/>
      <c r="AV307" s="119"/>
      <c r="AW307" s="119"/>
      <c r="AX307" s="119"/>
      <c r="AY307" s="119"/>
      <c r="AZ307" s="119"/>
      <c r="BA307" s="119"/>
      <c r="BB307" s="119"/>
      <c r="BC307" s="119"/>
      <c r="BD307" s="119"/>
      <c r="BE307" s="119"/>
      <c r="BF307" s="119"/>
      <c r="BG307" s="119"/>
      <c r="BH307" s="119"/>
      <c r="BI307" s="119"/>
      <c r="BJ307" s="119"/>
      <c r="BK307" s="119"/>
      <c r="BL307" s="119"/>
      <c r="BM307" s="119"/>
      <c r="BN307" s="119"/>
      <c r="BO307" s="119"/>
      <c r="BP307" s="119"/>
      <c r="BQ307" s="119"/>
      <c r="BR307" s="119"/>
      <c r="BS307" s="119"/>
      <c r="BT307" s="119"/>
      <c r="BU307" s="119"/>
      <c r="BV307" s="119"/>
      <c r="BW307" s="119"/>
      <c r="BX307" s="119"/>
      <c r="BY307" s="119"/>
      <c r="BZ307" s="119"/>
      <c r="CA307" s="119"/>
      <c r="CB307" s="119"/>
      <c r="CC307" s="119"/>
      <c r="CD307" s="119"/>
      <c r="CE307" s="119"/>
      <c r="CF307" s="119"/>
      <c r="CG307" s="119"/>
      <c r="CH307" s="185"/>
    </row>
    <row r="308" spans="1:86">
      <c r="A308" s="118"/>
      <c r="B308" s="122"/>
      <c r="C308" s="121">
        <v>0</v>
      </c>
      <c r="D308" s="2"/>
      <c r="E308">
        <f t="shared" ref="E308:E320" si="184">COUNT(CH308:CM308)</f>
        <v>0</v>
      </c>
      <c r="F308">
        <f t="shared" ref="F308:F320" si="185">SUM(CH308:CM308)</f>
        <v>0</v>
      </c>
      <c r="G308" s="153" t="e">
        <f t="shared" ref="G308:G320" si="186">AVERAGE(CH308:CM308)</f>
        <v>#DIV/0!</v>
      </c>
      <c r="H308">
        <f t="shared" ref="H308:H320" si="187">MAX(CH308:CM308)</f>
        <v>0</v>
      </c>
      <c r="I308">
        <f t="shared" ref="I308:I320" si="188">MIN(CH308:CM308)</f>
        <v>0</v>
      </c>
      <c r="J308" s="130" t="e">
        <f t="shared" ref="J308:J320" si="189">D308-G308</f>
        <v>#DIV/0!</v>
      </c>
      <c r="K308" s="130" t="e">
        <f t="shared" ref="K308:K320" si="190">STDEV(CH308:CM308)</f>
        <v>#DIV/0!</v>
      </c>
      <c r="AM308" s="118"/>
      <c r="AN308" s="122"/>
      <c r="AO308" s="121">
        <v>0</v>
      </c>
      <c r="AS308" s="120"/>
      <c r="AT308" s="120"/>
      <c r="AV308" s="120"/>
      <c r="AW308" s="120"/>
      <c r="AX308" s="120"/>
      <c r="AY308" s="120"/>
      <c r="AZ308" s="120"/>
      <c r="BA308" s="120"/>
      <c r="BB308" s="120"/>
      <c r="BC308" s="120"/>
      <c r="BD308" s="120"/>
      <c r="BE308" s="120"/>
      <c r="BF308" s="120"/>
      <c r="BG308" s="120"/>
      <c r="BH308" s="120"/>
      <c r="BI308" s="120"/>
      <c r="BJ308" s="120"/>
      <c r="BK308" s="120"/>
      <c r="BL308" s="120"/>
      <c r="BM308" s="120"/>
      <c r="BN308" s="120"/>
      <c r="BO308" s="120"/>
      <c r="BP308" s="120"/>
      <c r="BQ308" s="120"/>
      <c r="BR308" s="120"/>
      <c r="BS308" s="120"/>
      <c r="BT308" s="120"/>
      <c r="BU308" s="120"/>
      <c r="BV308" s="120"/>
      <c r="BW308" s="120"/>
      <c r="BX308" s="120"/>
      <c r="BY308" s="120"/>
      <c r="BZ308" s="120"/>
      <c r="CA308" s="120"/>
      <c r="CB308" s="120"/>
      <c r="CC308" s="120"/>
      <c r="CD308" s="120"/>
      <c r="CE308" s="120"/>
      <c r="CF308" s="120"/>
      <c r="CG308" s="120"/>
      <c r="CH308" s="186"/>
    </row>
    <row r="309" spans="1:86">
      <c r="A309" s="118"/>
      <c r="B309" s="122"/>
      <c r="C309" s="122">
        <v>10</v>
      </c>
      <c r="D309" s="2"/>
      <c r="E309">
        <f t="shared" si="184"/>
        <v>0</v>
      </c>
      <c r="F309">
        <f t="shared" si="185"/>
        <v>0</v>
      </c>
      <c r="G309" s="153" t="e">
        <f t="shared" si="186"/>
        <v>#DIV/0!</v>
      </c>
      <c r="H309">
        <f t="shared" si="187"/>
        <v>0</v>
      </c>
      <c r="I309">
        <f t="shared" si="188"/>
        <v>0</v>
      </c>
      <c r="J309" s="130" t="e">
        <f t="shared" si="189"/>
        <v>#DIV/0!</v>
      </c>
      <c r="K309" s="130" t="e">
        <f t="shared" si="190"/>
        <v>#DIV/0!</v>
      </c>
      <c r="AM309" s="118"/>
      <c r="AN309" s="122"/>
      <c r="AO309" s="122">
        <v>10</v>
      </c>
      <c r="BT309" s="118"/>
      <c r="CC309" s="118"/>
      <c r="CF309" s="118"/>
      <c r="CH309" s="185"/>
    </row>
    <row r="310" spans="1:86">
      <c r="A310" s="118"/>
      <c r="B310" s="122"/>
      <c r="C310" s="122">
        <v>20</v>
      </c>
      <c r="D310" s="2"/>
      <c r="E310">
        <f t="shared" si="184"/>
        <v>0</v>
      </c>
      <c r="F310">
        <f t="shared" si="185"/>
        <v>0</v>
      </c>
      <c r="G310" s="153" t="e">
        <f t="shared" si="186"/>
        <v>#DIV/0!</v>
      </c>
      <c r="H310">
        <f t="shared" si="187"/>
        <v>0</v>
      </c>
      <c r="I310">
        <f t="shared" si="188"/>
        <v>0</v>
      </c>
      <c r="J310" s="130" t="e">
        <f t="shared" si="189"/>
        <v>#DIV/0!</v>
      </c>
      <c r="K310" s="130" t="e">
        <f t="shared" si="190"/>
        <v>#DIV/0!</v>
      </c>
      <c r="AM310" s="118"/>
      <c r="AN310" s="122"/>
      <c r="AO310" s="122">
        <v>20</v>
      </c>
      <c r="BT310" s="118"/>
      <c r="CC310" s="118"/>
      <c r="CF310" s="118"/>
      <c r="CH310" s="185"/>
    </row>
    <row r="311" spans="1:86">
      <c r="A311" s="118"/>
      <c r="B311" s="122"/>
      <c r="C311" s="122">
        <v>30</v>
      </c>
      <c r="D311" s="2"/>
      <c r="E311">
        <f t="shared" si="184"/>
        <v>0</v>
      </c>
      <c r="F311">
        <f t="shared" si="185"/>
        <v>0</v>
      </c>
      <c r="G311" s="153" t="e">
        <f t="shared" si="186"/>
        <v>#DIV/0!</v>
      </c>
      <c r="H311">
        <f t="shared" si="187"/>
        <v>0</v>
      </c>
      <c r="I311">
        <f t="shared" si="188"/>
        <v>0</v>
      </c>
      <c r="J311" s="130" t="e">
        <f t="shared" si="189"/>
        <v>#DIV/0!</v>
      </c>
      <c r="K311" s="130" t="e">
        <f t="shared" si="190"/>
        <v>#DIV/0!</v>
      </c>
      <c r="AM311" s="118"/>
      <c r="AN311" s="122"/>
      <c r="AO311" s="122">
        <v>30</v>
      </c>
      <c r="BT311" s="118"/>
      <c r="CC311" s="118"/>
      <c r="CF311" s="118"/>
      <c r="CH311" s="185"/>
    </row>
    <row r="312" spans="1:86">
      <c r="A312" s="118"/>
      <c r="B312" s="122"/>
      <c r="C312" s="122">
        <v>50</v>
      </c>
      <c r="D312" s="2"/>
      <c r="E312">
        <f t="shared" si="184"/>
        <v>0</v>
      </c>
      <c r="F312">
        <f t="shared" si="185"/>
        <v>0</v>
      </c>
      <c r="G312" s="153" t="e">
        <f t="shared" si="186"/>
        <v>#DIV/0!</v>
      </c>
      <c r="H312">
        <f t="shared" si="187"/>
        <v>0</v>
      </c>
      <c r="I312">
        <f t="shared" si="188"/>
        <v>0</v>
      </c>
      <c r="J312" s="130" t="e">
        <f t="shared" si="189"/>
        <v>#DIV/0!</v>
      </c>
      <c r="K312" s="130" t="e">
        <f t="shared" si="190"/>
        <v>#DIV/0!</v>
      </c>
      <c r="AM312" s="118"/>
      <c r="AN312" s="122"/>
      <c r="AO312" s="122">
        <v>50</v>
      </c>
      <c r="BT312" s="118"/>
      <c r="CC312" s="118"/>
      <c r="CF312" s="118"/>
      <c r="CH312" s="185"/>
    </row>
    <row r="313" spans="1:86">
      <c r="A313" s="118"/>
      <c r="B313" s="122"/>
      <c r="C313" s="122">
        <v>75</v>
      </c>
      <c r="D313" s="2"/>
      <c r="E313">
        <f t="shared" si="184"/>
        <v>0</v>
      </c>
      <c r="F313">
        <f t="shared" si="185"/>
        <v>0</v>
      </c>
      <c r="G313" s="153" t="e">
        <f t="shared" si="186"/>
        <v>#DIV/0!</v>
      </c>
      <c r="H313">
        <f t="shared" si="187"/>
        <v>0</v>
      </c>
      <c r="I313">
        <f t="shared" si="188"/>
        <v>0</v>
      </c>
      <c r="J313" s="130" t="e">
        <f t="shared" si="189"/>
        <v>#DIV/0!</v>
      </c>
      <c r="K313" s="130" t="e">
        <f t="shared" si="190"/>
        <v>#DIV/0!</v>
      </c>
      <c r="AM313" s="118"/>
      <c r="AN313" s="122"/>
      <c r="AO313" s="122">
        <v>75</v>
      </c>
      <c r="BT313" s="118"/>
      <c r="CC313" s="118"/>
      <c r="CF313" s="118"/>
      <c r="CH313" s="185"/>
    </row>
    <row r="314" spans="1:86">
      <c r="A314" s="118"/>
      <c r="B314" s="122"/>
      <c r="C314" s="122">
        <v>100</v>
      </c>
      <c r="D314" s="2"/>
      <c r="E314">
        <f t="shared" si="184"/>
        <v>0</v>
      </c>
      <c r="F314">
        <f t="shared" si="185"/>
        <v>0</v>
      </c>
      <c r="G314" s="153" t="e">
        <f t="shared" si="186"/>
        <v>#DIV/0!</v>
      </c>
      <c r="H314">
        <f t="shared" si="187"/>
        <v>0</v>
      </c>
      <c r="I314">
        <f t="shared" si="188"/>
        <v>0</v>
      </c>
      <c r="J314" s="130" t="e">
        <f t="shared" si="189"/>
        <v>#DIV/0!</v>
      </c>
      <c r="K314" s="130" t="e">
        <f t="shared" si="190"/>
        <v>#DIV/0!</v>
      </c>
      <c r="AM314" s="118"/>
      <c r="AN314" s="122"/>
      <c r="AO314" s="122">
        <v>100</v>
      </c>
      <c r="BT314" s="118"/>
      <c r="CC314" s="118"/>
      <c r="CF314" s="118"/>
      <c r="CH314" s="185"/>
    </row>
    <row r="315" spans="1:86">
      <c r="A315" s="118"/>
      <c r="B315" s="122"/>
      <c r="C315" s="122">
        <v>150</v>
      </c>
      <c r="D315" s="2"/>
      <c r="E315">
        <f t="shared" si="184"/>
        <v>0</v>
      </c>
      <c r="F315">
        <f t="shared" si="185"/>
        <v>0</v>
      </c>
      <c r="G315" s="153" t="e">
        <f t="shared" si="186"/>
        <v>#DIV/0!</v>
      </c>
      <c r="H315">
        <f t="shared" si="187"/>
        <v>0</v>
      </c>
      <c r="I315">
        <f t="shared" si="188"/>
        <v>0</v>
      </c>
      <c r="J315" s="130" t="e">
        <f t="shared" si="189"/>
        <v>#DIV/0!</v>
      </c>
      <c r="K315" s="130" t="e">
        <f t="shared" si="190"/>
        <v>#DIV/0!</v>
      </c>
      <c r="AM315" s="118"/>
      <c r="AN315" s="122"/>
      <c r="AO315" s="122">
        <v>150</v>
      </c>
      <c r="BT315" s="118"/>
      <c r="CC315" s="118"/>
      <c r="CF315" s="118"/>
      <c r="CH315" s="185"/>
    </row>
    <row r="316" spans="1:86">
      <c r="A316" s="118"/>
      <c r="B316" s="122"/>
      <c r="C316" s="122">
        <v>200</v>
      </c>
      <c r="D316" s="2"/>
      <c r="E316">
        <f t="shared" si="184"/>
        <v>0</v>
      </c>
      <c r="F316">
        <f t="shared" si="185"/>
        <v>0</v>
      </c>
      <c r="G316" s="153" t="e">
        <f t="shared" si="186"/>
        <v>#DIV/0!</v>
      </c>
      <c r="H316">
        <f t="shared" si="187"/>
        <v>0</v>
      </c>
      <c r="I316">
        <f t="shared" si="188"/>
        <v>0</v>
      </c>
      <c r="J316" s="130" t="e">
        <f t="shared" si="189"/>
        <v>#DIV/0!</v>
      </c>
      <c r="K316" s="130" t="e">
        <f t="shared" si="190"/>
        <v>#DIV/0!</v>
      </c>
      <c r="AM316" s="118"/>
      <c r="AN316" s="122"/>
      <c r="AO316" s="122">
        <v>200</v>
      </c>
      <c r="BT316" s="118"/>
      <c r="CC316" s="118"/>
      <c r="CF316" s="118"/>
      <c r="CH316" s="185"/>
    </row>
    <row r="317" spans="1:86">
      <c r="A317" s="118"/>
      <c r="B317" s="122"/>
      <c r="C317" s="122">
        <v>300</v>
      </c>
      <c r="D317" s="2"/>
      <c r="E317">
        <f t="shared" si="184"/>
        <v>0</v>
      </c>
      <c r="F317">
        <f t="shared" si="185"/>
        <v>0</v>
      </c>
      <c r="G317" s="153" t="e">
        <f t="shared" si="186"/>
        <v>#DIV/0!</v>
      </c>
      <c r="H317">
        <f t="shared" si="187"/>
        <v>0</v>
      </c>
      <c r="I317">
        <f t="shared" si="188"/>
        <v>0</v>
      </c>
      <c r="J317" s="130" t="e">
        <f t="shared" si="189"/>
        <v>#DIV/0!</v>
      </c>
      <c r="K317" s="130" t="e">
        <f t="shared" si="190"/>
        <v>#DIV/0!</v>
      </c>
      <c r="AM317" s="118"/>
      <c r="AN317" s="122"/>
      <c r="AO317" s="122">
        <v>300</v>
      </c>
      <c r="CH317" s="185"/>
    </row>
    <row r="318" spans="1:86">
      <c r="A318" s="118"/>
      <c r="B318" s="122"/>
      <c r="C318" s="122">
        <v>400</v>
      </c>
      <c r="D318" s="2"/>
      <c r="E318">
        <f t="shared" si="184"/>
        <v>0</v>
      </c>
      <c r="F318">
        <f t="shared" si="185"/>
        <v>0</v>
      </c>
      <c r="G318" s="153" t="e">
        <f t="shared" si="186"/>
        <v>#DIV/0!</v>
      </c>
      <c r="H318">
        <f t="shared" si="187"/>
        <v>0</v>
      </c>
      <c r="I318">
        <f t="shared" si="188"/>
        <v>0</v>
      </c>
      <c r="J318" s="130" t="e">
        <f t="shared" si="189"/>
        <v>#DIV/0!</v>
      </c>
      <c r="K318" s="130" t="e">
        <f t="shared" si="190"/>
        <v>#DIV/0!</v>
      </c>
      <c r="AM318" s="118"/>
      <c r="AN318" s="122"/>
      <c r="AO318" s="122">
        <v>400</v>
      </c>
      <c r="CH318" s="185"/>
    </row>
    <row r="319" spans="1:86">
      <c r="A319" s="118"/>
      <c r="B319" s="122"/>
      <c r="C319" s="122">
        <v>500</v>
      </c>
      <c r="D319" s="2"/>
      <c r="E319">
        <f t="shared" si="184"/>
        <v>0</v>
      </c>
      <c r="F319">
        <f t="shared" si="185"/>
        <v>0</v>
      </c>
      <c r="G319" s="153" t="e">
        <f t="shared" si="186"/>
        <v>#DIV/0!</v>
      </c>
      <c r="H319">
        <f t="shared" si="187"/>
        <v>0</v>
      </c>
      <c r="I319">
        <f t="shared" si="188"/>
        <v>0</v>
      </c>
      <c r="J319" s="130" t="e">
        <f t="shared" si="189"/>
        <v>#DIV/0!</v>
      </c>
      <c r="K319" s="130" t="e">
        <f t="shared" si="190"/>
        <v>#DIV/0!</v>
      </c>
      <c r="AM319" s="118"/>
      <c r="AN319" s="122"/>
      <c r="AO319" s="122">
        <v>500</v>
      </c>
      <c r="CH319" s="185"/>
    </row>
    <row r="320" spans="1:86">
      <c r="A320" s="118"/>
      <c r="B320" s="122"/>
      <c r="C320" s="122">
        <v>600</v>
      </c>
      <c r="D320" s="2"/>
      <c r="E320">
        <f t="shared" si="184"/>
        <v>0</v>
      </c>
      <c r="F320">
        <f t="shared" si="185"/>
        <v>0</v>
      </c>
      <c r="G320" s="153" t="e">
        <f t="shared" si="186"/>
        <v>#DIV/0!</v>
      </c>
      <c r="H320">
        <f t="shared" si="187"/>
        <v>0</v>
      </c>
      <c r="I320">
        <f t="shared" si="188"/>
        <v>0</v>
      </c>
      <c r="J320" s="130" t="e">
        <f t="shared" si="189"/>
        <v>#DIV/0!</v>
      </c>
      <c r="K320" s="130" t="e">
        <f t="shared" si="190"/>
        <v>#DIV/0!</v>
      </c>
      <c r="AM320" s="118"/>
      <c r="AN320" s="122"/>
      <c r="AO320" s="122">
        <v>600</v>
      </c>
      <c r="AS320" s="118"/>
      <c r="AT320" s="118"/>
      <c r="AV320" s="118"/>
      <c r="AW320" s="118"/>
      <c r="AX320" s="118"/>
      <c r="AY320" s="118"/>
      <c r="AZ320" s="118"/>
      <c r="BA320" s="118"/>
      <c r="BB320" s="118"/>
      <c r="BC320" s="118"/>
      <c r="BD320" s="118"/>
      <c r="BE320" s="118"/>
      <c r="BF320" s="118"/>
      <c r="BG320" s="118"/>
      <c r="BH320" s="118"/>
      <c r="BI320" s="118"/>
      <c r="BJ320" s="118"/>
      <c r="BK320" s="118"/>
      <c r="BL320" s="118"/>
      <c r="BM320" s="118"/>
      <c r="BN320" s="118"/>
      <c r="BO320" s="118"/>
      <c r="BP320" s="118"/>
      <c r="BQ320" s="118"/>
      <c r="BR320" s="118"/>
      <c r="BS320" s="118"/>
      <c r="BT320" s="118"/>
      <c r="BU320" s="118"/>
      <c r="BV320" s="118"/>
      <c r="BW320" s="118"/>
      <c r="BX320" s="118"/>
      <c r="BY320" s="118"/>
      <c r="BZ320" s="118"/>
      <c r="CA320" s="118"/>
      <c r="CB320" s="118"/>
      <c r="CC320" s="118"/>
      <c r="CD320" s="118"/>
      <c r="CE320" s="118"/>
      <c r="CF320" s="118"/>
      <c r="CG320" s="118"/>
      <c r="CH320" s="185"/>
    </row>
    <row r="321" spans="1:86">
      <c r="A321" s="118"/>
      <c r="B321" s="119"/>
      <c r="C321" s="119"/>
      <c r="D321" s="2"/>
      <c r="AM321" s="118"/>
      <c r="AN321" s="119"/>
      <c r="AO321" s="119"/>
      <c r="AS321" s="118"/>
      <c r="AT321" s="118"/>
      <c r="AV321" s="118"/>
      <c r="AW321" s="118"/>
      <c r="AX321" s="118"/>
      <c r="AY321" s="118"/>
      <c r="AZ321" s="118"/>
      <c r="BA321" s="118"/>
      <c r="BB321" s="118"/>
      <c r="BC321" s="118"/>
      <c r="BD321" s="118"/>
      <c r="BE321" s="118"/>
      <c r="BF321" s="118"/>
      <c r="BG321" s="118"/>
      <c r="BH321" s="118"/>
      <c r="BI321" s="118"/>
      <c r="BJ321" s="118"/>
      <c r="BK321" s="118"/>
      <c r="BL321" s="118"/>
      <c r="BM321" s="118"/>
      <c r="BN321" s="118"/>
      <c r="BO321" s="118"/>
      <c r="BP321" s="118"/>
      <c r="BQ321" s="118"/>
      <c r="BR321" s="118"/>
      <c r="BS321" s="118"/>
      <c r="BT321" s="118"/>
      <c r="BU321" s="118"/>
      <c r="BV321" s="118"/>
      <c r="BW321" s="118"/>
      <c r="BX321" s="118"/>
      <c r="BY321" s="118"/>
      <c r="BZ321" s="118"/>
      <c r="CA321" s="118"/>
      <c r="CB321" s="118"/>
      <c r="CC321" s="118"/>
      <c r="CD321" s="118"/>
      <c r="CE321" s="118"/>
      <c r="CF321" s="118"/>
      <c r="CG321" s="118"/>
      <c r="CH321" s="187"/>
    </row>
    <row r="322" spans="1:86">
      <c r="A322" s="120"/>
      <c r="B322" s="121"/>
      <c r="C322" s="121" t="s">
        <v>14</v>
      </c>
      <c r="D322" s="2"/>
      <c r="E322">
        <f>COUNT(CH322:CM322)</f>
        <v>0</v>
      </c>
      <c r="F322">
        <f>SUM(CH322:CM322)</f>
        <v>0</v>
      </c>
      <c r="G322" s="153" t="e">
        <f>AVERAGE(CH322:CM322)</f>
        <v>#DIV/0!</v>
      </c>
      <c r="H322">
        <f>MAX(CH322:CM322)</f>
        <v>0</v>
      </c>
      <c r="I322">
        <f>MIN(CH322:CM322)</f>
        <v>0</v>
      </c>
      <c r="J322" s="130" t="e">
        <f>D322-G322</f>
        <v>#DIV/0!</v>
      </c>
      <c r="K322" s="130" t="e">
        <f>STDEV(CH322:CM322)</f>
        <v>#DIV/0!</v>
      </c>
      <c r="AM322" s="120"/>
      <c r="AN322" s="121"/>
      <c r="AO322" s="121" t="s">
        <v>14</v>
      </c>
      <c r="AS322" s="120"/>
      <c r="AT322" s="120"/>
      <c r="AV322" s="120"/>
      <c r="AW322" s="120"/>
      <c r="AX322" s="120"/>
      <c r="AY322" s="120"/>
      <c r="AZ322" s="120"/>
      <c r="BA322" s="120"/>
      <c r="BB322" s="120"/>
      <c r="BC322" s="120"/>
      <c r="BD322" s="120"/>
      <c r="BE322" s="120"/>
      <c r="BF322" s="120"/>
      <c r="BG322" s="120"/>
      <c r="BH322" s="120"/>
      <c r="BI322" s="120"/>
      <c r="BJ322" s="120"/>
      <c r="BK322" s="120"/>
      <c r="BL322" s="120"/>
      <c r="BM322" s="120"/>
      <c r="BN322" s="120"/>
      <c r="BO322" s="120"/>
      <c r="BP322" s="120"/>
      <c r="BQ322" s="120"/>
      <c r="BR322" s="120"/>
      <c r="BS322" s="120"/>
      <c r="BT322" s="120"/>
      <c r="BU322" s="120"/>
      <c r="BV322" s="120"/>
      <c r="BW322" s="120"/>
      <c r="BX322" s="120"/>
      <c r="BY322" s="120"/>
      <c r="BZ322" s="120"/>
      <c r="CA322" s="120"/>
      <c r="CB322" s="120"/>
      <c r="CC322" s="120"/>
      <c r="CD322" s="120"/>
      <c r="CE322" s="120"/>
      <c r="CF322" s="120"/>
      <c r="CG322" s="120"/>
      <c r="CH322" s="186"/>
    </row>
    <row r="323" spans="1:86">
      <c r="A323" s="118"/>
      <c r="B323" s="122"/>
      <c r="C323" s="122" t="s">
        <v>15</v>
      </c>
      <c r="D323" s="2"/>
      <c r="E323">
        <f>COUNT(CH323:CM323)</f>
        <v>0</v>
      </c>
      <c r="F323">
        <f>SUM(CH323:CM323)</f>
        <v>0</v>
      </c>
      <c r="G323" s="153" t="e">
        <f>AVERAGE(CH323:CM323)</f>
        <v>#DIV/0!</v>
      </c>
      <c r="H323">
        <f>MAX(CH323:CM323)</f>
        <v>0</v>
      </c>
      <c r="I323">
        <f>MIN(CH323:CM323)</f>
        <v>0</v>
      </c>
      <c r="J323" s="130" t="e">
        <f>D323-G323</f>
        <v>#DIV/0!</v>
      </c>
      <c r="K323" s="130" t="e">
        <f>STDEV(CH323:CM323)</f>
        <v>#DIV/0!</v>
      </c>
      <c r="AM323" s="118"/>
      <c r="AN323" s="122"/>
      <c r="AO323" s="122" t="s">
        <v>15</v>
      </c>
      <c r="AS323" s="118"/>
      <c r="AT323" s="118"/>
      <c r="AV323" s="118"/>
      <c r="AW323" s="118"/>
      <c r="AX323" s="118"/>
      <c r="AY323" s="118"/>
      <c r="AZ323" s="118"/>
      <c r="BA323" s="118"/>
      <c r="BB323" s="118"/>
      <c r="BC323" s="118"/>
      <c r="BD323" s="118"/>
      <c r="BE323" s="118"/>
      <c r="BF323" s="118"/>
      <c r="BG323" s="118"/>
      <c r="BH323" s="118"/>
      <c r="BI323" s="118"/>
      <c r="BJ323" s="118"/>
      <c r="BK323" s="118"/>
      <c r="BL323" s="118"/>
      <c r="BM323" s="118"/>
      <c r="BN323" s="118"/>
      <c r="BO323" s="118"/>
      <c r="BP323" s="118"/>
      <c r="BQ323" s="118"/>
      <c r="BR323" s="118"/>
      <c r="BS323" s="118"/>
      <c r="BT323" s="118"/>
      <c r="BU323" s="118"/>
      <c r="BV323" s="118"/>
      <c r="BW323" s="118"/>
      <c r="BX323" s="118"/>
      <c r="BY323" s="118"/>
      <c r="BZ323" s="118"/>
      <c r="CA323" s="118"/>
      <c r="CB323" s="118"/>
      <c r="CC323" s="118"/>
      <c r="CD323" s="118"/>
      <c r="CE323" s="118"/>
      <c r="CF323" s="118"/>
      <c r="CG323" s="118"/>
      <c r="CH323" s="185"/>
    </row>
    <row r="324" spans="1:86" s="129" customFormat="1">
      <c r="A324" s="126" t="s">
        <v>0</v>
      </c>
      <c r="B324" s="125" t="s">
        <v>1</v>
      </c>
      <c r="C324" s="125" t="s">
        <v>2</v>
      </c>
      <c r="D324" s="125">
        <v>2005</v>
      </c>
      <c r="E324" s="125" t="s">
        <v>3</v>
      </c>
      <c r="F324" s="125" t="s">
        <v>87</v>
      </c>
      <c r="G324" s="152" t="s">
        <v>4</v>
      </c>
      <c r="H324" s="125" t="s">
        <v>5</v>
      </c>
      <c r="I324" s="125" t="s">
        <v>6</v>
      </c>
      <c r="J324" s="128" t="s">
        <v>7</v>
      </c>
      <c r="K324" s="128" t="s">
        <v>8</v>
      </c>
      <c r="AM324" s="125" t="s">
        <v>10</v>
      </c>
      <c r="AN324" s="125" t="s">
        <v>11</v>
      </c>
      <c r="AO324" s="125" t="s">
        <v>12</v>
      </c>
      <c r="AR324" s="129">
        <v>2005</v>
      </c>
      <c r="AS324" s="125">
        <v>2004</v>
      </c>
      <c r="AT324" s="125">
        <v>2003</v>
      </c>
      <c r="AU324" s="125">
        <v>2003</v>
      </c>
      <c r="AV324" s="125">
        <v>2003</v>
      </c>
      <c r="AW324" s="125"/>
      <c r="AX324" s="125">
        <v>2002</v>
      </c>
      <c r="AY324" s="125"/>
      <c r="AZ324" s="125">
        <v>2001</v>
      </c>
      <c r="BA324" s="125">
        <v>2000</v>
      </c>
      <c r="BB324" s="125">
        <v>1999</v>
      </c>
      <c r="BC324" s="125">
        <v>1998</v>
      </c>
      <c r="BD324" s="125">
        <v>1997</v>
      </c>
      <c r="BE324" s="125">
        <v>1996</v>
      </c>
      <c r="BF324" s="125">
        <v>1995</v>
      </c>
      <c r="BG324" s="125">
        <v>1994</v>
      </c>
      <c r="BH324" s="125">
        <v>1992</v>
      </c>
      <c r="BI324" s="125"/>
      <c r="BJ324" s="125">
        <v>1990</v>
      </c>
      <c r="BK324" s="125">
        <v>1990</v>
      </c>
      <c r="BL324" s="125">
        <v>1990</v>
      </c>
      <c r="BM324" s="125">
        <v>1989</v>
      </c>
      <c r="BN324" s="125">
        <v>1989</v>
      </c>
      <c r="BO324" s="125">
        <v>1988</v>
      </c>
      <c r="BP324" s="125">
        <v>1988</v>
      </c>
      <c r="BQ324" s="125">
        <v>1988</v>
      </c>
      <c r="BR324" s="125">
        <v>1987</v>
      </c>
      <c r="BS324" s="125">
        <v>1986</v>
      </c>
      <c r="BT324" s="125">
        <v>1985</v>
      </c>
      <c r="BU324" s="125">
        <v>1985</v>
      </c>
      <c r="BV324" s="125">
        <v>1985</v>
      </c>
      <c r="BW324" s="125">
        <v>1984</v>
      </c>
      <c r="BX324" s="125">
        <v>1984</v>
      </c>
      <c r="BY324" s="125">
        <v>1984</v>
      </c>
      <c r="BZ324" s="125">
        <v>1983</v>
      </c>
      <c r="CA324" s="125">
        <v>1983</v>
      </c>
      <c r="CB324" s="125">
        <v>1982</v>
      </c>
      <c r="CC324" s="125">
        <v>1981</v>
      </c>
      <c r="CD324" s="125">
        <v>1981</v>
      </c>
      <c r="CE324" s="125">
        <v>1980</v>
      </c>
      <c r="CF324" s="125">
        <v>1980</v>
      </c>
      <c r="CG324" s="125">
        <v>1980</v>
      </c>
      <c r="CH324" s="184">
        <v>1980</v>
      </c>
    </row>
    <row r="325" spans="1:86">
      <c r="A325" s="133">
        <v>5</v>
      </c>
      <c r="B325" s="134">
        <v>47</v>
      </c>
      <c r="C325" s="134" t="s">
        <v>13</v>
      </c>
      <c r="D325" s="134">
        <v>11</v>
      </c>
      <c r="E325" s="135">
        <f t="shared" ref="E325:E338" si="191">COUNT(CH325:CH325)</f>
        <v>0</v>
      </c>
      <c r="F325" s="135">
        <f t="shared" ref="F325:F338" si="192">SUM(CH325:CH325)</f>
        <v>0</v>
      </c>
      <c r="G325" s="175" t="e">
        <f t="shared" ref="G325:G338" si="193">AVERAGE(CH325:CH325)</f>
        <v>#DIV/0!</v>
      </c>
      <c r="H325" s="135">
        <f t="shared" ref="H325:H338" si="194">MAX(CH325:CH325)</f>
        <v>0</v>
      </c>
      <c r="I325" s="135">
        <f t="shared" ref="I325:I338" si="195">MIN(CH325:CH325)</f>
        <v>0</v>
      </c>
      <c r="J325" s="136" t="e">
        <f>D325-G325</f>
        <v>#DIV/0!</v>
      </c>
      <c r="K325" s="130" t="e">
        <f t="shared" ref="K325:K332" si="196">STDEV(CH325:CM325)</f>
        <v>#DIV/0!</v>
      </c>
      <c r="AM325" s="119">
        <v>5</v>
      </c>
      <c r="AN325" s="122">
        <v>47</v>
      </c>
      <c r="AO325" s="122" t="s">
        <v>13</v>
      </c>
      <c r="AS325" s="119"/>
      <c r="AT325" s="119"/>
      <c r="AV325" s="119"/>
      <c r="AW325" s="119"/>
      <c r="AX325" s="119"/>
      <c r="AY325" s="119"/>
      <c r="AZ325" s="119"/>
      <c r="BA325" s="119"/>
      <c r="BB325" s="119"/>
      <c r="BC325" s="119"/>
      <c r="BD325" s="119"/>
      <c r="BE325" s="119"/>
      <c r="BF325" s="119"/>
      <c r="BG325" s="119"/>
      <c r="BH325" s="119"/>
      <c r="BI325" s="119"/>
      <c r="BJ325" s="119"/>
      <c r="BK325" s="119"/>
      <c r="BL325" s="119"/>
      <c r="BM325" s="119"/>
      <c r="BN325" s="119"/>
      <c r="BO325" s="119"/>
      <c r="BP325" s="119"/>
      <c r="BQ325" s="119"/>
      <c r="BR325" s="119"/>
      <c r="BS325" s="119"/>
      <c r="BT325" s="119"/>
      <c r="BU325" s="119"/>
      <c r="BV325" s="119"/>
      <c r="BW325" s="119"/>
      <c r="BX325" s="119"/>
      <c r="BY325" s="119"/>
      <c r="BZ325" s="119"/>
      <c r="CA325" s="119"/>
      <c r="CB325" s="119"/>
      <c r="CC325" s="119"/>
      <c r="CD325" s="119"/>
      <c r="CE325" s="119"/>
      <c r="CF325" s="119"/>
      <c r="CG325" s="119"/>
      <c r="CH325" s="185"/>
    </row>
    <row r="326" spans="1:86">
      <c r="A326" s="137"/>
      <c r="B326" s="138"/>
      <c r="C326" s="138">
        <v>0</v>
      </c>
      <c r="D326" s="138">
        <v>23.2</v>
      </c>
      <c r="E326" s="139">
        <f t="shared" si="191"/>
        <v>0</v>
      </c>
      <c r="F326" s="139">
        <f t="shared" si="192"/>
        <v>0</v>
      </c>
      <c r="G326" s="158" t="e">
        <f t="shared" si="193"/>
        <v>#DIV/0!</v>
      </c>
      <c r="H326" s="139">
        <f t="shared" si="194"/>
        <v>0</v>
      </c>
      <c r="I326" s="139">
        <f t="shared" si="195"/>
        <v>0</v>
      </c>
      <c r="J326" s="140" t="e">
        <f t="shared" ref="J326:J338" si="197">D326-G326</f>
        <v>#DIV/0!</v>
      </c>
      <c r="K326" s="130" t="e">
        <f t="shared" si="196"/>
        <v>#DIV/0!</v>
      </c>
      <c r="AM326" s="118"/>
      <c r="AN326" s="122"/>
      <c r="AO326" s="122">
        <v>0</v>
      </c>
      <c r="AR326" s="132"/>
      <c r="AS326" s="119"/>
      <c r="AT326" s="119"/>
      <c r="AV326" s="119"/>
      <c r="AW326" s="119"/>
      <c r="AX326" s="119"/>
      <c r="AY326" s="119"/>
      <c r="AZ326" s="119"/>
      <c r="BA326" s="119"/>
      <c r="BB326" s="119"/>
      <c r="BC326" s="119"/>
      <c r="BD326" s="119"/>
      <c r="BE326" s="119"/>
      <c r="BF326" s="119"/>
      <c r="BG326" s="119"/>
      <c r="BH326" s="119"/>
      <c r="BI326" s="119"/>
      <c r="BJ326" s="119"/>
      <c r="BK326" s="119"/>
      <c r="BL326" s="119"/>
      <c r="BM326" s="119"/>
      <c r="BN326" s="119"/>
      <c r="BO326" s="119"/>
      <c r="BP326" s="119"/>
      <c r="BQ326" s="119"/>
      <c r="BR326" s="119"/>
      <c r="BS326" s="119"/>
      <c r="BT326" s="119"/>
      <c r="BU326" s="119"/>
      <c r="BV326" s="119"/>
      <c r="BW326" s="119"/>
      <c r="BX326" s="119"/>
      <c r="BY326" s="119"/>
      <c r="BZ326" s="119"/>
      <c r="CA326" s="119"/>
      <c r="CB326" s="119"/>
      <c r="CC326" s="119"/>
      <c r="CD326" s="119"/>
      <c r="CE326" s="119"/>
      <c r="CF326" s="119"/>
      <c r="CG326" s="119"/>
      <c r="CH326" s="185"/>
    </row>
    <row r="327" spans="1:86">
      <c r="A327" s="137"/>
      <c r="B327" s="138"/>
      <c r="C327" s="138">
        <v>10</v>
      </c>
      <c r="D327" s="171">
        <v>23.08</v>
      </c>
      <c r="E327" s="139">
        <f t="shared" si="191"/>
        <v>0</v>
      </c>
      <c r="F327" s="139">
        <f t="shared" si="192"/>
        <v>0</v>
      </c>
      <c r="G327" s="158" t="e">
        <f t="shared" si="193"/>
        <v>#DIV/0!</v>
      </c>
      <c r="H327" s="139">
        <f t="shared" si="194"/>
        <v>0</v>
      </c>
      <c r="I327" s="139">
        <f t="shared" si="195"/>
        <v>0</v>
      </c>
      <c r="J327" s="140" t="e">
        <f t="shared" si="197"/>
        <v>#DIV/0!</v>
      </c>
      <c r="K327" s="130" t="e">
        <f t="shared" si="196"/>
        <v>#DIV/0!</v>
      </c>
      <c r="AM327" s="118"/>
      <c r="AN327" s="122"/>
      <c r="AO327" s="122">
        <v>10</v>
      </c>
      <c r="AR327" s="132"/>
      <c r="AS327" s="154"/>
      <c r="BH327" s="118"/>
      <c r="BK327" s="118"/>
      <c r="BM327" s="118"/>
      <c r="BP327" s="118"/>
      <c r="BU327" s="118"/>
      <c r="CE327" s="118"/>
      <c r="CH327" s="185"/>
    </row>
    <row r="328" spans="1:86">
      <c r="A328" s="137"/>
      <c r="B328" s="138"/>
      <c r="C328" s="138">
        <v>20</v>
      </c>
      <c r="D328" s="171">
        <v>23.06</v>
      </c>
      <c r="E328" s="139">
        <f t="shared" si="191"/>
        <v>0</v>
      </c>
      <c r="F328" s="139">
        <f t="shared" si="192"/>
        <v>0</v>
      </c>
      <c r="G328" s="158" t="e">
        <f t="shared" si="193"/>
        <v>#DIV/0!</v>
      </c>
      <c r="H328" s="139">
        <f t="shared" si="194"/>
        <v>0</v>
      </c>
      <c r="I328" s="139">
        <f t="shared" si="195"/>
        <v>0</v>
      </c>
      <c r="J328" s="140" t="e">
        <f t="shared" si="197"/>
        <v>#DIV/0!</v>
      </c>
      <c r="K328" s="130" t="e">
        <f t="shared" si="196"/>
        <v>#DIV/0!</v>
      </c>
      <c r="AM328" s="118"/>
      <c r="AN328" s="122"/>
      <c r="AO328" s="122">
        <v>20</v>
      </c>
      <c r="AR328" s="132"/>
      <c r="AS328" s="154"/>
      <c r="BH328" s="118"/>
      <c r="BK328" s="118"/>
      <c r="BM328" s="118"/>
      <c r="BP328" s="118"/>
      <c r="BU328" s="118"/>
      <c r="CE328" s="118"/>
      <c r="CH328" s="185"/>
    </row>
    <row r="329" spans="1:86">
      <c r="A329" s="137"/>
      <c r="B329" s="138"/>
      <c r="C329" s="138">
        <v>30</v>
      </c>
      <c r="D329" s="171">
        <v>22.97</v>
      </c>
      <c r="E329" s="139">
        <f t="shared" si="191"/>
        <v>0</v>
      </c>
      <c r="F329" s="139">
        <f t="shared" si="192"/>
        <v>0</v>
      </c>
      <c r="G329" s="158" t="e">
        <f t="shared" si="193"/>
        <v>#DIV/0!</v>
      </c>
      <c r="H329" s="139">
        <f t="shared" si="194"/>
        <v>0</v>
      </c>
      <c r="I329" s="139">
        <f t="shared" si="195"/>
        <v>0</v>
      </c>
      <c r="J329" s="140" t="e">
        <f t="shared" si="197"/>
        <v>#DIV/0!</v>
      </c>
      <c r="K329" s="130" t="e">
        <f t="shared" si="196"/>
        <v>#DIV/0!</v>
      </c>
      <c r="AM329" s="118"/>
      <c r="AN329" s="122"/>
      <c r="AO329" s="122">
        <v>30</v>
      </c>
      <c r="AR329" s="132"/>
      <c r="AS329" s="154"/>
      <c r="BH329" s="118"/>
      <c r="BK329" s="118"/>
      <c r="BM329" s="118"/>
      <c r="BP329" s="118"/>
      <c r="BU329" s="118"/>
      <c r="CE329" s="118"/>
      <c r="CH329" s="185"/>
    </row>
    <row r="330" spans="1:86">
      <c r="A330" s="137"/>
      <c r="B330" s="138"/>
      <c r="C330" s="138">
        <v>50</v>
      </c>
      <c r="D330" s="171">
        <v>22.27</v>
      </c>
      <c r="E330" s="139">
        <f t="shared" si="191"/>
        <v>0</v>
      </c>
      <c r="F330" s="139">
        <f t="shared" si="192"/>
        <v>0</v>
      </c>
      <c r="G330" s="158" t="e">
        <f t="shared" si="193"/>
        <v>#DIV/0!</v>
      </c>
      <c r="H330" s="139">
        <f t="shared" si="194"/>
        <v>0</v>
      </c>
      <c r="I330" s="139">
        <f t="shared" si="195"/>
        <v>0</v>
      </c>
      <c r="J330" s="140" t="e">
        <f t="shared" si="197"/>
        <v>#DIV/0!</v>
      </c>
      <c r="K330" s="130" t="e">
        <f t="shared" si="196"/>
        <v>#DIV/0!</v>
      </c>
      <c r="AM330" s="118"/>
      <c r="AN330" s="122"/>
      <c r="AO330" s="122">
        <v>50</v>
      </c>
      <c r="AR330" s="132"/>
      <c r="AS330" s="154"/>
      <c r="BH330" s="118"/>
      <c r="BK330" s="118"/>
      <c r="BM330" s="118"/>
      <c r="BP330" s="118"/>
      <c r="BU330" s="118"/>
      <c r="CE330" s="118"/>
      <c r="CH330" s="185"/>
    </row>
    <row r="331" spans="1:86">
      <c r="A331" s="137"/>
      <c r="B331" s="138"/>
      <c r="C331" s="138">
        <v>75</v>
      </c>
      <c r="D331" s="171">
        <v>21.51</v>
      </c>
      <c r="E331" s="139">
        <f t="shared" si="191"/>
        <v>0</v>
      </c>
      <c r="F331" s="139">
        <f t="shared" si="192"/>
        <v>0</v>
      </c>
      <c r="G331" s="158" t="e">
        <f t="shared" si="193"/>
        <v>#DIV/0!</v>
      </c>
      <c r="H331" s="139">
        <f t="shared" si="194"/>
        <v>0</v>
      </c>
      <c r="I331" s="139">
        <f t="shared" si="195"/>
        <v>0</v>
      </c>
      <c r="J331" s="140" t="e">
        <f t="shared" si="197"/>
        <v>#DIV/0!</v>
      </c>
      <c r="K331" s="130" t="e">
        <f t="shared" si="196"/>
        <v>#DIV/0!</v>
      </c>
      <c r="AM331" s="118"/>
      <c r="AN331" s="122"/>
      <c r="AO331" s="122">
        <v>75</v>
      </c>
      <c r="AR331" s="132"/>
      <c r="AS331" s="154"/>
      <c r="BH331" s="118"/>
      <c r="BK331" s="118"/>
      <c r="BM331" s="118"/>
      <c r="BP331" s="118"/>
      <c r="BU331" s="118"/>
      <c r="CE331" s="118"/>
      <c r="CH331" s="185"/>
    </row>
    <row r="332" spans="1:86">
      <c r="A332" s="137"/>
      <c r="B332" s="138"/>
      <c r="C332" s="138">
        <v>100</v>
      </c>
      <c r="D332" s="171">
        <v>20.5</v>
      </c>
      <c r="E332" s="139">
        <f t="shared" si="191"/>
        <v>0</v>
      </c>
      <c r="F332" s="139">
        <f t="shared" si="192"/>
        <v>0</v>
      </c>
      <c r="G332" s="158" t="e">
        <f t="shared" si="193"/>
        <v>#DIV/0!</v>
      </c>
      <c r="H332" s="139">
        <f t="shared" si="194"/>
        <v>0</v>
      </c>
      <c r="I332" s="139">
        <f t="shared" si="195"/>
        <v>0</v>
      </c>
      <c r="J332" s="140" t="e">
        <f t="shared" si="197"/>
        <v>#DIV/0!</v>
      </c>
      <c r="K332" s="130" t="e">
        <f t="shared" si="196"/>
        <v>#DIV/0!</v>
      </c>
      <c r="AM332" s="118"/>
      <c r="AN332" s="122"/>
      <c r="AO332" s="122">
        <v>100</v>
      </c>
      <c r="AR332" s="132"/>
      <c r="AS332" s="154"/>
      <c r="BH332" s="118"/>
      <c r="BK332" s="118"/>
      <c r="BM332" s="118"/>
      <c r="BP332" s="118"/>
      <c r="BU332" s="118"/>
      <c r="CE332" s="118"/>
      <c r="CH332" s="185"/>
    </row>
    <row r="333" spans="1:86">
      <c r="A333" s="137"/>
      <c r="B333" s="138"/>
      <c r="C333" s="138">
        <v>150</v>
      </c>
      <c r="D333" s="171">
        <v>19.3</v>
      </c>
      <c r="E333" s="139">
        <f t="shared" si="191"/>
        <v>0</v>
      </c>
      <c r="F333" s="139">
        <f t="shared" si="192"/>
        <v>0</v>
      </c>
      <c r="G333" s="158" t="e">
        <f t="shared" si="193"/>
        <v>#DIV/0!</v>
      </c>
      <c r="H333" s="139">
        <f t="shared" si="194"/>
        <v>0</v>
      </c>
      <c r="I333" s="139">
        <f t="shared" si="195"/>
        <v>0</v>
      </c>
      <c r="J333" s="140" t="e">
        <f t="shared" si="197"/>
        <v>#DIV/0!</v>
      </c>
      <c r="K333" s="130" t="e">
        <f t="shared" ref="K333:K338" si="198">STDEV(CH333:CM333)</f>
        <v>#DIV/0!</v>
      </c>
      <c r="AM333" s="118"/>
      <c r="AN333" s="122"/>
      <c r="AO333" s="122">
        <v>150</v>
      </c>
      <c r="AR333" s="132"/>
      <c r="AS333" s="154"/>
      <c r="BH333" s="118"/>
      <c r="BK333" s="118"/>
      <c r="BM333" s="118"/>
      <c r="BP333" s="118"/>
      <c r="BU333" s="118"/>
      <c r="CE333" s="118"/>
      <c r="CH333" s="185"/>
    </row>
    <row r="334" spans="1:86">
      <c r="A334" s="137"/>
      <c r="B334" s="138"/>
      <c r="C334" s="138">
        <v>200</v>
      </c>
      <c r="D334" s="171">
        <v>18.29</v>
      </c>
      <c r="E334" s="139">
        <f t="shared" si="191"/>
        <v>0</v>
      </c>
      <c r="F334" s="139">
        <f t="shared" si="192"/>
        <v>0</v>
      </c>
      <c r="G334" s="158" t="e">
        <f t="shared" si="193"/>
        <v>#DIV/0!</v>
      </c>
      <c r="H334" s="139">
        <f t="shared" si="194"/>
        <v>0</v>
      </c>
      <c r="I334" s="139">
        <f t="shared" si="195"/>
        <v>0</v>
      </c>
      <c r="J334" s="140" t="e">
        <f t="shared" si="197"/>
        <v>#DIV/0!</v>
      </c>
      <c r="K334" s="130" t="e">
        <f t="shared" si="198"/>
        <v>#DIV/0!</v>
      </c>
      <c r="AM334" s="118"/>
      <c r="AN334" s="122"/>
      <c r="AO334" s="122">
        <v>200</v>
      </c>
      <c r="AR334" s="132"/>
      <c r="AS334" s="154"/>
      <c r="BH334" s="118"/>
      <c r="BK334" s="118"/>
      <c r="BM334" s="118"/>
      <c r="BP334" s="118"/>
      <c r="BU334" s="118"/>
      <c r="CE334" s="118"/>
      <c r="CH334" s="185"/>
    </row>
    <row r="335" spans="1:86">
      <c r="A335" s="137"/>
      <c r="B335" s="138"/>
      <c r="C335" s="138">
        <v>300</v>
      </c>
      <c r="D335" s="171">
        <v>15.52</v>
      </c>
      <c r="E335" s="139">
        <f t="shared" si="191"/>
        <v>0</v>
      </c>
      <c r="F335" s="139">
        <f t="shared" si="192"/>
        <v>0</v>
      </c>
      <c r="G335" s="158" t="e">
        <f t="shared" si="193"/>
        <v>#DIV/0!</v>
      </c>
      <c r="H335" s="139">
        <f t="shared" si="194"/>
        <v>0</v>
      </c>
      <c r="I335" s="139">
        <f t="shared" si="195"/>
        <v>0</v>
      </c>
      <c r="J335" s="140" t="e">
        <f t="shared" si="197"/>
        <v>#DIV/0!</v>
      </c>
      <c r="K335" s="130" t="e">
        <f t="shared" si="198"/>
        <v>#DIV/0!</v>
      </c>
      <c r="AM335" s="118"/>
      <c r="AN335" s="122"/>
      <c r="AO335" s="122">
        <v>300</v>
      </c>
      <c r="AR335" s="132"/>
      <c r="AS335" s="154"/>
      <c r="CH335" s="185"/>
    </row>
    <row r="336" spans="1:86">
      <c r="A336" s="137"/>
      <c r="B336" s="138"/>
      <c r="C336" s="138">
        <v>400</v>
      </c>
      <c r="D336" s="171">
        <v>11.13</v>
      </c>
      <c r="E336" s="139">
        <f t="shared" si="191"/>
        <v>0</v>
      </c>
      <c r="F336" s="139">
        <f t="shared" si="192"/>
        <v>0</v>
      </c>
      <c r="G336" s="158" t="e">
        <f t="shared" si="193"/>
        <v>#DIV/0!</v>
      </c>
      <c r="H336" s="139">
        <f t="shared" si="194"/>
        <v>0</v>
      </c>
      <c r="I336" s="139">
        <f t="shared" si="195"/>
        <v>0</v>
      </c>
      <c r="J336" s="140" t="e">
        <f t="shared" si="197"/>
        <v>#DIV/0!</v>
      </c>
      <c r="K336" s="130" t="e">
        <f t="shared" si="198"/>
        <v>#DIV/0!</v>
      </c>
      <c r="AM336" s="118"/>
      <c r="AN336" s="122"/>
      <c r="AO336" s="122">
        <v>400</v>
      </c>
      <c r="AR336" s="132"/>
      <c r="AS336" s="154"/>
      <c r="CH336" s="185"/>
    </row>
    <row r="337" spans="1:86">
      <c r="A337" s="137"/>
      <c r="B337" s="138"/>
      <c r="C337" s="138">
        <v>500</v>
      </c>
      <c r="D337" s="151"/>
      <c r="E337" s="139">
        <f t="shared" si="191"/>
        <v>0</v>
      </c>
      <c r="F337" s="139">
        <f t="shared" si="192"/>
        <v>0</v>
      </c>
      <c r="G337" s="158" t="e">
        <f t="shared" si="193"/>
        <v>#DIV/0!</v>
      </c>
      <c r="H337" s="139">
        <f t="shared" si="194"/>
        <v>0</v>
      </c>
      <c r="I337" s="139">
        <f t="shared" si="195"/>
        <v>0</v>
      </c>
      <c r="J337" s="140" t="e">
        <f t="shared" si="197"/>
        <v>#DIV/0!</v>
      </c>
      <c r="K337" s="130" t="e">
        <f t="shared" si="198"/>
        <v>#DIV/0!</v>
      </c>
      <c r="AM337" s="118"/>
      <c r="AN337" s="122"/>
      <c r="AO337" s="122">
        <v>500</v>
      </c>
      <c r="CH337" s="185"/>
    </row>
    <row r="338" spans="1:86">
      <c r="A338" s="141"/>
      <c r="B338" s="142"/>
      <c r="C338" s="142">
        <v>600</v>
      </c>
      <c r="D338" s="145"/>
      <c r="E338" s="143">
        <f t="shared" si="191"/>
        <v>0</v>
      </c>
      <c r="F338" s="143">
        <f t="shared" si="192"/>
        <v>0</v>
      </c>
      <c r="G338" s="172" t="e">
        <f t="shared" si="193"/>
        <v>#DIV/0!</v>
      </c>
      <c r="H338" s="143">
        <f t="shared" si="194"/>
        <v>0</v>
      </c>
      <c r="I338" s="143">
        <f t="shared" si="195"/>
        <v>0</v>
      </c>
      <c r="J338" s="144" t="e">
        <f t="shared" si="197"/>
        <v>#DIV/0!</v>
      </c>
      <c r="K338" s="130" t="e">
        <f t="shared" si="198"/>
        <v>#DIV/0!</v>
      </c>
      <c r="AM338" s="118"/>
      <c r="AN338" s="122"/>
      <c r="AO338" s="122">
        <v>600</v>
      </c>
      <c r="AS338" s="118"/>
      <c r="AT338" s="118"/>
      <c r="AV338" s="118"/>
      <c r="AW338" s="118"/>
      <c r="AX338" s="118"/>
      <c r="AY338" s="118"/>
      <c r="AZ338" s="118"/>
      <c r="BA338" s="118"/>
      <c r="BB338" s="118"/>
      <c r="BC338" s="118"/>
      <c r="BD338" s="118"/>
      <c r="BE338" s="118"/>
      <c r="BF338" s="118"/>
      <c r="BG338" s="118"/>
      <c r="BH338" s="118"/>
      <c r="BI338" s="118"/>
      <c r="BJ338" s="118"/>
      <c r="BK338" s="118"/>
      <c r="BL338" s="118"/>
      <c r="BM338" s="118"/>
      <c r="BN338" s="118"/>
      <c r="BO338" s="118"/>
      <c r="BP338" s="118"/>
      <c r="BQ338" s="118"/>
      <c r="BR338" s="118"/>
      <c r="BS338" s="118"/>
      <c r="BT338" s="118"/>
      <c r="BU338" s="118"/>
      <c r="BV338" s="118"/>
      <c r="BW338" s="118"/>
      <c r="BX338" s="118"/>
      <c r="BY338" s="118"/>
      <c r="BZ338" s="118"/>
      <c r="CA338" s="118"/>
      <c r="CB338" s="118"/>
      <c r="CC338" s="118"/>
      <c r="CD338" s="118"/>
      <c r="CE338" s="118"/>
      <c r="CF338" s="118"/>
      <c r="CG338" s="118"/>
      <c r="CH338" s="185"/>
    </row>
    <row r="339" spans="1:86">
      <c r="A339" s="123"/>
      <c r="B339" s="123"/>
      <c r="C339" s="123"/>
      <c r="D339" s="7"/>
      <c r="E339" s="124"/>
      <c r="F339" s="124"/>
      <c r="G339" s="173"/>
      <c r="H339" s="124"/>
      <c r="I339" s="124"/>
      <c r="J339" s="174"/>
      <c r="AM339" s="118"/>
      <c r="AN339" s="119"/>
      <c r="AO339" s="119"/>
      <c r="AS339" s="118"/>
      <c r="AT339" s="118"/>
      <c r="AV339" s="118"/>
      <c r="AW339" s="118"/>
      <c r="AX339" s="118"/>
      <c r="AY339" s="118"/>
      <c r="AZ339" s="118"/>
      <c r="BA339" s="118"/>
      <c r="BB339" s="118"/>
      <c r="BC339" s="118"/>
      <c r="BD339" s="118"/>
      <c r="BE339" s="118"/>
      <c r="BF339" s="118"/>
      <c r="BG339" s="118"/>
      <c r="BH339" s="118"/>
      <c r="BI339" s="118"/>
      <c r="BJ339" s="118"/>
      <c r="BK339" s="118"/>
      <c r="BL339" s="118"/>
      <c r="BM339" s="118"/>
      <c r="BN339" s="118"/>
      <c r="BO339" s="118"/>
      <c r="BP339" s="118"/>
      <c r="BQ339" s="118"/>
      <c r="BR339" s="118"/>
      <c r="BS339" s="118"/>
      <c r="BT339" s="118"/>
      <c r="BU339" s="118"/>
      <c r="BV339" s="118"/>
      <c r="BW339" s="118"/>
      <c r="BX339" s="118"/>
      <c r="BY339" s="118"/>
      <c r="BZ339" s="118"/>
      <c r="CA339" s="118"/>
      <c r="CB339" s="118"/>
      <c r="CC339" s="118"/>
      <c r="CD339" s="118"/>
      <c r="CE339" s="118"/>
      <c r="CF339" s="118"/>
      <c r="CG339" s="118"/>
      <c r="CH339" s="187"/>
    </row>
    <row r="340" spans="1:86" s="159" customFormat="1">
      <c r="A340" s="138"/>
      <c r="B340" s="138"/>
      <c r="C340" s="138" t="s">
        <v>14</v>
      </c>
      <c r="D340" s="138">
        <v>21</v>
      </c>
      <c r="E340" s="139">
        <f>COUNT(CH340:CH340)</f>
        <v>0</v>
      </c>
      <c r="F340" s="139">
        <f>SUM(CH340:CH340)</f>
        <v>0</v>
      </c>
      <c r="G340" s="158" t="e">
        <f>AVERAGE(CH340:CH340)</f>
        <v>#DIV/0!</v>
      </c>
      <c r="H340" s="139">
        <f>MAX(CH340:CH340)</f>
        <v>0</v>
      </c>
      <c r="I340" s="139">
        <f>MIN(CH340:CH340)</f>
        <v>0</v>
      </c>
      <c r="J340" s="140" t="e">
        <f>D340-G340</f>
        <v>#DIV/0!</v>
      </c>
      <c r="K340" s="176" t="e">
        <f>STDEV(CH340:CM340)</f>
        <v>#DIV/0!</v>
      </c>
      <c r="AM340" s="120"/>
      <c r="AN340" s="121"/>
      <c r="AO340" s="121" t="s">
        <v>14</v>
      </c>
      <c r="AS340" s="120"/>
      <c r="AT340" s="120"/>
      <c r="AV340" s="120"/>
      <c r="AW340" s="120"/>
      <c r="AX340" s="120"/>
      <c r="AY340" s="120"/>
      <c r="AZ340" s="120"/>
      <c r="BA340" s="120"/>
      <c r="BB340" s="120"/>
      <c r="BC340" s="120"/>
      <c r="BD340" s="120"/>
      <c r="BE340" s="120"/>
      <c r="BF340" s="120"/>
      <c r="BG340" s="120"/>
      <c r="BH340" s="120"/>
      <c r="BI340" s="120"/>
      <c r="BJ340" s="120"/>
      <c r="BK340" s="120"/>
      <c r="BL340" s="120"/>
      <c r="BM340" s="120"/>
      <c r="BN340" s="120"/>
      <c r="BO340" s="120"/>
      <c r="BP340" s="120"/>
      <c r="BQ340" s="120"/>
      <c r="BR340" s="120"/>
      <c r="BS340" s="120"/>
      <c r="BT340" s="120"/>
      <c r="BU340" s="120"/>
      <c r="BV340" s="120"/>
      <c r="BW340" s="120"/>
      <c r="BX340" s="120"/>
      <c r="BY340" s="120"/>
      <c r="BZ340" s="120"/>
      <c r="CA340" s="120"/>
      <c r="CB340" s="120"/>
      <c r="CC340" s="120"/>
      <c r="CD340" s="120"/>
      <c r="CE340" s="120"/>
      <c r="CF340" s="120"/>
      <c r="CG340" s="120"/>
      <c r="CH340" s="186"/>
    </row>
    <row r="341" spans="1:86" s="161" customFormat="1">
      <c r="A341" s="138"/>
      <c r="B341" s="138"/>
      <c r="C341" s="138" t="s">
        <v>15</v>
      </c>
      <c r="D341" s="138">
        <v>1.4</v>
      </c>
      <c r="E341" s="139">
        <f>COUNT(CH341:CH341)</f>
        <v>0</v>
      </c>
      <c r="F341" s="139">
        <f>SUM(CH341:CH341)</f>
        <v>0</v>
      </c>
      <c r="G341" s="158" t="e">
        <f>AVERAGE(CH341:CH341)</f>
        <v>#DIV/0!</v>
      </c>
      <c r="H341" s="139">
        <f>MAX(CH341:CH341)</f>
        <v>0</v>
      </c>
      <c r="I341" s="139">
        <f>MIN(CH341:CH341)</f>
        <v>0</v>
      </c>
      <c r="J341" s="140" t="e">
        <f>D341-G341</f>
        <v>#DIV/0!</v>
      </c>
      <c r="K341" s="177" t="e">
        <f>STDEV(CH341:CM341)</f>
        <v>#DIV/0!</v>
      </c>
      <c r="AM341" s="163"/>
      <c r="AN341" s="164"/>
      <c r="AO341" s="164" t="s">
        <v>15</v>
      </c>
      <c r="AS341" s="163"/>
      <c r="AT341" s="163"/>
      <c r="AV341" s="163"/>
      <c r="AW341" s="163"/>
      <c r="AX341" s="163"/>
      <c r="AY341" s="163"/>
      <c r="AZ341" s="163"/>
      <c r="BA341" s="163"/>
      <c r="BB341" s="163"/>
      <c r="BC341" s="163"/>
      <c r="BD341" s="163"/>
      <c r="BE341" s="163"/>
      <c r="BF341" s="163"/>
      <c r="BG341" s="163"/>
      <c r="BH341" s="163"/>
      <c r="BI341" s="163"/>
      <c r="BJ341" s="163"/>
      <c r="BK341" s="163"/>
      <c r="BL341" s="163"/>
      <c r="BM341" s="163"/>
      <c r="BN341" s="163"/>
      <c r="BO341" s="163"/>
      <c r="BP341" s="163"/>
      <c r="BQ341" s="163"/>
      <c r="BR341" s="163"/>
      <c r="BS341" s="163"/>
      <c r="BT341" s="163"/>
      <c r="BU341" s="163"/>
      <c r="BV341" s="163"/>
      <c r="BW341" s="163"/>
      <c r="BX341" s="163"/>
      <c r="BY341" s="163"/>
      <c r="BZ341" s="163"/>
      <c r="CA341" s="163"/>
      <c r="CB341" s="163"/>
      <c r="CC341" s="163"/>
      <c r="CD341" s="163"/>
      <c r="CE341" s="163"/>
      <c r="CF341" s="163"/>
      <c r="CG341" s="163"/>
      <c r="CH341" s="188"/>
    </row>
    <row r="342" spans="1:86" s="129" customFormat="1">
      <c r="A342" s="126" t="s">
        <v>0</v>
      </c>
      <c r="B342" s="125" t="s">
        <v>1</v>
      </c>
      <c r="C342" s="125" t="s">
        <v>2</v>
      </c>
      <c r="D342" s="127" t="s">
        <v>88</v>
      </c>
      <c r="E342" s="125" t="s">
        <v>3</v>
      </c>
      <c r="F342" s="125" t="s">
        <v>87</v>
      </c>
      <c r="G342" s="152" t="s">
        <v>4</v>
      </c>
      <c r="H342" s="125" t="s">
        <v>5</v>
      </c>
      <c r="I342" s="125" t="s">
        <v>6</v>
      </c>
      <c r="J342" s="128" t="s">
        <v>7</v>
      </c>
      <c r="K342" s="128" t="s">
        <v>8</v>
      </c>
      <c r="AM342" s="125" t="s">
        <v>10</v>
      </c>
      <c r="AN342" s="125" t="s">
        <v>11</v>
      </c>
      <c r="AO342" s="125" t="s">
        <v>12</v>
      </c>
      <c r="AR342" s="129">
        <v>2005</v>
      </c>
      <c r="AS342" s="125">
        <v>2004</v>
      </c>
      <c r="AT342" s="125">
        <v>2003</v>
      </c>
      <c r="AU342" s="125">
        <v>2003</v>
      </c>
      <c r="AV342" s="125">
        <v>2003</v>
      </c>
      <c r="AW342" s="125"/>
      <c r="AX342" s="125">
        <v>2002</v>
      </c>
      <c r="AY342" s="125"/>
      <c r="AZ342" s="125">
        <v>2001</v>
      </c>
      <c r="BA342" s="125">
        <v>2000</v>
      </c>
      <c r="BB342" s="125">
        <v>1999</v>
      </c>
      <c r="BC342" s="125">
        <v>1998</v>
      </c>
      <c r="BD342" s="125">
        <v>1997</v>
      </c>
      <c r="BE342" s="125">
        <v>1996</v>
      </c>
      <c r="BF342" s="125">
        <v>1995</v>
      </c>
      <c r="BG342" s="125">
        <v>1994</v>
      </c>
      <c r="BH342" s="125">
        <v>1992</v>
      </c>
      <c r="BI342" s="125"/>
      <c r="BJ342" s="125">
        <v>1990</v>
      </c>
      <c r="BK342" s="125">
        <v>1990</v>
      </c>
      <c r="BL342" s="125">
        <v>1990</v>
      </c>
      <c r="BM342" s="125">
        <v>1989</v>
      </c>
      <c r="BN342" s="125">
        <v>1989</v>
      </c>
      <c r="BO342" s="125">
        <v>1988</v>
      </c>
      <c r="BP342" s="125">
        <v>1988</v>
      </c>
      <c r="BQ342" s="125">
        <v>1988</v>
      </c>
      <c r="BR342" s="125">
        <v>1987</v>
      </c>
      <c r="BS342" s="125">
        <v>1986</v>
      </c>
      <c r="BT342" s="125">
        <v>1985</v>
      </c>
      <c r="BU342" s="125">
        <v>1985</v>
      </c>
      <c r="BV342" s="125">
        <v>1985</v>
      </c>
      <c r="BW342" s="125">
        <v>1984</v>
      </c>
      <c r="BX342" s="125">
        <v>1984</v>
      </c>
      <c r="BY342" s="125">
        <v>1984</v>
      </c>
      <c r="BZ342" s="125">
        <v>1983</v>
      </c>
      <c r="CA342" s="125">
        <v>1983</v>
      </c>
      <c r="CB342" s="125">
        <v>1982</v>
      </c>
      <c r="CC342" s="125">
        <v>1981</v>
      </c>
      <c r="CD342" s="125">
        <v>1981</v>
      </c>
      <c r="CE342" s="125">
        <v>1980</v>
      </c>
      <c r="CF342" s="125">
        <v>1980</v>
      </c>
      <c r="CG342" s="125">
        <v>1980</v>
      </c>
      <c r="CH342" s="184">
        <v>1980</v>
      </c>
    </row>
    <row r="343" spans="1:86">
      <c r="A343" s="119">
        <v>5</v>
      </c>
      <c r="B343" s="122">
        <v>49</v>
      </c>
      <c r="C343" s="122" t="s">
        <v>13</v>
      </c>
      <c r="D343" s="2"/>
      <c r="E343">
        <f t="shared" ref="E343:E356" si="199">COUNT(CH343:CM343)</f>
        <v>0</v>
      </c>
      <c r="F343">
        <f t="shared" ref="F343:F356" si="200">SUM(CH343:CM343)</f>
        <v>0</v>
      </c>
      <c r="G343" s="153" t="e">
        <f t="shared" ref="G343:G356" si="201">AVERAGE(CH343:CM343)</f>
        <v>#DIV/0!</v>
      </c>
      <c r="H343">
        <f t="shared" ref="H343:H356" si="202">MAX(CH343:CM343)</f>
        <v>0</v>
      </c>
      <c r="I343">
        <f t="shared" ref="I343:I356" si="203">MIN(CH343:CM343)</f>
        <v>0</v>
      </c>
      <c r="J343" s="130" t="e">
        <f t="shared" ref="J343:J356" si="204">D343-G343</f>
        <v>#DIV/0!</v>
      </c>
      <c r="K343" s="130" t="e">
        <f t="shared" ref="K343:K356" si="205">STDEV(CH343:CM343)</f>
        <v>#DIV/0!</v>
      </c>
      <c r="AM343" s="119">
        <v>5</v>
      </c>
      <c r="AN343" s="122">
        <v>49</v>
      </c>
      <c r="AO343" s="122" t="s">
        <v>13</v>
      </c>
      <c r="AR343" s="132"/>
      <c r="AS343" s="119"/>
      <c r="AT343" s="119"/>
      <c r="AV343" s="119"/>
      <c r="AW343" s="119"/>
      <c r="AX343" s="119"/>
      <c r="AY343" s="119"/>
      <c r="AZ343" s="119"/>
      <c r="BA343" s="119"/>
      <c r="BB343" s="119"/>
      <c r="BC343" s="119"/>
      <c r="BD343" s="119"/>
      <c r="BE343" s="119"/>
      <c r="BF343" s="119"/>
      <c r="BG343" s="119"/>
      <c r="BH343" s="119"/>
      <c r="BI343" s="119"/>
      <c r="BJ343" s="119"/>
      <c r="BK343" s="119"/>
      <c r="BL343" s="119"/>
      <c r="BM343" s="119"/>
      <c r="BN343" s="119"/>
      <c r="BO343" s="119"/>
      <c r="BP343" s="119"/>
      <c r="BQ343" s="119"/>
      <c r="BR343" s="119"/>
      <c r="BS343" s="119"/>
      <c r="BT343" s="119"/>
      <c r="BU343" s="119"/>
      <c r="BV343" s="119"/>
      <c r="BW343" s="119"/>
      <c r="BX343" s="119"/>
      <c r="BY343" s="119"/>
      <c r="BZ343" s="119"/>
      <c r="CA343" s="119"/>
      <c r="CB343" s="119"/>
      <c r="CC343" s="119"/>
      <c r="CD343" s="119"/>
      <c r="CE343" s="119"/>
      <c r="CF343" s="119"/>
      <c r="CG343" s="119"/>
      <c r="CH343" s="185"/>
    </row>
    <row r="344" spans="1:86">
      <c r="A344" s="118"/>
      <c r="B344" s="122"/>
      <c r="C344" s="121">
        <v>0</v>
      </c>
      <c r="D344" s="2"/>
      <c r="E344">
        <f t="shared" si="199"/>
        <v>0</v>
      </c>
      <c r="F344">
        <f t="shared" si="200"/>
        <v>0</v>
      </c>
      <c r="G344" s="153" t="e">
        <f t="shared" si="201"/>
        <v>#DIV/0!</v>
      </c>
      <c r="H344">
        <f t="shared" si="202"/>
        <v>0</v>
      </c>
      <c r="I344">
        <f t="shared" si="203"/>
        <v>0</v>
      </c>
      <c r="J344" s="130" t="e">
        <f t="shared" si="204"/>
        <v>#DIV/0!</v>
      </c>
      <c r="K344" s="130" t="e">
        <f t="shared" si="205"/>
        <v>#DIV/0!</v>
      </c>
      <c r="AM344" s="118"/>
      <c r="AN344" s="122"/>
      <c r="AO344" s="121">
        <v>0</v>
      </c>
      <c r="AR344" s="132"/>
      <c r="AS344" s="120"/>
      <c r="AT344" s="120"/>
      <c r="AV344" s="120"/>
      <c r="AW344" s="120"/>
      <c r="AX344" s="120"/>
      <c r="AY344" s="120"/>
      <c r="AZ344" s="120"/>
      <c r="BA344" s="120"/>
      <c r="BB344" s="120"/>
      <c r="BC344" s="120"/>
      <c r="BD344" s="120"/>
      <c r="BE344" s="120"/>
      <c r="BF344" s="120"/>
      <c r="BG344" s="120"/>
      <c r="BH344" s="120"/>
      <c r="BI344" s="120"/>
      <c r="BJ344" s="120"/>
      <c r="BK344" s="120"/>
      <c r="BL344" s="120"/>
      <c r="BM344" s="120"/>
      <c r="BN344" s="120"/>
      <c r="BO344" s="120"/>
      <c r="BP344" s="120"/>
      <c r="BQ344" s="120"/>
      <c r="BR344" s="120"/>
      <c r="BS344" s="120"/>
      <c r="BT344" s="120"/>
      <c r="BU344" s="120"/>
      <c r="BV344" s="120"/>
      <c r="BW344" s="120"/>
      <c r="BX344" s="120"/>
      <c r="BY344" s="120"/>
      <c r="BZ344" s="120"/>
      <c r="CA344" s="120"/>
      <c r="CB344" s="120"/>
      <c r="CC344" s="120"/>
      <c r="CD344" s="120"/>
      <c r="CE344" s="120"/>
      <c r="CF344" s="120"/>
      <c r="CG344" s="120"/>
      <c r="CH344" s="186"/>
    </row>
    <row r="345" spans="1:86">
      <c r="A345" s="118"/>
      <c r="B345" s="122"/>
      <c r="C345" s="122">
        <v>10</v>
      </c>
      <c r="D345" s="2"/>
      <c r="E345">
        <f t="shared" si="199"/>
        <v>0</v>
      </c>
      <c r="F345">
        <f t="shared" si="200"/>
        <v>0</v>
      </c>
      <c r="G345" s="153" t="e">
        <f t="shared" si="201"/>
        <v>#DIV/0!</v>
      </c>
      <c r="H345">
        <f t="shared" si="202"/>
        <v>0</v>
      </c>
      <c r="I345">
        <f t="shared" si="203"/>
        <v>0</v>
      </c>
      <c r="J345" s="130" t="e">
        <f t="shared" si="204"/>
        <v>#DIV/0!</v>
      </c>
      <c r="K345" s="130" t="e">
        <f t="shared" si="205"/>
        <v>#DIV/0!</v>
      </c>
      <c r="AM345" s="118"/>
      <c r="AN345" s="122"/>
      <c r="AO345" s="122">
        <v>10</v>
      </c>
      <c r="AR345" s="132"/>
      <c r="AS345" s="154"/>
      <c r="AV345" s="154"/>
      <c r="BK345" s="118"/>
      <c r="BM345" s="118"/>
      <c r="BP345" s="118"/>
      <c r="BU345" s="118"/>
      <c r="CH345" s="185"/>
    </row>
    <row r="346" spans="1:86">
      <c r="A346" s="118"/>
      <c r="B346" s="122"/>
      <c r="C346" s="122">
        <v>20</v>
      </c>
      <c r="D346" s="2"/>
      <c r="E346">
        <f t="shared" si="199"/>
        <v>0</v>
      </c>
      <c r="F346">
        <f t="shared" si="200"/>
        <v>0</v>
      </c>
      <c r="G346" s="153" t="e">
        <f t="shared" si="201"/>
        <v>#DIV/0!</v>
      </c>
      <c r="H346">
        <f t="shared" si="202"/>
        <v>0</v>
      </c>
      <c r="I346">
        <f t="shared" si="203"/>
        <v>0</v>
      </c>
      <c r="J346" s="130" t="e">
        <f t="shared" si="204"/>
        <v>#DIV/0!</v>
      </c>
      <c r="K346" s="130" t="e">
        <f t="shared" si="205"/>
        <v>#DIV/0!</v>
      </c>
      <c r="AM346" s="118"/>
      <c r="AN346" s="122"/>
      <c r="AO346" s="122">
        <v>20</v>
      </c>
      <c r="AR346" s="132"/>
      <c r="AS346" s="154"/>
      <c r="AV346" s="154"/>
      <c r="BK346" s="118"/>
      <c r="BM346" s="118"/>
      <c r="BP346" s="118"/>
      <c r="BU346" s="118"/>
      <c r="CH346" s="185"/>
    </row>
    <row r="347" spans="1:86">
      <c r="A347" s="118"/>
      <c r="B347" s="122"/>
      <c r="C347" s="122">
        <v>30</v>
      </c>
      <c r="D347" s="2"/>
      <c r="E347">
        <f t="shared" si="199"/>
        <v>0</v>
      </c>
      <c r="F347">
        <f t="shared" si="200"/>
        <v>0</v>
      </c>
      <c r="G347" s="153" t="e">
        <f t="shared" si="201"/>
        <v>#DIV/0!</v>
      </c>
      <c r="H347">
        <f t="shared" si="202"/>
        <v>0</v>
      </c>
      <c r="I347">
        <f t="shared" si="203"/>
        <v>0</v>
      </c>
      <c r="J347" s="130" t="e">
        <f t="shared" si="204"/>
        <v>#DIV/0!</v>
      </c>
      <c r="K347" s="130" t="e">
        <f t="shared" si="205"/>
        <v>#DIV/0!</v>
      </c>
      <c r="AM347" s="118"/>
      <c r="AN347" s="122"/>
      <c r="AO347" s="122">
        <v>30</v>
      </c>
      <c r="AR347" s="132"/>
      <c r="AS347" s="154"/>
      <c r="AV347" s="154"/>
      <c r="BK347" s="118"/>
      <c r="BM347" s="118"/>
      <c r="BP347" s="118"/>
      <c r="BU347" s="118"/>
      <c r="CH347" s="185"/>
    </row>
    <row r="348" spans="1:86">
      <c r="A348" s="118"/>
      <c r="B348" s="122"/>
      <c r="C348" s="122">
        <v>50</v>
      </c>
      <c r="D348" s="2"/>
      <c r="E348">
        <f t="shared" si="199"/>
        <v>0</v>
      </c>
      <c r="F348">
        <f t="shared" si="200"/>
        <v>0</v>
      </c>
      <c r="G348" s="153" t="e">
        <f t="shared" si="201"/>
        <v>#DIV/0!</v>
      </c>
      <c r="H348">
        <f t="shared" si="202"/>
        <v>0</v>
      </c>
      <c r="I348">
        <f t="shared" si="203"/>
        <v>0</v>
      </c>
      <c r="J348" s="130" t="e">
        <f t="shared" si="204"/>
        <v>#DIV/0!</v>
      </c>
      <c r="K348" s="130" t="e">
        <f t="shared" si="205"/>
        <v>#DIV/0!</v>
      </c>
      <c r="AM348" s="118"/>
      <c r="AN348" s="122"/>
      <c r="AO348" s="122">
        <v>50</v>
      </c>
      <c r="AR348" s="132"/>
      <c r="AS348" s="154"/>
      <c r="AV348" s="154"/>
      <c r="BK348" s="118"/>
      <c r="BM348" s="118"/>
      <c r="BP348" s="118"/>
      <c r="BU348" s="118"/>
      <c r="CH348" s="185"/>
    </row>
    <row r="349" spans="1:86">
      <c r="A349" s="118"/>
      <c r="B349" s="122"/>
      <c r="C349" s="122">
        <v>75</v>
      </c>
      <c r="D349" s="2"/>
      <c r="E349">
        <f t="shared" si="199"/>
        <v>0</v>
      </c>
      <c r="F349">
        <f t="shared" si="200"/>
        <v>0</v>
      </c>
      <c r="G349" s="153" t="e">
        <f t="shared" si="201"/>
        <v>#DIV/0!</v>
      </c>
      <c r="H349">
        <f t="shared" si="202"/>
        <v>0</v>
      </c>
      <c r="I349">
        <f t="shared" si="203"/>
        <v>0</v>
      </c>
      <c r="J349" s="130" t="e">
        <f t="shared" si="204"/>
        <v>#DIV/0!</v>
      </c>
      <c r="K349" s="130" t="e">
        <f t="shared" si="205"/>
        <v>#DIV/0!</v>
      </c>
      <c r="AM349" s="118"/>
      <c r="AN349" s="122"/>
      <c r="AO349" s="122">
        <v>75</v>
      </c>
      <c r="AR349" s="132"/>
      <c r="AS349" s="154"/>
      <c r="AV349" s="154"/>
      <c r="BK349" s="118"/>
      <c r="BM349" s="118"/>
      <c r="BP349" s="118"/>
      <c r="BU349" s="118"/>
      <c r="CH349" s="185"/>
    </row>
    <row r="350" spans="1:86">
      <c r="A350" s="118"/>
      <c r="B350" s="122"/>
      <c r="C350" s="122">
        <v>100</v>
      </c>
      <c r="D350" s="2"/>
      <c r="E350">
        <f t="shared" si="199"/>
        <v>0</v>
      </c>
      <c r="F350">
        <f t="shared" si="200"/>
        <v>0</v>
      </c>
      <c r="G350" s="153" t="e">
        <f t="shared" si="201"/>
        <v>#DIV/0!</v>
      </c>
      <c r="H350">
        <f t="shared" si="202"/>
        <v>0</v>
      </c>
      <c r="I350">
        <f t="shared" si="203"/>
        <v>0</v>
      </c>
      <c r="J350" s="130" t="e">
        <f t="shared" si="204"/>
        <v>#DIV/0!</v>
      </c>
      <c r="K350" s="130" t="e">
        <f t="shared" si="205"/>
        <v>#DIV/0!</v>
      </c>
      <c r="AM350" s="118"/>
      <c r="AN350" s="122"/>
      <c r="AO350" s="122">
        <v>100</v>
      </c>
      <c r="AR350" s="132"/>
      <c r="AS350" s="154"/>
      <c r="AV350" s="154"/>
      <c r="BK350" s="118"/>
      <c r="BM350" s="118"/>
      <c r="BP350" s="118"/>
      <c r="BU350" s="118"/>
      <c r="CH350" s="185"/>
    </row>
    <row r="351" spans="1:86">
      <c r="A351" s="118"/>
      <c r="B351" s="122"/>
      <c r="C351" s="122">
        <v>150</v>
      </c>
      <c r="D351" s="2"/>
      <c r="E351">
        <f t="shared" si="199"/>
        <v>0</v>
      </c>
      <c r="F351">
        <f t="shared" si="200"/>
        <v>0</v>
      </c>
      <c r="G351" s="153" t="e">
        <f t="shared" si="201"/>
        <v>#DIV/0!</v>
      </c>
      <c r="H351">
        <f t="shared" si="202"/>
        <v>0</v>
      </c>
      <c r="I351">
        <f t="shared" si="203"/>
        <v>0</v>
      </c>
      <c r="J351" s="130" t="e">
        <f t="shared" si="204"/>
        <v>#DIV/0!</v>
      </c>
      <c r="K351" s="130" t="e">
        <f t="shared" si="205"/>
        <v>#DIV/0!</v>
      </c>
      <c r="AM351" s="118"/>
      <c r="AN351" s="122"/>
      <c r="AO351" s="122">
        <v>150</v>
      </c>
      <c r="AR351" s="132"/>
      <c r="AS351" s="154"/>
      <c r="AV351" s="154"/>
      <c r="BK351" s="118"/>
      <c r="BM351" s="118"/>
      <c r="BP351" s="118"/>
      <c r="BU351" s="118"/>
      <c r="CH351" s="185"/>
    </row>
    <row r="352" spans="1:86">
      <c r="A352" s="118"/>
      <c r="B352" s="122"/>
      <c r="C352" s="122">
        <v>200</v>
      </c>
      <c r="D352" s="2"/>
      <c r="E352">
        <f t="shared" si="199"/>
        <v>0</v>
      </c>
      <c r="F352">
        <f t="shared" si="200"/>
        <v>0</v>
      </c>
      <c r="G352" s="153" t="e">
        <f t="shared" si="201"/>
        <v>#DIV/0!</v>
      </c>
      <c r="H352">
        <f t="shared" si="202"/>
        <v>0</v>
      </c>
      <c r="I352">
        <f t="shared" si="203"/>
        <v>0</v>
      </c>
      <c r="J352" s="130" t="e">
        <f t="shared" si="204"/>
        <v>#DIV/0!</v>
      </c>
      <c r="K352" s="130" t="e">
        <f t="shared" si="205"/>
        <v>#DIV/0!</v>
      </c>
      <c r="AM352" s="118"/>
      <c r="AN352" s="122"/>
      <c r="AO352" s="122">
        <v>200</v>
      </c>
      <c r="AR352" s="132"/>
      <c r="AS352" s="154"/>
      <c r="AV352" s="154"/>
      <c r="BK352" s="118"/>
      <c r="BM352" s="118"/>
      <c r="BP352" s="118"/>
      <c r="BU352" s="118"/>
      <c r="CH352" s="185"/>
    </row>
    <row r="353" spans="1:86">
      <c r="A353" s="118"/>
      <c r="B353" s="122"/>
      <c r="C353" s="122">
        <v>300</v>
      </c>
      <c r="D353" s="2"/>
      <c r="E353">
        <f t="shared" si="199"/>
        <v>0</v>
      </c>
      <c r="F353">
        <f t="shared" si="200"/>
        <v>0</v>
      </c>
      <c r="G353" s="153" t="e">
        <f t="shared" si="201"/>
        <v>#DIV/0!</v>
      </c>
      <c r="H353">
        <f t="shared" si="202"/>
        <v>0</v>
      </c>
      <c r="I353">
        <f t="shared" si="203"/>
        <v>0</v>
      </c>
      <c r="J353" s="130" t="e">
        <f t="shared" si="204"/>
        <v>#DIV/0!</v>
      </c>
      <c r="K353" s="130" t="e">
        <f t="shared" si="205"/>
        <v>#DIV/0!</v>
      </c>
      <c r="AM353" s="118"/>
      <c r="AN353" s="122"/>
      <c r="AO353" s="122">
        <v>300</v>
      </c>
      <c r="AR353" s="132"/>
      <c r="AS353" s="154"/>
      <c r="AV353" s="154"/>
      <c r="CH353" s="185"/>
    </row>
    <row r="354" spans="1:86">
      <c r="A354" s="118"/>
      <c r="B354" s="122"/>
      <c r="C354" s="122">
        <v>400</v>
      </c>
      <c r="D354" s="2"/>
      <c r="E354">
        <f t="shared" si="199"/>
        <v>0</v>
      </c>
      <c r="F354">
        <f t="shared" si="200"/>
        <v>0</v>
      </c>
      <c r="G354" s="153" t="e">
        <f t="shared" si="201"/>
        <v>#DIV/0!</v>
      </c>
      <c r="H354">
        <f t="shared" si="202"/>
        <v>0</v>
      </c>
      <c r="I354">
        <f t="shared" si="203"/>
        <v>0</v>
      </c>
      <c r="J354" s="130" t="e">
        <f t="shared" si="204"/>
        <v>#DIV/0!</v>
      </c>
      <c r="K354" s="130" t="e">
        <f t="shared" si="205"/>
        <v>#DIV/0!</v>
      </c>
      <c r="AM354" s="118"/>
      <c r="AN354" s="122"/>
      <c r="AO354" s="122">
        <v>400</v>
      </c>
      <c r="AR354" s="132"/>
      <c r="AS354" s="154"/>
      <c r="AV354" s="154"/>
      <c r="CH354" s="185"/>
    </row>
    <row r="355" spans="1:86">
      <c r="A355" s="118"/>
      <c r="B355" s="122"/>
      <c r="C355" s="122">
        <v>500</v>
      </c>
      <c r="D355" s="2"/>
      <c r="E355">
        <f t="shared" si="199"/>
        <v>0</v>
      </c>
      <c r="F355">
        <f t="shared" si="200"/>
        <v>0</v>
      </c>
      <c r="G355" s="153" t="e">
        <f t="shared" si="201"/>
        <v>#DIV/0!</v>
      </c>
      <c r="H355">
        <f t="shared" si="202"/>
        <v>0</v>
      </c>
      <c r="I355">
        <f t="shared" si="203"/>
        <v>0</v>
      </c>
      <c r="J355" s="130" t="e">
        <f t="shared" si="204"/>
        <v>#DIV/0!</v>
      </c>
      <c r="K355" s="130" t="e">
        <f t="shared" si="205"/>
        <v>#DIV/0!</v>
      </c>
      <c r="AM355" s="118"/>
      <c r="AN355" s="122"/>
      <c r="AO355" s="122">
        <v>500</v>
      </c>
      <c r="AR355" s="132"/>
      <c r="AS355" s="154"/>
      <c r="AV355" s="154"/>
      <c r="CH355" s="185"/>
    </row>
    <row r="356" spans="1:86">
      <c r="A356" s="118"/>
      <c r="B356" s="122"/>
      <c r="C356" s="122">
        <v>600</v>
      </c>
      <c r="D356" s="2"/>
      <c r="E356">
        <f t="shared" si="199"/>
        <v>0</v>
      </c>
      <c r="F356">
        <f t="shared" si="200"/>
        <v>0</v>
      </c>
      <c r="G356" s="153" t="e">
        <f t="shared" si="201"/>
        <v>#DIV/0!</v>
      </c>
      <c r="H356">
        <f t="shared" si="202"/>
        <v>0</v>
      </c>
      <c r="I356">
        <f t="shared" si="203"/>
        <v>0</v>
      </c>
      <c r="J356" s="130" t="e">
        <f t="shared" si="204"/>
        <v>#DIV/0!</v>
      </c>
      <c r="K356" s="130" t="e">
        <f t="shared" si="205"/>
        <v>#DIV/0!</v>
      </c>
      <c r="AM356" s="118"/>
      <c r="AN356" s="122"/>
      <c r="AO356" s="122">
        <v>600</v>
      </c>
      <c r="AS356" s="118"/>
      <c r="AT356" s="118"/>
      <c r="AV356" s="118"/>
      <c r="AW356" s="118"/>
      <c r="AX356" s="118"/>
      <c r="AY356" s="118"/>
      <c r="AZ356" s="118"/>
      <c r="BA356" s="118"/>
      <c r="BB356" s="118"/>
      <c r="BC356" s="118"/>
      <c r="BD356" s="118"/>
      <c r="BE356" s="118"/>
      <c r="BF356" s="118"/>
      <c r="BG356" s="118"/>
      <c r="BH356" s="118"/>
      <c r="BI356" s="118"/>
      <c r="BJ356" s="118"/>
      <c r="BK356" s="118"/>
      <c r="BL356" s="118"/>
      <c r="BM356" s="118"/>
      <c r="BN356" s="118"/>
      <c r="BO356" s="118"/>
      <c r="BP356" s="118"/>
      <c r="BQ356" s="118"/>
      <c r="BR356" s="118"/>
      <c r="BS356" s="118"/>
      <c r="BT356" s="118"/>
      <c r="BU356" s="118"/>
      <c r="BV356" s="118"/>
      <c r="BW356" s="118"/>
      <c r="BX356" s="118"/>
      <c r="BY356" s="118"/>
      <c r="BZ356" s="118"/>
      <c r="CA356" s="118"/>
      <c r="CB356" s="118"/>
      <c r="CC356" s="118"/>
      <c r="CD356" s="118"/>
      <c r="CE356" s="118"/>
      <c r="CF356" s="118"/>
      <c r="CG356" s="118"/>
      <c r="CH356" s="185"/>
    </row>
    <row r="357" spans="1:86">
      <c r="A357" s="118"/>
      <c r="B357" s="119"/>
      <c r="C357" s="119"/>
      <c r="D357" s="2"/>
      <c r="AM357" s="118"/>
      <c r="AN357" s="119"/>
      <c r="AO357" s="119"/>
      <c r="AS357" s="118"/>
      <c r="AT357" s="118"/>
      <c r="AV357" s="118"/>
      <c r="AW357" s="118"/>
      <c r="AX357" s="118"/>
      <c r="AY357" s="118"/>
      <c r="AZ357" s="118"/>
      <c r="BA357" s="118"/>
      <c r="BB357" s="118"/>
      <c r="BC357" s="118"/>
      <c r="BD357" s="118"/>
      <c r="BE357" s="118"/>
      <c r="BF357" s="118"/>
      <c r="BG357" s="118"/>
      <c r="BH357" s="118"/>
      <c r="BI357" s="118"/>
      <c r="BJ357" s="118"/>
      <c r="BK357" s="118"/>
      <c r="BL357" s="118"/>
      <c r="BM357" s="118"/>
      <c r="BN357" s="118"/>
      <c r="BO357" s="118"/>
      <c r="BP357" s="118"/>
      <c r="BQ357" s="118"/>
      <c r="BR357" s="118"/>
      <c r="BS357" s="118"/>
      <c r="BT357" s="118"/>
      <c r="BU357" s="118"/>
      <c r="BV357" s="118"/>
      <c r="BW357" s="118"/>
      <c r="BX357" s="118"/>
      <c r="BY357" s="118"/>
      <c r="BZ357" s="118"/>
      <c r="CA357" s="118"/>
      <c r="CB357" s="118"/>
      <c r="CC357" s="118"/>
      <c r="CD357" s="118"/>
      <c r="CE357" s="118"/>
      <c r="CF357" s="118"/>
      <c r="CG357" s="118"/>
      <c r="CH357" s="187"/>
    </row>
    <row r="358" spans="1:86">
      <c r="A358" s="120"/>
      <c r="B358" s="121"/>
      <c r="C358" s="121" t="s">
        <v>14</v>
      </c>
      <c r="D358" s="2"/>
      <c r="E358">
        <f>COUNT(CH358:CM358)</f>
        <v>0</v>
      </c>
      <c r="F358">
        <f>SUM(CH358:CM358)</f>
        <v>0</v>
      </c>
      <c r="G358" s="153" t="e">
        <f>AVERAGE(CH358:CM358)</f>
        <v>#DIV/0!</v>
      </c>
      <c r="H358">
        <f>MAX(CH358:CM358)</f>
        <v>0</v>
      </c>
      <c r="I358">
        <f>MIN(CH358:CM358)</f>
        <v>0</v>
      </c>
      <c r="J358" s="130" t="e">
        <f>D358-G358</f>
        <v>#DIV/0!</v>
      </c>
      <c r="K358" s="130" t="e">
        <f>STDEV(CH358:CM358)</f>
        <v>#DIV/0!</v>
      </c>
      <c r="AM358" s="120"/>
      <c r="AN358" s="121"/>
      <c r="AO358" s="121" t="s">
        <v>14</v>
      </c>
      <c r="AR358" s="132"/>
      <c r="AS358" s="120"/>
      <c r="AT358" s="120"/>
      <c r="AV358" s="120"/>
      <c r="AW358" s="120"/>
      <c r="AX358" s="120"/>
      <c r="AY358" s="120"/>
      <c r="AZ358" s="120"/>
      <c r="BA358" s="120"/>
      <c r="BB358" s="120"/>
      <c r="BC358" s="120"/>
      <c r="BD358" s="120"/>
      <c r="BE358" s="120"/>
      <c r="BF358" s="120"/>
      <c r="BG358" s="120"/>
      <c r="BH358" s="120"/>
      <c r="BI358" s="120"/>
      <c r="BJ358" s="120"/>
      <c r="BK358" s="120"/>
      <c r="BL358" s="120"/>
      <c r="BM358" s="120"/>
      <c r="BN358" s="120"/>
      <c r="BO358" s="120"/>
      <c r="BP358" s="120"/>
      <c r="BQ358" s="120"/>
      <c r="BR358" s="120"/>
      <c r="BS358" s="120"/>
      <c r="BT358" s="120"/>
      <c r="BU358" s="120"/>
      <c r="BV358" s="120"/>
      <c r="BW358" s="120"/>
      <c r="BX358" s="120"/>
      <c r="BY358" s="120"/>
      <c r="BZ358" s="120"/>
      <c r="CA358" s="120"/>
      <c r="CB358" s="120"/>
      <c r="CC358" s="120"/>
      <c r="CD358" s="120"/>
      <c r="CE358" s="120"/>
      <c r="CF358" s="120"/>
      <c r="CG358" s="120"/>
      <c r="CH358" s="186"/>
    </row>
    <row r="359" spans="1:86">
      <c r="A359" s="118"/>
      <c r="B359" s="122"/>
      <c r="C359" s="122" t="s">
        <v>15</v>
      </c>
      <c r="D359" s="2"/>
      <c r="E359">
        <f>COUNT(CH359:CM359)</f>
        <v>0</v>
      </c>
      <c r="F359">
        <f>SUM(CH359:CM359)</f>
        <v>0</v>
      </c>
      <c r="G359" s="153" t="e">
        <f>AVERAGE(CH359:CM359)</f>
        <v>#DIV/0!</v>
      </c>
      <c r="H359">
        <f>MAX(CH359:CM359)</f>
        <v>0</v>
      </c>
      <c r="I359">
        <f>MIN(CH359:CM359)</f>
        <v>0</v>
      </c>
      <c r="J359" s="130" t="e">
        <f>D359-G359</f>
        <v>#DIV/0!</v>
      </c>
      <c r="K359" s="130" t="e">
        <f>STDEV(CH359:CM359)</f>
        <v>#DIV/0!</v>
      </c>
      <c r="AM359" s="118"/>
      <c r="AN359" s="122"/>
      <c r="AO359" s="122" t="s">
        <v>15</v>
      </c>
      <c r="AR359" s="132"/>
      <c r="AS359" s="118"/>
      <c r="AT359" s="118"/>
      <c r="AV359" s="118"/>
      <c r="AW359" s="118"/>
      <c r="AX359" s="118"/>
      <c r="AY359" s="118"/>
      <c r="AZ359" s="118"/>
      <c r="BA359" s="118"/>
      <c r="BB359" s="118"/>
      <c r="BC359" s="118"/>
      <c r="BD359" s="118"/>
      <c r="BE359" s="118"/>
      <c r="BF359" s="118"/>
      <c r="BG359" s="118"/>
      <c r="BH359" s="118"/>
      <c r="BI359" s="118"/>
      <c r="BJ359" s="118"/>
      <c r="BK359" s="118"/>
      <c r="BL359" s="118"/>
      <c r="BM359" s="118"/>
      <c r="BN359" s="118"/>
      <c r="BO359" s="118"/>
      <c r="BP359" s="118"/>
      <c r="BQ359" s="118"/>
      <c r="BR359" s="118"/>
      <c r="BS359" s="118"/>
      <c r="BT359" s="118"/>
      <c r="BU359" s="118"/>
      <c r="BV359" s="118"/>
      <c r="BW359" s="118"/>
      <c r="BX359" s="118"/>
      <c r="BY359" s="118"/>
      <c r="BZ359" s="118"/>
      <c r="CA359" s="118"/>
      <c r="CB359" s="118"/>
      <c r="CC359" s="118"/>
      <c r="CD359" s="118"/>
      <c r="CE359" s="118"/>
      <c r="CF359" s="118"/>
      <c r="CG359" s="118"/>
      <c r="CH359" s="185"/>
    </row>
    <row r="360" spans="1:86" s="129" customFormat="1">
      <c r="A360" s="126" t="s">
        <v>0</v>
      </c>
      <c r="B360" s="125" t="s">
        <v>1</v>
      </c>
      <c r="C360" s="125" t="s">
        <v>2</v>
      </c>
      <c r="D360" s="127" t="s">
        <v>88</v>
      </c>
      <c r="E360" s="125" t="s">
        <v>3</v>
      </c>
      <c r="F360" s="125" t="s">
        <v>87</v>
      </c>
      <c r="G360" s="152" t="s">
        <v>4</v>
      </c>
      <c r="H360" s="125" t="s">
        <v>5</v>
      </c>
      <c r="I360" s="125" t="s">
        <v>6</v>
      </c>
      <c r="J360" s="128" t="s">
        <v>7</v>
      </c>
      <c r="K360" s="128" t="s">
        <v>8</v>
      </c>
      <c r="AM360" s="125" t="s">
        <v>10</v>
      </c>
      <c r="AN360" s="125" t="s">
        <v>11</v>
      </c>
      <c r="AO360" s="125" t="s">
        <v>12</v>
      </c>
      <c r="AS360" s="125">
        <v>2004</v>
      </c>
      <c r="AT360" s="125">
        <v>2003</v>
      </c>
      <c r="AU360" s="125">
        <v>2003</v>
      </c>
      <c r="AV360" s="125">
        <v>2003</v>
      </c>
      <c r="AW360" s="125"/>
      <c r="AX360" s="125">
        <v>2002</v>
      </c>
      <c r="AY360" s="125">
        <v>2001</v>
      </c>
      <c r="AZ360" s="125">
        <v>2001</v>
      </c>
      <c r="BA360" s="125">
        <v>2000</v>
      </c>
      <c r="BB360" s="125">
        <v>1999</v>
      </c>
      <c r="BC360" s="125">
        <v>1998</v>
      </c>
      <c r="BD360" s="125">
        <v>1997</v>
      </c>
      <c r="BE360" s="125">
        <v>1996</v>
      </c>
      <c r="BF360" s="125">
        <v>1995</v>
      </c>
      <c r="BG360" s="125">
        <v>1994</v>
      </c>
      <c r="BH360" s="125">
        <v>1992</v>
      </c>
      <c r="BI360" s="125">
        <v>1991</v>
      </c>
      <c r="BJ360" s="125">
        <v>1990</v>
      </c>
      <c r="BK360" s="125">
        <v>1990</v>
      </c>
      <c r="BL360" s="125">
        <v>1990</v>
      </c>
      <c r="BM360" s="125">
        <v>1989</v>
      </c>
      <c r="BN360" s="125">
        <v>1989</v>
      </c>
      <c r="BO360" s="125">
        <v>1988</v>
      </c>
      <c r="BP360" s="125">
        <v>1988</v>
      </c>
      <c r="BQ360" s="125">
        <v>1988</v>
      </c>
      <c r="BR360" s="125">
        <v>1987</v>
      </c>
      <c r="BS360" s="125">
        <v>1986</v>
      </c>
      <c r="BT360" s="125">
        <v>1985</v>
      </c>
      <c r="BU360" s="125">
        <v>1985</v>
      </c>
      <c r="BV360" s="125">
        <v>1985</v>
      </c>
      <c r="BW360" s="125">
        <v>1984</v>
      </c>
      <c r="BX360" s="125">
        <v>1984</v>
      </c>
      <c r="BY360" s="125">
        <v>1984</v>
      </c>
      <c r="BZ360" s="125">
        <v>1983</v>
      </c>
      <c r="CA360" s="125">
        <v>1983</v>
      </c>
      <c r="CB360" s="125">
        <v>1982</v>
      </c>
      <c r="CC360" s="125">
        <v>1981</v>
      </c>
      <c r="CD360" s="125">
        <v>1981</v>
      </c>
      <c r="CE360" s="125">
        <v>1980</v>
      </c>
      <c r="CF360" s="125">
        <v>1980</v>
      </c>
      <c r="CG360" s="125">
        <v>1980</v>
      </c>
      <c r="CH360" s="184">
        <v>1980</v>
      </c>
    </row>
    <row r="361" spans="1:86">
      <c r="A361" s="119">
        <v>5</v>
      </c>
      <c r="B361" s="122">
        <v>53</v>
      </c>
      <c r="C361" s="122" t="s">
        <v>13</v>
      </c>
      <c r="D361" s="2"/>
      <c r="E361">
        <f t="shared" ref="E361:E369" si="206">COUNT(CH361:CM361)</f>
        <v>0</v>
      </c>
      <c r="F361">
        <f t="shared" ref="F361:F369" si="207">SUM(CH361:CM361)</f>
        <v>0</v>
      </c>
      <c r="G361" s="153" t="e">
        <f t="shared" ref="G361:G369" si="208">AVERAGE(CH361:CM361)</f>
        <v>#DIV/0!</v>
      </c>
      <c r="H361">
        <f t="shared" ref="H361:H369" si="209">MAX(CH361:CM361)</f>
        <v>0</v>
      </c>
      <c r="I361">
        <f t="shared" ref="I361:I369" si="210">MIN(CH361:CM361)</f>
        <v>0</v>
      </c>
      <c r="J361" s="130" t="e">
        <f t="shared" ref="J361:J369" si="211">D361-G361</f>
        <v>#DIV/0!</v>
      </c>
      <c r="K361" s="130" t="e">
        <f t="shared" ref="K361:K369" si="212">STDEV(CH361:CM361)</f>
        <v>#DIV/0!</v>
      </c>
      <c r="AM361" s="119">
        <v>5</v>
      </c>
      <c r="AN361" s="122">
        <v>53</v>
      </c>
      <c r="AO361" s="122" t="s">
        <v>13</v>
      </c>
      <c r="AS361" s="119"/>
      <c r="AT361" s="119"/>
      <c r="AU361" s="119"/>
      <c r="AV361" s="119"/>
      <c r="AW361" s="119"/>
      <c r="AX361" s="119"/>
      <c r="AY361" s="119"/>
      <c r="AZ361" s="119"/>
      <c r="BA361" s="119"/>
      <c r="BB361" s="119"/>
      <c r="BC361" s="119"/>
      <c r="BD361" s="119"/>
      <c r="BE361" s="119"/>
      <c r="BF361" s="119"/>
      <c r="BG361" s="119"/>
      <c r="BH361" s="119"/>
      <c r="BI361" s="119"/>
      <c r="BJ361" s="119"/>
      <c r="BK361" s="119"/>
      <c r="BL361" s="119"/>
      <c r="BM361" s="119"/>
      <c r="BN361" s="119"/>
      <c r="BO361" s="119"/>
      <c r="BP361" s="119"/>
      <c r="BQ361" s="119"/>
      <c r="BR361" s="119"/>
      <c r="BS361" s="119"/>
      <c r="BT361" s="119"/>
      <c r="BU361" s="119"/>
      <c r="BV361" s="119"/>
      <c r="BW361" s="119"/>
      <c r="BX361" s="119"/>
      <c r="BY361" s="119"/>
      <c r="BZ361" s="119"/>
      <c r="CA361" s="119"/>
      <c r="CB361" s="119"/>
      <c r="CC361" s="119"/>
      <c r="CD361" s="119"/>
      <c r="CE361" s="119"/>
      <c r="CF361" s="119"/>
      <c r="CG361" s="119"/>
      <c r="CH361" s="185"/>
    </row>
    <row r="362" spans="1:86">
      <c r="A362" s="118"/>
      <c r="B362" s="122"/>
      <c r="C362" s="121">
        <v>0</v>
      </c>
      <c r="D362" s="2"/>
      <c r="E362">
        <f t="shared" si="206"/>
        <v>0</v>
      </c>
      <c r="F362">
        <f t="shared" si="207"/>
        <v>0</v>
      </c>
      <c r="G362" s="153" t="e">
        <f t="shared" si="208"/>
        <v>#DIV/0!</v>
      </c>
      <c r="H362">
        <f t="shared" si="209"/>
        <v>0</v>
      </c>
      <c r="I362">
        <f t="shared" si="210"/>
        <v>0</v>
      </c>
      <c r="J362" s="130" t="e">
        <f t="shared" si="211"/>
        <v>#DIV/0!</v>
      </c>
      <c r="K362" s="130" t="e">
        <f t="shared" si="212"/>
        <v>#DIV/0!</v>
      </c>
      <c r="AM362" s="118"/>
      <c r="AN362" s="122"/>
      <c r="AO362" s="121">
        <v>0</v>
      </c>
      <c r="AS362" s="120"/>
      <c r="AT362" s="120"/>
      <c r="AU362" s="120"/>
      <c r="AV362" s="120"/>
      <c r="AW362" s="120"/>
      <c r="AX362" s="120"/>
      <c r="AY362" s="120"/>
      <c r="AZ362" s="120"/>
      <c r="BA362" s="120"/>
      <c r="BB362" s="120"/>
      <c r="BC362" s="120"/>
      <c r="BD362" s="120"/>
      <c r="BE362" s="120"/>
      <c r="BF362" s="120"/>
      <c r="BG362" s="120"/>
      <c r="BH362" s="120"/>
      <c r="BI362" s="120"/>
      <c r="BJ362" s="120"/>
      <c r="BK362" s="120"/>
      <c r="BL362" s="120"/>
      <c r="BM362" s="120"/>
      <c r="BN362" s="120"/>
      <c r="BO362" s="120"/>
      <c r="BP362" s="120"/>
      <c r="BQ362" s="120"/>
      <c r="BR362" s="120"/>
      <c r="BS362" s="120"/>
      <c r="BT362" s="120"/>
      <c r="BU362" s="120"/>
      <c r="BV362" s="120"/>
      <c r="BW362" s="120"/>
      <c r="BX362" s="120"/>
      <c r="BY362" s="120"/>
      <c r="BZ362" s="120"/>
      <c r="CA362" s="120"/>
      <c r="CB362" s="120"/>
      <c r="CC362" s="120"/>
      <c r="CD362" s="120"/>
      <c r="CE362" s="120"/>
      <c r="CF362" s="120"/>
      <c r="CG362" s="120"/>
      <c r="CH362" s="186"/>
    </row>
    <row r="363" spans="1:86">
      <c r="A363" s="118"/>
      <c r="B363" s="122"/>
      <c r="C363" s="122">
        <v>10</v>
      </c>
      <c r="D363" s="2"/>
      <c r="E363">
        <f t="shared" si="206"/>
        <v>0</v>
      </c>
      <c r="F363">
        <f t="shared" si="207"/>
        <v>0</v>
      </c>
      <c r="G363" s="153" t="e">
        <f t="shared" si="208"/>
        <v>#DIV/0!</v>
      </c>
      <c r="H363">
        <f t="shared" si="209"/>
        <v>0</v>
      </c>
      <c r="I363">
        <f t="shared" si="210"/>
        <v>0</v>
      </c>
      <c r="J363" s="130" t="e">
        <f t="shared" si="211"/>
        <v>#DIV/0!</v>
      </c>
      <c r="K363" s="130" t="e">
        <f t="shared" si="212"/>
        <v>#DIV/0!</v>
      </c>
      <c r="AM363" s="118"/>
      <c r="AN363" s="122"/>
      <c r="AO363" s="122">
        <v>10</v>
      </c>
      <c r="AT363" s="154"/>
      <c r="AU363" s="154"/>
      <c r="AV363" s="154"/>
      <c r="AY363" s="154"/>
      <c r="BG363" s="118"/>
      <c r="BI363" s="118"/>
      <c r="BJ363" s="118"/>
      <c r="BL363" s="118"/>
      <c r="BN363" s="118"/>
      <c r="BO363" s="118"/>
      <c r="BV363" s="118"/>
      <c r="BZ363" s="118"/>
      <c r="CH363" s="185"/>
    </row>
    <row r="364" spans="1:86">
      <c r="A364" s="118"/>
      <c r="B364" s="122"/>
      <c r="C364" s="122">
        <v>20</v>
      </c>
      <c r="D364" s="2"/>
      <c r="E364">
        <f t="shared" si="206"/>
        <v>0</v>
      </c>
      <c r="F364">
        <f t="shared" si="207"/>
        <v>0</v>
      </c>
      <c r="G364" s="153" t="e">
        <f t="shared" si="208"/>
        <v>#DIV/0!</v>
      </c>
      <c r="H364">
        <f t="shared" si="209"/>
        <v>0</v>
      </c>
      <c r="I364">
        <f t="shared" si="210"/>
        <v>0</v>
      </c>
      <c r="J364" s="130" t="e">
        <f t="shared" si="211"/>
        <v>#DIV/0!</v>
      </c>
      <c r="K364" s="130" t="e">
        <f t="shared" si="212"/>
        <v>#DIV/0!</v>
      </c>
      <c r="AM364" s="118"/>
      <c r="AN364" s="122"/>
      <c r="AO364" s="122">
        <v>20</v>
      </c>
      <c r="AT364" s="154"/>
      <c r="AU364" s="154"/>
      <c r="AV364" s="154"/>
      <c r="AY364" s="154"/>
      <c r="BG364" s="118"/>
      <c r="BI364" s="118"/>
      <c r="BJ364" s="118"/>
      <c r="BL364" s="118"/>
      <c r="BN364" s="118"/>
      <c r="BO364" s="118"/>
      <c r="BV364" s="118"/>
      <c r="BZ364" s="118"/>
      <c r="CH364" s="185"/>
    </row>
    <row r="365" spans="1:86">
      <c r="A365" s="118"/>
      <c r="B365" s="122"/>
      <c r="C365" s="122">
        <v>30</v>
      </c>
      <c r="D365" s="2"/>
      <c r="E365">
        <f t="shared" si="206"/>
        <v>0</v>
      </c>
      <c r="F365">
        <f t="shared" si="207"/>
        <v>0</v>
      </c>
      <c r="G365" s="153" t="e">
        <f t="shared" si="208"/>
        <v>#DIV/0!</v>
      </c>
      <c r="H365">
        <f t="shared" si="209"/>
        <v>0</v>
      </c>
      <c r="I365">
        <f t="shared" si="210"/>
        <v>0</v>
      </c>
      <c r="J365" s="130" t="e">
        <f t="shared" si="211"/>
        <v>#DIV/0!</v>
      </c>
      <c r="K365" s="130" t="e">
        <f t="shared" si="212"/>
        <v>#DIV/0!</v>
      </c>
      <c r="AM365" s="118"/>
      <c r="AN365" s="122"/>
      <c r="AO365" s="122">
        <v>30</v>
      </c>
      <c r="AT365" s="154"/>
      <c r="AU365" s="154"/>
      <c r="AV365" s="154"/>
      <c r="AY365" s="154"/>
      <c r="BG365" s="118"/>
      <c r="BI365" s="118"/>
      <c r="BJ365" s="118"/>
      <c r="BL365" s="118"/>
      <c r="BN365" s="118"/>
      <c r="BO365" s="118"/>
      <c r="BV365" s="118"/>
      <c r="BZ365" s="118"/>
      <c r="CH365" s="185"/>
    </row>
    <row r="366" spans="1:86">
      <c r="A366" s="118"/>
      <c r="B366" s="122"/>
      <c r="C366" s="122">
        <v>50</v>
      </c>
      <c r="D366" s="2"/>
      <c r="E366">
        <f t="shared" si="206"/>
        <v>0</v>
      </c>
      <c r="F366">
        <f t="shared" si="207"/>
        <v>0</v>
      </c>
      <c r="G366" s="153" t="e">
        <f t="shared" si="208"/>
        <v>#DIV/0!</v>
      </c>
      <c r="H366">
        <f t="shared" si="209"/>
        <v>0</v>
      </c>
      <c r="I366">
        <f t="shared" si="210"/>
        <v>0</v>
      </c>
      <c r="J366" s="130" t="e">
        <f t="shared" si="211"/>
        <v>#DIV/0!</v>
      </c>
      <c r="K366" s="130" t="e">
        <f t="shared" si="212"/>
        <v>#DIV/0!</v>
      </c>
      <c r="AM366" s="118"/>
      <c r="AN366" s="122"/>
      <c r="AO366" s="122">
        <v>50</v>
      </c>
      <c r="AT366" s="154"/>
      <c r="AU366" s="154"/>
      <c r="AV366" s="154"/>
      <c r="AY366" s="154"/>
      <c r="BG366" s="118"/>
      <c r="BI366" s="118"/>
      <c r="BJ366" s="118"/>
      <c r="BL366" s="118"/>
      <c r="BN366" s="118"/>
      <c r="BO366" s="118"/>
      <c r="BV366" s="118"/>
      <c r="BZ366" s="118"/>
      <c r="CH366" s="185"/>
    </row>
    <row r="367" spans="1:86">
      <c r="A367" s="118"/>
      <c r="B367" s="122"/>
      <c r="C367" s="122">
        <v>75</v>
      </c>
      <c r="D367" s="2"/>
      <c r="E367">
        <f t="shared" si="206"/>
        <v>0</v>
      </c>
      <c r="F367">
        <f t="shared" si="207"/>
        <v>0</v>
      </c>
      <c r="G367" s="153" t="e">
        <f t="shared" si="208"/>
        <v>#DIV/0!</v>
      </c>
      <c r="H367">
        <f t="shared" si="209"/>
        <v>0</v>
      </c>
      <c r="I367">
        <f t="shared" si="210"/>
        <v>0</v>
      </c>
      <c r="J367" s="130" t="e">
        <f t="shared" si="211"/>
        <v>#DIV/0!</v>
      </c>
      <c r="K367" s="130" t="e">
        <f t="shared" si="212"/>
        <v>#DIV/0!</v>
      </c>
      <c r="AM367" s="118"/>
      <c r="AN367" s="122"/>
      <c r="AO367" s="122">
        <v>75</v>
      </c>
      <c r="AT367" s="154"/>
      <c r="AU367" s="154"/>
      <c r="AV367" s="154"/>
      <c r="AY367" s="154"/>
      <c r="BG367" s="118"/>
      <c r="BL367" s="118"/>
      <c r="BN367" s="118"/>
      <c r="BO367" s="118"/>
      <c r="BV367" s="118"/>
      <c r="BZ367" s="118"/>
      <c r="CH367" s="185"/>
    </row>
    <row r="368" spans="1:86">
      <c r="A368" s="118"/>
      <c r="B368" s="122"/>
      <c r="C368" s="122">
        <v>100</v>
      </c>
      <c r="D368" s="2"/>
      <c r="E368">
        <f t="shared" si="206"/>
        <v>0</v>
      </c>
      <c r="F368">
        <f t="shared" si="207"/>
        <v>0</v>
      </c>
      <c r="G368" s="153" t="e">
        <f t="shared" si="208"/>
        <v>#DIV/0!</v>
      </c>
      <c r="H368">
        <f t="shared" si="209"/>
        <v>0</v>
      </c>
      <c r="I368">
        <f t="shared" si="210"/>
        <v>0</v>
      </c>
      <c r="J368" s="130" t="e">
        <f t="shared" si="211"/>
        <v>#DIV/0!</v>
      </c>
      <c r="K368" s="130" t="e">
        <f t="shared" si="212"/>
        <v>#DIV/0!</v>
      </c>
      <c r="AM368" s="118"/>
      <c r="AN368" s="122"/>
      <c r="AO368" s="122">
        <v>100</v>
      </c>
      <c r="AT368" s="154"/>
      <c r="AU368" s="154"/>
      <c r="AV368" s="154"/>
      <c r="AY368" s="154"/>
      <c r="BG368" s="118"/>
      <c r="BI368" s="118"/>
      <c r="BJ368" s="118"/>
      <c r="BL368" s="118"/>
      <c r="BN368" s="118"/>
      <c r="BO368" s="118"/>
      <c r="BV368" s="118"/>
      <c r="BZ368" s="118"/>
      <c r="CH368" s="185"/>
    </row>
    <row r="369" spans="1:86">
      <c r="A369" s="118"/>
      <c r="B369" s="122"/>
      <c r="C369" s="122">
        <v>150</v>
      </c>
      <c r="D369" s="2"/>
      <c r="E369">
        <f t="shared" si="206"/>
        <v>0</v>
      </c>
      <c r="F369">
        <f t="shared" si="207"/>
        <v>0</v>
      </c>
      <c r="G369" s="153" t="e">
        <f t="shared" si="208"/>
        <v>#DIV/0!</v>
      </c>
      <c r="H369">
        <f t="shared" si="209"/>
        <v>0</v>
      </c>
      <c r="I369">
        <f t="shared" si="210"/>
        <v>0</v>
      </c>
      <c r="J369" s="130" t="e">
        <f t="shared" si="211"/>
        <v>#DIV/0!</v>
      </c>
      <c r="K369" s="130" t="e">
        <f t="shared" si="212"/>
        <v>#DIV/0!</v>
      </c>
      <c r="AM369" s="118"/>
      <c r="AN369" s="122"/>
      <c r="AO369" s="122">
        <v>150</v>
      </c>
      <c r="AT369" s="154"/>
      <c r="AU369" s="154"/>
      <c r="AV369" s="154"/>
      <c r="AY369" s="154"/>
      <c r="BG369" s="118"/>
      <c r="BI369" s="118"/>
      <c r="BJ369" s="118"/>
      <c r="BL369" s="118"/>
      <c r="BN369" s="118"/>
      <c r="BO369" s="118"/>
      <c r="BV369" s="118"/>
      <c r="BZ369" s="118"/>
      <c r="CH369" s="185"/>
    </row>
    <row r="370" spans="1:86">
      <c r="A370" s="118"/>
      <c r="B370" s="122"/>
      <c r="C370" s="122">
        <v>200</v>
      </c>
      <c r="D370" s="2"/>
      <c r="E370">
        <f>COUNT(CH370:CM370)</f>
        <v>0</v>
      </c>
      <c r="F370">
        <f>SUM(CH370:CM370)</f>
        <v>0</v>
      </c>
      <c r="G370" s="153" t="e">
        <f>AVERAGE(CH370:CM370)</f>
        <v>#DIV/0!</v>
      </c>
      <c r="H370">
        <f>MAX(CH370:CM370)</f>
        <v>0</v>
      </c>
      <c r="I370">
        <f>MIN(CH370:CM370)</f>
        <v>0</v>
      </c>
      <c r="J370" s="130" t="e">
        <f>D370-G370</f>
        <v>#DIV/0!</v>
      </c>
      <c r="K370" s="130" t="e">
        <f>STDEV(CH370:CM370)</f>
        <v>#DIV/0!</v>
      </c>
      <c r="AM370" s="118"/>
      <c r="AN370" s="122"/>
      <c r="AO370" s="122">
        <v>200</v>
      </c>
      <c r="AT370" s="154"/>
      <c r="AU370" s="154"/>
      <c r="AV370" s="154"/>
      <c r="AY370" s="154"/>
      <c r="BG370" s="118"/>
      <c r="BI370" s="118"/>
      <c r="BJ370" s="118"/>
      <c r="BL370" s="118"/>
      <c r="BN370" s="118"/>
      <c r="BO370" s="118"/>
      <c r="BV370" s="118"/>
      <c r="BZ370" s="118"/>
      <c r="CH370" s="185"/>
    </row>
    <row r="371" spans="1:86">
      <c r="A371" s="118"/>
      <c r="B371" s="122"/>
      <c r="C371" s="122">
        <v>300</v>
      </c>
      <c r="D371" s="2"/>
      <c r="E371">
        <f>COUNT(CH371:CM371)</f>
        <v>0</v>
      </c>
      <c r="F371">
        <f>SUM(CH371:CM371)</f>
        <v>0</v>
      </c>
      <c r="G371" s="153" t="e">
        <f>AVERAGE(CH371:CM371)</f>
        <v>#DIV/0!</v>
      </c>
      <c r="H371">
        <f>MAX(CH371:CM371)</f>
        <v>0</v>
      </c>
      <c r="I371">
        <f>MIN(CH371:CM371)</f>
        <v>0</v>
      </c>
      <c r="J371" s="130" t="e">
        <f>D371-G371</f>
        <v>#DIV/0!</v>
      </c>
      <c r="K371" s="130" t="e">
        <f>STDEV(CH371:CM371)</f>
        <v>#DIV/0!</v>
      </c>
      <c r="AM371" s="118"/>
      <c r="AN371" s="122"/>
      <c r="AO371" s="122">
        <v>300</v>
      </c>
      <c r="AT371" s="154"/>
      <c r="AU371" s="154"/>
      <c r="AV371" s="154"/>
      <c r="CH371" s="185"/>
    </row>
    <row r="372" spans="1:86">
      <c r="A372" s="118"/>
      <c r="B372" s="122"/>
      <c r="C372" s="122">
        <v>400</v>
      </c>
      <c r="D372" s="2"/>
      <c r="E372">
        <f>COUNT(CH372:CM372)</f>
        <v>0</v>
      </c>
      <c r="F372">
        <f>SUM(CH372:CM372)</f>
        <v>0</v>
      </c>
      <c r="G372" s="153" t="e">
        <f>AVERAGE(CH372:CM372)</f>
        <v>#DIV/0!</v>
      </c>
      <c r="H372">
        <f>MAX(CH372:CM372)</f>
        <v>0</v>
      </c>
      <c r="I372">
        <f>MIN(CH372:CM372)</f>
        <v>0</v>
      </c>
      <c r="J372" s="130" t="e">
        <f>D372-G372</f>
        <v>#DIV/0!</v>
      </c>
      <c r="K372" s="130" t="e">
        <f>STDEV(CH372:CM372)</f>
        <v>#DIV/0!</v>
      </c>
      <c r="AM372" s="118"/>
      <c r="AN372" s="122"/>
      <c r="AO372" s="122">
        <v>400</v>
      </c>
      <c r="AT372" s="154"/>
      <c r="AU372" s="154"/>
      <c r="AV372" s="154"/>
      <c r="AY372" s="154"/>
      <c r="CH372" s="185"/>
    </row>
    <row r="373" spans="1:86">
      <c r="A373" s="118"/>
      <c r="B373" s="122"/>
      <c r="C373" s="122">
        <v>500</v>
      </c>
      <c r="D373" s="2"/>
      <c r="E373">
        <f>COUNT(CH373:CM373)</f>
        <v>0</v>
      </c>
      <c r="F373">
        <f>SUM(CH373:CM373)</f>
        <v>0</v>
      </c>
      <c r="G373" s="153" t="e">
        <f>AVERAGE(CH373:CM373)</f>
        <v>#DIV/0!</v>
      </c>
      <c r="H373">
        <f>MAX(CH373:CM373)</f>
        <v>0</v>
      </c>
      <c r="I373">
        <f>MIN(CH373:CM373)</f>
        <v>0</v>
      </c>
      <c r="J373" s="130" t="e">
        <f>D373-G373</f>
        <v>#DIV/0!</v>
      </c>
      <c r="K373" s="130" t="e">
        <f>STDEV(CH373:CM373)</f>
        <v>#DIV/0!</v>
      </c>
      <c r="AM373" s="118"/>
      <c r="AN373" s="122"/>
      <c r="AO373" s="122">
        <v>500</v>
      </c>
      <c r="AT373" s="154"/>
      <c r="AU373" s="154"/>
      <c r="AV373" s="154"/>
      <c r="AY373" s="154"/>
      <c r="CH373" s="185"/>
    </row>
    <row r="374" spans="1:86">
      <c r="A374" s="118"/>
      <c r="B374" s="122"/>
      <c r="C374" s="122">
        <v>600</v>
      </c>
      <c r="D374" s="2"/>
      <c r="E374">
        <f>COUNT(CH374:CM374)</f>
        <v>0</v>
      </c>
      <c r="F374">
        <f>SUM(CH374:CM374)</f>
        <v>0</v>
      </c>
      <c r="G374" s="153" t="e">
        <f>AVERAGE(CH374:CM374)</f>
        <v>#DIV/0!</v>
      </c>
      <c r="H374">
        <f>MAX(CH374:CM374)</f>
        <v>0</v>
      </c>
      <c r="I374">
        <f>MIN(CH374:CM374)</f>
        <v>0</v>
      </c>
      <c r="J374" s="130" t="e">
        <f>D374-G374</f>
        <v>#DIV/0!</v>
      </c>
      <c r="K374" s="130" t="e">
        <f>STDEV(CH374:CM374)</f>
        <v>#DIV/0!</v>
      </c>
      <c r="AM374" s="118"/>
      <c r="AN374" s="122"/>
      <c r="AO374" s="122">
        <v>600</v>
      </c>
      <c r="AS374" s="118"/>
      <c r="AT374" s="118"/>
      <c r="AU374" s="118"/>
      <c r="AV374" s="118"/>
      <c r="AW374" s="118"/>
      <c r="AX374" s="118"/>
      <c r="AY374" s="118"/>
      <c r="AZ374" s="118"/>
      <c r="BA374" s="118"/>
      <c r="BB374" s="118"/>
      <c r="BC374" s="118"/>
      <c r="BD374" s="118"/>
      <c r="BE374" s="118"/>
      <c r="BF374" s="118"/>
      <c r="BG374" s="118"/>
      <c r="BH374" s="118"/>
      <c r="BI374" s="118"/>
      <c r="BJ374" s="118"/>
      <c r="BK374" s="118"/>
      <c r="BL374" s="118"/>
      <c r="BM374" s="118"/>
      <c r="BN374" s="118"/>
      <c r="BO374" s="118"/>
      <c r="BP374" s="118"/>
      <c r="BQ374" s="118"/>
      <c r="BR374" s="118"/>
      <c r="BS374" s="118"/>
      <c r="BT374" s="118"/>
      <c r="BU374" s="118"/>
      <c r="BV374" s="118"/>
      <c r="BW374" s="118"/>
      <c r="BX374" s="118"/>
      <c r="BY374" s="118"/>
      <c r="BZ374" s="118"/>
      <c r="CA374" s="118"/>
      <c r="CB374" s="118"/>
      <c r="CC374" s="118"/>
      <c r="CD374" s="118"/>
      <c r="CE374" s="118"/>
      <c r="CF374" s="118"/>
      <c r="CG374" s="118"/>
      <c r="CH374" s="185"/>
    </row>
    <row r="375" spans="1:86">
      <c r="A375" s="118"/>
      <c r="B375" s="122"/>
      <c r="C375" s="122"/>
      <c r="D375" s="2"/>
      <c r="AM375" s="118"/>
      <c r="AN375" s="119"/>
      <c r="AO375" s="119"/>
      <c r="AS375" s="118"/>
      <c r="AT375" s="118"/>
      <c r="AU375" s="118"/>
      <c r="AV375" s="118"/>
      <c r="AW375" s="118"/>
      <c r="AX375" s="118"/>
      <c r="AY375" s="118"/>
      <c r="AZ375" s="118"/>
      <c r="BA375" s="118"/>
      <c r="BB375" s="118"/>
      <c r="BC375" s="118"/>
      <c r="BD375" s="118"/>
      <c r="BE375" s="118"/>
      <c r="BF375" s="118"/>
      <c r="BG375" s="118"/>
      <c r="BH375" s="118"/>
      <c r="BI375" s="118"/>
      <c r="BJ375" s="118"/>
      <c r="BK375" s="118"/>
      <c r="BL375" s="118"/>
      <c r="BM375" s="118"/>
      <c r="BN375" s="118"/>
      <c r="BO375" s="118"/>
      <c r="BP375" s="118"/>
      <c r="BQ375" s="118"/>
      <c r="BR375" s="118"/>
      <c r="BS375" s="118"/>
      <c r="BT375" s="118"/>
      <c r="BU375" s="118"/>
      <c r="BV375" s="118"/>
      <c r="BW375" s="118"/>
      <c r="BX375" s="118"/>
      <c r="BY375" s="118"/>
      <c r="BZ375" s="118"/>
      <c r="CA375" s="118"/>
      <c r="CB375" s="118"/>
      <c r="CC375" s="118"/>
      <c r="CD375" s="118"/>
      <c r="CE375" s="118"/>
      <c r="CF375" s="118"/>
      <c r="CG375" s="118"/>
      <c r="CH375" s="187"/>
    </row>
    <row r="376" spans="1:86">
      <c r="A376" s="120"/>
      <c r="B376" s="121"/>
      <c r="C376" s="121" t="s">
        <v>14</v>
      </c>
      <c r="D376" s="2"/>
      <c r="E376">
        <f>COUNT(CH376:CM376)</f>
        <v>0</v>
      </c>
      <c r="F376">
        <f>SUM(CH376:CM376)</f>
        <v>0</v>
      </c>
      <c r="G376" s="153" t="e">
        <f>AVERAGE(CH376:CM376)</f>
        <v>#DIV/0!</v>
      </c>
      <c r="H376">
        <f>MAX(CH376:CM376)</f>
        <v>0</v>
      </c>
      <c r="I376">
        <f>MIN(CH376:CM376)</f>
        <v>0</v>
      </c>
      <c r="J376" s="130" t="e">
        <f>D376-G376</f>
        <v>#DIV/0!</v>
      </c>
      <c r="K376" s="130" t="e">
        <f>STDEV(CH376:CM376)</f>
        <v>#DIV/0!</v>
      </c>
      <c r="AM376" s="120"/>
      <c r="AN376" s="121"/>
      <c r="AO376" s="121" t="s">
        <v>14</v>
      </c>
      <c r="AS376" s="120"/>
      <c r="AT376" s="120"/>
      <c r="AU376" s="120"/>
      <c r="AV376" s="120"/>
      <c r="AW376" s="120"/>
      <c r="AX376" s="120"/>
      <c r="AY376" s="120"/>
      <c r="AZ376" s="120"/>
      <c r="BA376" s="120"/>
      <c r="BB376" s="120"/>
      <c r="BC376" s="120"/>
      <c r="BD376" s="120"/>
      <c r="BE376" s="120"/>
      <c r="BF376" s="120"/>
      <c r="BG376" s="120"/>
      <c r="BH376" s="120"/>
      <c r="BI376" s="120"/>
      <c r="BJ376" s="120"/>
      <c r="BK376" s="120"/>
      <c r="BL376" s="120"/>
      <c r="BM376" s="120"/>
      <c r="BN376" s="120"/>
      <c r="BO376" s="120"/>
      <c r="BP376" s="120"/>
      <c r="BQ376" s="120"/>
      <c r="BR376" s="120"/>
      <c r="BS376" s="120"/>
      <c r="BT376" s="120"/>
      <c r="BU376" s="120"/>
      <c r="BV376" s="120"/>
      <c r="BW376" s="120"/>
      <c r="BX376" s="120"/>
      <c r="BY376" s="120"/>
      <c r="BZ376" s="120"/>
      <c r="CA376" s="120"/>
      <c r="CB376" s="120"/>
      <c r="CC376" s="120"/>
      <c r="CD376" s="120"/>
      <c r="CE376" s="120"/>
      <c r="CF376" s="120"/>
      <c r="CG376" s="120"/>
      <c r="CH376" s="186"/>
    </row>
    <row r="377" spans="1:86">
      <c r="A377" s="118"/>
      <c r="B377" s="122"/>
      <c r="C377" s="122" t="s">
        <v>15</v>
      </c>
      <c r="D377" s="2"/>
      <c r="E377">
        <f>COUNT(CH377:CM377)</f>
        <v>0</v>
      </c>
      <c r="F377">
        <f>SUM(CH377:CM377)</f>
        <v>0</v>
      </c>
      <c r="G377" s="153" t="e">
        <f>AVERAGE(CH377:CM377)</f>
        <v>#DIV/0!</v>
      </c>
      <c r="H377">
        <f>MAX(CH377:CM377)</f>
        <v>0</v>
      </c>
      <c r="I377">
        <f>MIN(CH377:CM377)</f>
        <v>0</v>
      </c>
      <c r="J377" s="130" t="e">
        <f>D377-G377</f>
        <v>#DIV/0!</v>
      </c>
      <c r="K377" s="130" t="e">
        <f>STDEV(CH377:CM377)</f>
        <v>#DIV/0!</v>
      </c>
      <c r="AM377" s="118"/>
      <c r="AN377" s="122"/>
      <c r="AO377" s="122" t="s">
        <v>15</v>
      </c>
      <c r="AS377" s="118"/>
      <c r="AT377" s="118"/>
      <c r="AU377" s="118"/>
      <c r="AV377" s="118"/>
      <c r="AW377" s="118"/>
      <c r="AX377" s="118"/>
      <c r="AY377" s="118"/>
      <c r="AZ377" s="118"/>
      <c r="BA377" s="118"/>
      <c r="BB377" s="118"/>
      <c r="BC377" s="118"/>
      <c r="BD377" s="118"/>
      <c r="BE377" s="118"/>
      <c r="BF377" s="118"/>
      <c r="BG377" s="118"/>
      <c r="BH377" s="118"/>
      <c r="BI377" s="118"/>
      <c r="BJ377" s="118"/>
      <c r="BK377" s="118"/>
      <c r="BL377" s="118"/>
      <c r="BM377" s="118"/>
      <c r="BN377" s="118"/>
      <c r="BO377" s="118"/>
      <c r="BP377" s="118"/>
      <c r="BQ377" s="118"/>
      <c r="BR377" s="118"/>
      <c r="BS377" s="118"/>
      <c r="BT377" s="118"/>
      <c r="BU377" s="118"/>
      <c r="BV377" s="118"/>
      <c r="BW377" s="118"/>
      <c r="BX377" s="118"/>
      <c r="BY377" s="118"/>
      <c r="BZ377" s="118"/>
      <c r="CA377" s="118"/>
      <c r="CB377" s="118"/>
      <c r="CC377" s="118"/>
      <c r="CD377" s="118"/>
      <c r="CE377" s="118"/>
      <c r="CF377" s="118"/>
      <c r="CG377" s="118"/>
      <c r="CH377" s="185"/>
    </row>
    <row r="378" spans="1:86" s="129" customFormat="1">
      <c r="A378" s="126" t="s">
        <v>0</v>
      </c>
      <c r="B378" s="125" t="s">
        <v>1</v>
      </c>
      <c r="C378" s="125" t="s">
        <v>2</v>
      </c>
      <c r="D378" s="127" t="s">
        <v>88</v>
      </c>
      <c r="E378" s="125" t="s">
        <v>3</v>
      </c>
      <c r="F378" s="125" t="s">
        <v>87</v>
      </c>
      <c r="G378" s="152" t="s">
        <v>4</v>
      </c>
      <c r="H378" s="125" t="s">
        <v>5</v>
      </c>
      <c r="I378" s="125" t="s">
        <v>6</v>
      </c>
      <c r="J378" s="128" t="s">
        <v>7</v>
      </c>
      <c r="K378" s="128" t="s">
        <v>8</v>
      </c>
      <c r="AM378" s="125" t="s">
        <v>10</v>
      </c>
      <c r="AN378" s="125" t="s">
        <v>11</v>
      </c>
      <c r="AO378" s="125" t="s">
        <v>12</v>
      </c>
      <c r="AR378" s="129">
        <v>2005</v>
      </c>
      <c r="AS378" s="125">
        <v>2004</v>
      </c>
      <c r="AT378" s="125">
        <v>2003</v>
      </c>
      <c r="AU378" s="125">
        <v>2003</v>
      </c>
      <c r="AV378" s="125">
        <v>2003</v>
      </c>
      <c r="AW378" s="125"/>
      <c r="AX378" s="125">
        <v>2002</v>
      </c>
      <c r="AY378" s="125"/>
      <c r="AZ378" s="125">
        <v>2001</v>
      </c>
      <c r="BA378" s="125">
        <v>2000</v>
      </c>
      <c r="BB378" s="125">
        <v>1999</v>
      </c>
      <c r="BC378" s="125">
        <v>1998</v>
      </c>
      <c r="BD378" s="125">
        <v>1997</v>
      </c>
      <c r="BE378" s="125">
        <v>1996</v>
      </c>
      <c r="BF378" s="125">
        <v>1995</v>
      </c>
      <c r="BG378" s="125">
        <v>1994</v>
      </c>
      <c r="BH378" s="125">
        <v>1992</v>
      </c>
      <c r="BI378" s="125"/>
      <c r="BJ378" s="125">
        <v>1990</v>
      </c>
      <c r="BK378" s="125">
        <v>1990</v>
      </c>
      <c r="BL378" s="125">
        <v>1990</v>
      </c>
      <c r="BM378" s="125">
        <v>1989</v>
      </c>
      <c r="BN378" s="125">
        <v>1989</v>
      </c>
      <c r="BO378" s="125">
        <v>1988</v>
      </c>
      <c r="BP378" s="125">
        <v>1988</v>
      </c>
      <c r="BQ378" s="125">
        <v>1988</v>
      </c>
      <c r="BR378" s="125">
        <v>1987</v>
      </c>
      <c r="BS378" s="125">
        <v>1986</v>
      </c>
      <c r="BT378" s="125">
        <v>1985</v>
      </c>
      <c r="BU378" s="125">
        <v>1985</v>
      </c>
      <c r="BV378" s="125">
        <v>1985</v>
      </c>
      <c r="BW378" s="125">
        <v>1984</v>
      </c>
      <c r="BX378" s="125">
        <v>1984</v>
      </c>
      <c r="BY378" s="125">
        <v>1984</v>
      </c>
      <c r="BZ378" s="125">
        <v>1983</v>
      </c>
      <c r="CA378" s="125">
        <v>1983</v>
      </c>
      <c r="CB378" s="125">
        <v>1982</v>
      </c>
      <c r="CC378" s="125">
        <v>1981</v>
      </c>
      <c r="CD378" s="125">
        <v>1981</v>
      </c>
      <c r="CE378" s="125">
        <v>1980</v>
      </c>
      <c r="CF378" s="125">
        <v>1980</v>
      </c>
      <c r="CG378" s="125">
        <v>1980</v>
      </c>
      <c r="CH378" s="184">
        <v>1980</v>
      </c>
    </row>
    <row r="379" spans="1:86">
      <c r="A379" s="119">
        <v>5</v>
      </c>
      <c r="B379" s="122">
        <v>54</v>
      </c>
      <c r="C379" s="122" t="s">
        <v>13</v>
      </c>
      <c r="D379" s="2"/>
      <c r="E379">
        <f>COUNT(CH379:CM379)</f>
        <v>0</v>
      </c>
      <c r="F379">
        <f>SUM(CH379:CM379)</f>
        <v>0</v>
      </c>
      <c r="G379" s="153" t="e">
        <f>AVERAGE(CH379:CM379)</f>
        <v>#DIV/0!</v>
      </c>
      <c r="H379">
        <f>MAX(CH379:CM379)</f>
        <v>0</v>
      </c>
      <c r="I379">
        <f>MIN(CH379:CM379)</f>
        <v>0</v>
      </c>
      <c r="J379" s="130" t="e">
        <f>D379-G379</f>
        <v>#DIV/0!</v>
      </c>
      <c r="K379" s="130" t="e">
        <f>STDEV(CH379:CM379)</f>
        <v>#DIV/0!</v>
      </c>
      <c r="AM379" s="119">
        <v>5</v>
      </c>
      <c r="AN379" s="122">
        <v>54</v>
      </c>
      <c r="AO379" s="122" t="s">
        <v>13</v>
      </c>
      <c r="AS379" s="119"/>
      <c r="AT379" s="119"/>
      <c r="AV379" s="119"/>
      <c r="AW379" s="119"/>
      <c r="AX379" s="119"/>
      <c r="AY379" s="119"/>
      <c r="AZ379" s="119"/>
      <c r="BA379" s="119"/>
      <c r="BB379" s="119"/>
      <c r="BC379" s="119"/>
      <c r="BD379" s="119"/>
      <c r="BE379" s="119"/>
      <c r="BF379" s="119"/>
      <c r="BG379" s="119"/>
      <c r="BH379" s="119"/>
      <c r="BI379" s="119"/>
      <c r="BJ379" s="119"/>
      <c r="BK379" s="119"/>
      <c r="BL379" s="119"/>
      <c r="BM379" s="119"/>
      <c r="BN379" s="119"/>
      <c r="BO379" s="119"/>
      <c r="BP379" s="119"/>
      <c r="BQ379" s="119"/>
      <c r="BR379" s="119"/>
      <c r="BS379" s="119"/>
      <c r="BT379" s="119"/>
      <c r="BU379" s="119"/>
      <c r="BV379" s="119"/>
      <c r="BW379" s="119"/>
      <c r="BX379" s="119"/>
      <c r="BY379" s="119"/>
      <c r="BZ379" s="119"/>
      <c r="CA379" s="119"/>
      <c r="CB379" s="119"/>
      <c r="CC379" s="119"/>
      <c r="CD379" s="119"/>
      <c r="CE379" s="119"/>
      <c r="CF379" s="119"/>
      <c r="CG379" s="119"/>
      <c r="CH379" s="185"/>
    </row>
    <row r="380" spans="1:86">
      <c r="A380" s="118"/>
      <c r="B380" s="122"/>
      <c r="C380" s="121">
        <v>0</v>
      </c>
      <c r="D380" s="2"/>
      <c r="E380">
        <f t="shared" ref="E380:E392" si="213">COUNT(CH380:CM380)</f>
        <v>0</v>
      </c>
      <c r="F380">
        <f t="shared" ref="F380:F392" si="214">SUM(CH380:CM380)</f>
        <v>0</v>
      </c>
      <c r="G380" s="153" t="e">
        <f t="shared" ref="G380:G392" si="215">AVERAGE(CH380:CM380)</f>
        <v>#DIV/0!</v>
      </c>
      <c r="H380">
        <f t="shared" ref="H380:H392" si="216">MAX(CH380:CM380)</f>
        <v>0</v>
      </c>
      <c r="I380">
        <f t="shared" ref="I380:I392" si="217">MIN(CH380:CM380)</f>
        <v>0</v>
      </c>
      <c r="J380" s="130" t="e">
        <f t="shared" ref="J380:J392" si="218">D380-G380</f>
        <v>#DIV/0!</v>
      </c>
      <c r="K380" s="130" t="e">
        <f t="shared" ref="K380:K392" si="219">STDEV(CH380:CM380)</f>
        <v>#DIV/0!</v>
      </c>
      <c r="AM380" s="118"/>
      <c r="AN380" s="122"/>
      <c r="AO380" s="121">
        <v>0</v>
      </c>
      <c r="AS380" s="120"/>
      <c r="AT380" s="120"/>
      <c r="AV380" s="120"/>
      <c r="AW380" s="120"/>
      <c r="AX380" s="120"/>
      <c r="AY380" s="120"/>
      <c r="AZ380" s="120"/>
      <c r="BA380" s="120"/>
      <c r="BB380" s="120"/>
      <c r="BC380" s="120"/>
      <c r="BD380" s="120"/>
      <c r="BE380" s="120"/>
      <c r="BF380" s="120"/>
      <c r="BG380" s="120"/>
      <c r="BH380" s="120"/>
      <c r="BI380" s="120"/>
      <c r="BJ380" s="120"/>
      <c r="BK380" s="120"/>
      <c r="BL380" s="120"/>
      <c r="BM380" s="120"/>
      <c r="BN380" s="120"/>
      <c r="BO380" s="120"/>
      <c r="BP380" s="120"/>
      <c r="BQ380" s="120"/>
      <c r="BR380" s="120"/>
      <c r="BS380" s="120"/>
      <c r="BT380" s="120"/>
      <c r="BU380" s="120"/>
      <c r="BV380" s="120"/>
      <c r="BW380" s="120"/>
      <c r="BX380" s="120"/>
      <c r="BY380" s="120"/>
      <c r="BZ380" s="120"/>
      <c r="CA380" s="120"/>
      <c r="CB380" s="120"/>
      <c r="CC380" s="120"/>
      <c r="CD380" s="120"/>
      <c r="CE380" s="120"/>
      <c r="CF380" s="120"/>
      <c r="CG380" s="120"/>
      <c r="CH380" s="186"/>
    </row>
    <row r="381" spans="1:86">
      <c r="A381" s="118"/>
      <c r="B381" s="122"/>
      <c r="C381" s="122">
        <v>10</v>
      </c>
      <c r="D381" s="2"/>
      <c r="E381">
        <f t="shared" si="213"/>
        <v>0</v>
      </c>
      <c r="F381">
        <f t="shared" si="214"/>
        <v>0</v>
      </c>
      <c r="G381" s="153" t="e">
        <f t="shared" si="215"/>
        <v>#DIV/0!</v>
      </c>
      <c r="H381">
        <f t="shared" si="216"/>
        <v>0</v>
      </c>
      <c r="I381">
        <f t="shared" si="217"/>
        <v>0</v>
      </c>
      <c r="J381" s="130" t="e">
        <f t="shared" si="218"/>
        <v>#DIV/0!</v>
      </c>
      <c r="K381" s="130" t="e">
        <f t="shared" si="219"/>
        <v>#DIV/0!</v>
      </c>
      <c r="AM381" s="118"/>
      <c r="AN381" s="122"/>
      <c r="AO381" s="122">
        <v>10</v>
      </c>
      <c r="BT381" s="118"/>
      <c r="CB381" s="118"/>
      <c r="CH381" s="185"/>
    </row>
    <row r="382" spans="1:86">
      <c r="A382" s="118"/>
      <c r="B382" s="122"/>
      <c r="C382" s="122">
        <v>20</v>
      </c>
      <c r="D382" s="2"/>
      <c r="E382">
        <f t="shared" si="213"/>
        <v>0</v>
      </c>
      <c r="F382">
        <f t="shared" si="214"/>
        <v>0</v>
      </c>
      <c r="G382" s="153" t="e">
        <f t="shared" si="215"/>
        <v>#DIV/0!</v>
      </c>
      <c r="H382">
        <f t="shared" si="216"/>
        <v>0</v>
      </c>
      <c r="I382">
        <f t="shared" si="217"/>
        <v>0</v>
      </c>
      <c r="J382" s="130" t="e">
        <f t="shared" si="218"/>
        <v>#DIV/0!</v>
      </c>
      <c r="K382" s="130" t="e">
        <f t="shared" si="219"/>
        <v>#DIV/0!</v>
      </c>
      <c r="AM382" s="118"/>
      <c r="AN382" s="122"/>
      <c r="AO382" s="122">
        <v>20</v>
      </c>
      <c r="BT382" s="118"/>
      <c r="CB382" s="118"/>
      <c r="CH382" s="185"/>
    </row>
    <row r="383" spans="1:86">
      <c r="A383" s="118"/>
      <c r="B383" s="122"/>
      <c r="C383" s="122">
        <v>30</v>
      </c>
      <c r="D383" s="2"/>
      <c r="E383">
        <f t="shared" si="213"/>
        <v>0</v>
      </c>
      <c r="F383">
        <f t="shared" si="214"/>
        <v>0</v>
      </c>
      <c r="G383" s="153" t="e">
        <f t="shared" si="215"/>
        <v>#DIV/0!</v>
      </c>
      <c r="H383">
        <f t="shared" si="216"/>
        <v>0</v>
      </c>
      <c r="I383">
        <f t="shared" si="217"/>
        <v>0</v>
      </c>
      <c r="J383" s="130" t="e">
        <f t="shared" si="218"/>
        <v>#DIV/0!</v>
      </c>
      <c r="K383" s="130" t="e">
        <f t="shared" si="219"/>
        <v>#DIV/0!</v>
      </c>
      <c r="AM383" s="118"/>
      <c r="AN383" s="122"/>
      <c r="AO383" s="122">
        <v>30</v>
      </c>
      <c r="BT383" s="118"/>
      <c r="CB383" s="118"/>
      <c r="CH383" s="185"/>
    </row>
    <row r="384" spans="1:86">
      <c r="A384" s="118"/>
      <c r="B384" s="122"/>
      <c r="C384" s="122">
        <v>50</v>
      </c>
      <c r="D384" s="2"/>
      <c r="E384">
        <f t="shared" si="213"/>
        <v>0</v>
      </c>
      <c r="F384">
        <f t="shared" si="214"/>
        <v>0</v>
      </c>
      <c r="G384" s="153" t="e">
        <f t="shared" si="215"/>
        <v>#DIV/0!</v>
      </c>
      <c r="H384">
        <f t="shared" si="216"/>
        <v>0</v>
      </c>
      <c r="I384">
        <f t="shared" si="217"/>
        <v>0</v>
      </c>
      <c r="J384" s="130" t="e">
        <f t="shared" si="218"/>
        <v>#DIV/0!</v>
      </c>
      <c r="K384" s="130" t="e">
        <f t="shared" si="219"/>
        <v>#DIV/0!</v>
      </c>
      <c r="AM384" s="118"/>
      <c r="AN384" s="122"/>
      <c r="AO384" s="122">
        <v>50</v>
      </c>
      <c r="BT384" s="118"/>
      <c r="CB384" s="118"/>
      <c r="CH384" s="185"/>
    </row>
    <row r="385" spans="1:86">
      <c r="A385" s="118"/>
      <c r="B385" s="122"/>
      <c r="C385" s="122">
        <v>75</v>
      </c>
      <c r="D385" s="2"/>
      <c r="E385">
        <f t="shared" si="213"/>
        <v>0</v>
      </c>
      <c r="F385">
        <f t="shared" si="214"/>
        <v>0</v>
      </c>
      <c r="G385" s="153" t="e">
        <f t="shared" si="215"/>
        <v>#DIV/0!</v>
      </c>
      <c r="H385">
        <f t="shared" si="216"/>
        <v>0</v>
      </c>
      <c r="I385">
        <f t="shared" si="217"/>
        <v>0</v>
      </c>
      <c r="J385" s="130" t="e">
        <f t="shared" si="218"/>
        <v>#DIV/0!</v>
      </c>
      <c r="K385" s="130" t="e">
        <f t="shared" si="219"/>
        <v>#DIV/0!</v>
      </c>
      <c r="AM385" s="118"/>
      <c r="AN385" s="122"/>
      <c r="AO385" s="122">
        <v>75</v>
      </c>
      <c r="BT385" s="118"/>
      <c r="CB385" s="118"/>
      <c r="CH385" s="185"/>
    </row>
    <row r="386" spans="1:86">
      <c r="A386" s="118"/>
      <c r="B386" s="122"/>
      <c r="C386" s="122">
        <v>100</v>
      </c>
      <c r="D386" s="2"/>
      <c r="E386">
        <f t="shared" si="213"/>
        <v>0</v>
      </c>
      <c r="F386">
        <f t="shared" si="214"/>
        <v>0</v>
      </c>
      <c r="G386" s="153" t="e">
        <f t="shared" si="215"/>
        <v>#DIV/0!</v>
      </c>
      <c r="H386">
        <f t="shared" si="216"/>
        <v>0</v>
      </c>
      <c r="I386">
        <f t="shared" si="217"/>
        <v>0</v>
      </c>
      <c r="J386" s="130" t="e">
        <f t="shared" si="218"/>
        <v>#DIV/0!</v>
      </c>
      <c r="K386" s="130" t="e">
        <f t="shared" si="219"/>
        <v>#DIV/0!</v>
      </c>
      <c r="AM386" s="118"/>
      <c r="AN386" s="122"/>
      <c r="AO386" s="122">
        <v>100</v>
      </c>
      <c r="BT386" s="118"/>
      <c r="CB386" s="118"/>
      <c r="CH386" s="185"/>
    </row>
    <row r="387" spans="1:86">
      <c r="A387" s="118"/>
      <c r="B387" s="122"/>
      <c r="C387" s="122">
        <v>150</v>
      </c>
      <c r="D387" s="2"/>
      <c r="E387">
        <f t="shared" si="213"/>
        <v>0</v>
      </c>
      <c r="F387">
        <f t="shared" si="214"/>
        <v>0</v>
      </c>
      <c r="G387" s="153" t="e">
        <f t="shared" si="215"/>
        <v>#DIV/0!</v>
      </c>
      <c r="H387">
        <f t="shared" si="216"/>
        <v>0</v>
      </c>
      <c r="I387">
        <f t="shared" si="217"/>
        <v>0</v>
      </c>
      <c r="J387" s="130" t="e">
        <f t="shared" si="218"/>
        <v>#DIV/0!</v>
      </c>
      <c r="K387" s="130" t="e">
        <f t="shared" si="219"/>
        <v>#DIV/0!</v>
      </c>
      <c r="AM387" s="118"/>
      <c r="AN387" s="122"/>
      <c r="AO387" s="122">
        <v>150</v>
      </c>
      <c r="BT387" s="118"/>
      <c r="CB387" s="118"/>
      <c r="CH387" s="185"/>
    </row>
    <row r="388" spans="1:86">
      <c r="A388" s="118"/>
      <c r="B388" s="122"/>
      <c r="C388" s="122">
        <v>200</v>
      </c>
      <c r="D388" s="2"/>
      <c r="E388">
        <f t="shared" si="213"/>
        <v>0</v>
      </c>
      <c r="F388">
        <f t="shared" si="214"/>
        <v>0</v>
      </c>
      <c r="G388" s="153" t="e">
        <f t="shared" si="215"/>
        <v>#DIV/0!</v>
      </c>
      <c r="H388">
        <f t="shared" si="216"/>
        <v>0</v>
      </c>
      <c r="I388">
        <f t="shared" si="217"/>
        <v>0</v>
      </c>
      <c r="J388" s="130" t="e">
        <f t="shared" si="218"/>
        <v>#DIV/0!</v>
      </c>
      <c r="K388" s="130" t="e">
        <f t="shared" si="219"/>
        <v>#DIV/0!</v>
      </c>
      <c r="AM388" s="118"/>
      <c r="AN388" s="122"/>
      <c r="AO388" s="122">
        <v>200</v>
      </c>
      <c r="BT388" s="118"/>
      <c r="CB388" s="118"/>
      <c r="CH388" s="185"/>
    </row>
    <row r="389" spans="1:86">
      <c r="A389" s="118"/>
      <c r="B389" s="122"/>
      <c r="C389" s="122">
        <v>300</v>
      </c>
      <c r="D389" s="2"/>
      <c r="E389">
        <f t="shared" si="213"/>
        <v>0</v>
      </c>
      <c r="F389">
        <f t="shared" si="214"/>
        <v>0</v>
      </c>
      <c r="G389" s="153" t="e">
        <f t="shared" si="215"/>
        <v>#DIV/0!</v>
      </c>
      <c r="H389">
        <f t="shared" si="216"/>
        <v>0</v>
      </c>
      <c r="I389">
        <f t="shared" si="217"/>
        <v>0</v>
      </c>
      <c r="J389" s="130" t="e">
        <f t="shared" si="218"/>
        <v>#DIV/0!</v>
      </c>
      <c r="K389" s="130" t="e">
        <f t="shared" si="219"/>
        <v>#DIV/0!</v>
      </c>
      <c r="AM389" s="118"/>
      <c r="AN389" s="122"/>
      <c r="AO389" s="122">
        <v>300</v>
      </c>
      <c r="CH389" s="185"/>
    </row>
    <row r="390" spans="1:86">
      <c r="A390" s="118"/>
      <c r="B390" s="122"/>
      <c r="C390" s="122">
        <v>400</v>
      </c>
      <c r="D390" s="2"/>
      <c r="E390">
        <f t="shared" si="213"/>
        <v>0</v>
      </c>
      <c r="F390">
        <f t="shared" si="214"/>
        <v>0</v>
      </c>
      <c r="G390" s="153" t="e">
        <f t="shared" si="215"/>
        <v>#DIV/0!</v>
      </c>
      <c r="H390">
        <f t="shared" si="216"/>
        <v>0</v>
      </c>
      <c r="I390">
        <f t="shared" si="217"/>
        <v>0</v>
      </c>
      <c r="J390" s="130" t="e">
        <f t="shared" si="218"/>
        <v>#DIV/0!</v>
      </c>
      <c r="K390" s="130" t="e">
        <f t="shared" si="219"/>
        <v>#DIV/0!</v>
      </c>
      <c r="AM390" s="118"/>
      <c r="AN390" s="122"/>
      <c r="AO390" s="122">
        <v>400</v>
      </c>
      <c r="CH390" s="185"/>
    </row>
    <row r="391" spans="1:86">
      <c r="A391" s="118"/>
      <c r="B391" s="122"/>
      <c r="C391" s="122">
        <v>500</v>
      </c>
      <c r="D391" s="2"/>
      <c r="E391">
        <f t="shared" si="213"/>
        <v>0</v>
      </c>
      <c r="F391">
        <f t="shared" si="214"/>
        <v>0</v>
      </c>
      <c r="G391" s="153" t="e">
        <f t="shared" si="215"/>
        <v>#DIV/0!</v>
      </c>
      <c r="H391">
        <f t="shared" si="216"/>
        <v>0</v>
      </c>
      <c r="I391">
        <f t="shared" si="217"/>
        <v>0</v>
      </c>
      <c r="J391" s="130" t="e">
        <f t="shared" si="218"/>
        <v>#DIV/0!</v>
      </c>
      <c r="K391" s="130" t="e">
        <f t="shared" si="219"/>
        <v>#DIV/0!</v>
      </c>
      <c r="AM391" s="118"/>
      <c r="AN391" s="122"/>
      <c r="AO391" s="122">
        <v>500</v>
      </c>
      <c r="CH391" s="185"/>
    </row>
    <row r="392" spans="1:86">
      <c r="A392" s="118"/>
      <c r="B392" s="122"/>
      <c r="C392" s="122">
        <v>600</v>
      </c>
      <c r="D392" s="2"/>
      <c r="E392">
        <f t="shared" si="213"/>
        <v>0</v>
      </c>
      <c r="F392">
        <f t="shared" si="214"/>
        <v>0</v>
      </c>
      <c r="G392" s="153" t="e">
        <f t="shared" si="215"/>
        <v>#DIV/0!</v>
      </c>
      <c r="H392">
        <f t="shared" si="216"/>
        <v>0</v>
      </c>
      <c r="I392">
        <f t="shared" si="217"/>
        <v>0</v>
      </c>
      <c r="J392" s="130" t="e">
        <f t="shared" si="218"/>
        <v>#DIV/0!</v>
      </c>
      <c r="K392" s="130" t="e">
        <f t="shared" si="219"/>
        <v>#DIV/0!</v>
      </c>
      <c r="AM392" s="118"/>
      <c r="AN392" s="122"/>
      <c r="AO392" s="122">
        <v>600</v>
      </c>
      <c r="AS392" s="118"/>
      <c r="AT392" s="118"/>
      <c r="AV392" s="118"/>
      <c r="AW392" s="118"/>
      <c r="AX392" s="118"/>
      <c r="AY392" s="118"/>
      <c r="AZ392" s="118"/>
      <c r="BA392" s="118"/>
      <c r="BB392" s="118"/>
      <c r="BC392" s="118"/>
      <c r="BD392" s="118"/>
      <c r="BE392" s="118"/>
      <c r="BF392" s="118"/>
      <c r="BG392" s="118"/>
      <c r="BH392" s="118"/>
      <c r="BI392" s="118"/>
      <c r="BJ392" s="118"/>
      <c r="BK392" s="118"/>
      <c r="BL392" s="118"/>
      <c r="BM392" s="118"/>
      <c r="BN392" s="118"/>
      <c r="BO392" s="118"/>
      <c r="BP392" s="118"/>
      <c r="BQ392" s="118"/>
      <c r="BR392" s="118"/>
      <c r="BS392" s="118"/>
      <c r="BT392" s="118"/>
      <c r="BU392" s="118"/>
      <c r="BV392" s="118"/>
      <c r="BW392" s="118"/>
      <c r="BX392" s="118"/>
      <c r="BY392" s="118"/>
      <c r="BZ392" s="118"/>
      <c r="CA392" s="118"/>
      <c r="CB392" s="118"/>
      <c r="CC392" s="118"/>
      <c r="CD392" s="118"/>
      <c r="CE392" s="118"/>
      <c r="CF392" s="118"/>
      <c r="CG392" s="118"/>
      <c r="CH392" s="185"/>
    </row>
    <row r="393" spans="1:86">
      <c r="A393" s="118"/>
      <c r="B393" s="119"/>
      <c r="C393" s="119"/>
      <c r="D393" s="2"/>
      <c r="AM393" s="118"/>
      <c r="AN393" s="119"/>
      <c r="AO393" s="119"/>
      <c r="AS393" s="118"/>
      <c r="AT393" s="118"/>
      <c r="AV393" s="118"/>
      <c r="AW393" s="118"/>
      <c r="AX393" s="118"/>
      <c r="AY393" s="118"/>
      <c r="AZ393" s="118"/>
      <c r="BA393" s="118"/>
      <c r="BB393" s="118"/>
      <c r="BC393" s="118"/>
      <c r="BD393" s="118"/>
      <c r="BE393" s="118"/>
      <c r="BF393" s="118"/>
      <c r="BG393" s="118"/>
      <c r="BH393" s="118"/>
      <c r="BI393" s="118"/>
      <c r="BJ393" s="118"/>
      <c r="BK393" s="118"/>
      <c r="BL393" s="118"/>
      <c r="BM393" s="118"/>
      <c r="BN393" s="118"/>
      <c r="BO393" s="118"/>
      <c r="BP393" s="118"/>
      <c r="BQ393" s="118"/>
      <c r="BR393" s="118"/>
      <c r="BS393" s="118"/>
      <c r="BT393" s="118"/>
      <c r="BU393" s="118"/>
      <c r="BV393" s="118"/>
      <c r="BW393" s="118"/>
      <c r="BX393" s="118"/>
      <c r="BY393" s="118"/>
      <c r="BZ393" s="118"/>
      <c r="CA393" s="118"/>
      <c r="CB393" s="118"/>
      <c r="CC393" s="118"/>
      <c r="CD393" s="118"/>
      <c r="CE393" s="118"/>
      <c r="CF393" s="118"/>
      <c r="CG393" s="118"/>
      <c r="CH393" s="187"/>
    </row>
    <row r="394" spans="1:86">
      <c r="A394" s="120"/>
      <c r="B394" s="121"/>
      <c r="C394" s="121" t="s">
        <v>14</v>
      </c>
      <c r="D394" s="2"/>
      <c r="E394">
        <f>COUNT(CH394:CM394)</f>
        <v>0</v>
      </c>
      <c r="F394">
        <f>SUM(CH394:CM394)</f>
        <v>0</v>
      </c>
      <c r="G394" s="153" t="e">
        <f>AVERAGE(CH394:CM394)</f>
        <v>#DIV/0!</v>
      </c>
      <c r="H394">
        <f>MAX(CH394:CM394)</f>
        <v>0</v>
      </c>
      <c r="I394">
        <f>MIN(CH394:CM394)</f>
        <v>0</v>
      </c>
      <c r="J394" s="130" t="e">
        <f>D394-G394</f>
        <v>#DIV/0!</v>
      </c>
      <c r="K394" s="130" t="e">
        <f>STDEV(CH394:CM394)</f>
        <v>#DIV/0!</v>
      </c>
      <c r="AM394" s="120"/>
      <c r="AN394" s="121"/>
      <c r="AO394" s="121" t="s">
        <v>14</v>
      </c>
      <c r="AS394" s="120"/>
      <c r="AT394" s="120"/>
      <c r="AV394" s="120"/>
      <c r="AW394" s="120"/>
      <c r="AX394" s="120"/>
      <c r="AY394" s="120"/>
      <c r="AZ394" s="120"/>
      <c r="BA394" s="120"/>
      <c r="BB394" s="120"/>
      <c r="BC394" s="120"/>
      <c r="BD394" s="120"/>
      <c r="BE394" s="120"/>
      <c r="BF394" s="120"/>
      <c r="BG394" s="120"/>
      <c r="BH394" s="120"/>
      <c r="BI394" s="120"/>
      <c r="BJ394" s="120"/>
      <c r="BK394" s="120"/>
      <c r="BL394" s="120"/>
      <c r="BM394" s="120"/>
      <c r="BN394" s="120"/>
      <c r="BO394" s="120"/>
      <c r="BP394" s="120"/>
      <c r="BQ394" s="120"/>
      <c r="BR394" s="120"/>
      <c r="BS394" s="120"/>
      <c r="BT394" s="120"/>
      <c r="BU394" s="120"/>
      <c r="BV394" s="120"/>
      <c r="BW394" s="120"/>
      <c r="BX394" s="120"/>
      <c r="BY394" s="120"/>
      <c r="BZ394" s="120"/>
      <c r="CA394" s="120"/>
      <c r="CB394" s="120"/>
      <c r="CC394" s="120"/>
      <c r="CD394" s="120"/>
      <c r="CE394" s="120"/>
      <c r="CF394" s="120"/>
      <c r="CG394" s="120"/>
      <c r="CH394" s="186"/>
    </row>
    <row r="395" spans="1:86">
      <c r="A395" s="118"/>
      <c r="B395" s="122"/>
      <c r="C395" s="122" t="s">
        <v>15</v>
      </c>
      <c r="D395" s="2"/>
      <c r="E395">
        <f>COUNT(CH395:CM395)</f>
        <v>0</v>
      </c>
      <c r="F395">
        <f>SUM(CH395:CM395)</f>
        <v>0</v>
      </c>
      <c r="G395" s="153" t="e">
        <f>AVERAGE(CH395:CM395)</f>
        <v>#DIV/0!</v>
      </c>
      <c r="H395">
        <f>MAX(CH395:CM395)</f>
        <v>0</v>
      </c>
      <c r="I395">
        <f>MIN(CH395:CM395)</f>
        <v>0</v>
      </c>
      <c r="J395" s="130" t="e">
        <f>D395-G395</f>
        <v>#DIV/0!</v>
      </c>
      <c r="K395" s="130" t="e">
        <f>STDEV(CH395:CM395)</f>
        <v>#DIV/0!</v>
      </c>
      <c r="AM395" s="118"/>
      <c r="AN395" s="122"/>
      <c r="AO395" s="122" t="s">
        <v>15</v>
      </c>
      <c r="AS395" s="118"/>
      <c r="AT395" s="118"/>
      <c r="AV395" s="118"/>
      <c r="AW395" s="118"/>
      <c r="AX395" s="118"/>
      <c r="AY395" s="118"/>
      <c r="AZ395" s="118"/>
      <c r="BA395" s="118"/>
      <c r="BB395" s="118"/>
      <c r="BC395" s="118"/>
      <c r="BD395" s="118"/>
      <c r="BE395" s="118"/>
      <c r="BF395" s="118"/>
      <c r="BG395" s="118"/>
      <c r="BH395" s="118"/>
      <c r="BI395" s="118"/>
      <c r="BJ395" s="118"/>
      <c r="BK395" s="118"/>
      <c r="BL395" s="118"/>
      <c r="BM395" s="118"/>
      <c r="BN395" s="118"/>
      <c r="BO395" s="118"/>
      <c r="BP395" s="118"/>
      <c r="BQ395" s="118"/>
      <c r="BR395" s="118"/>
      <c r="BS395" s="118"/>
      <c r="BT395" s="118"/>
      <c r="BU395" s="118"/>
      <c r="BV395" s="118"/>
      <c r="BW395" s="118"/>
      <c r="BX395" s="118"/>
      <c r="BY395" s="118"/>
      <c r="BZ395" s="118"/>
      <c r="CA395" s="118"/>
      <c r="CB395" s="118"/>
      <c r="CC395" s="118"/>
      <c r="CD395" s="118"/>
      <c r="CE395" s="118"/>
      <c r="CF395" s="118"/>
      <c r="CG395" s="118"/>
      <c r="CH395" s="185"/>
    </row>
    <row r="396" spans="1:86" s="129" customFormat="1">
      <c r="A396" s="126" t="s">
        <v>0</v>
      </c>
      <c r="B396" s="125" t="s">
        <v>1</v>
      </c>
      <c r="C396" s="125" t="s">
        <v>2</v>
      </c>
      <c r="D396" s="127" t="s">
        <v>88</v>
      </c>
      <c r="E396" s="125" t="s">
        <v>3</v>
      </c>
      <c r="F396" s="125" t="s">
        <v>87</v>
      </c>
      <c r="G396" s="152" t="s">
        <v>4</v>
      </c>
      <c r="H396" s="125" t="s">
        <v>5</v>
      </c>
      <c r="I396" s="125" t="s">
        <v>6</v>
      </c>
      <c r="J396" s="128" t="s">
        <v>7</v>
      </c>
      <c r="K396" s="128" t="s">
        <v>8</v>
      </c>
      <c r="AM396" s="125" t="s">
        <v>10</v>
      </c>
      <c r="AN396" s="125" t="s">
        <v>11</v>
      </c>
      <c r="AO396" s="125" t="s">
        <v>12</v>
      </c>
      <c r="AS396" s="125">
        <v>2004</v>
      </c>
      <c r="AT396" s="125">
        <v>2003</v>
      </c>
      <c r="AU396" s="125">
        <v>2003</v>
      </c>
      <c r="AV396" s="125">
        <v>2003</v>
      </c>
      <c r="AW396" s="125"/>
      <c r="AX396" s="125">
        <v>2002</v>
      </c>
      <c r="AY396" s="125"/>
      <c r="AZ396" s="125">
        <v>2001</v>
      </c>
      <c r="BA396" s="125">
        <v>2000</v>
      </c>
      <c r="BB396" s="125">
        <v>1999</v>
      </c>
      <c r="BC396" s="125">
        <v>1998</v>
      </c>
      <c r="BD396" s="125">
        <v>1997</v>
      </c>
      <c r="BE396" s="125">
        <v>1996</v>
      </c>
      <c r="BF396" s="125">
        <v>1995</v>
      </c>
      <c r="BG396" s="125">
        <v>1994</v>
      </c>
      <c r="BH396" s="125">
        <v>1992</v>
      </c>
      <c r="BI396" s="125"/>
      <c r="BJ396" s="125">
        <v>1990</v>
      </c>
      <c r="BK396" s="125">
        <v>1990</v>
      </c>
      <c r="BL396" s="125">
        <v>1990</v>
      </c>
      <c r="BM396" s="125">
        <v>1989</v>
      </c>
      <c r="BN396" s="125">
        <v>1989</v>
      </c>
      <c r="BO396" s="125">
        <v>1988</v>
      </c>
      <c r="BP396" s="125">
        <v>1988</v>
      </c>
      <c r="BQ396" s="125">
        <v>1988</v>
      </c>
      <c r="BR396" s="125">
        <v>1987</v>
      </c>
      <c r="BS396" s="125">
        <v>1986</v>
      </c>
      <c r="BT396" s="125">
        <v>1985</v>
      </c>
      <c r="BU396" s="125">
        <v>1985</v>
      </c>
      <c r="BV396" s="125">
        <v>1985</v>
      </c>
      <c r="BW396" s="125">
        <v>1984</v>
      </c>
      <c r="BX396" s="125">
        <v>1984</v>
      </c>
      <c r="BY396" s="125">
        <v>1984</v>
      </c>
      <c r="BZ396" s="125">
        <v>1983</v>
      </c>
      <c r="CA396" s="125">
        <v>1983</v>
      </c>
      <c r="CB396" s="125">
        <v>1982</v>
      </c>
      <c r="CC396" s="125">
        <v>1981</v>
      </c>
      <c r="CD396" s="125">
        <v>1981</v>
      </c>
      <c r="CE396" s="125">
        <v>1980</v>
      </c>
      <c r="CF396" s="125">
        <v>1980</v>
      </c>
      <c r="CG396" s="125">
        <v>1980</v>
      </c>
      <c r="CH396" s="184">
        <v>1980</v>
      </c>
    </row>
    <row r="397" spans="1:86">
      <c r="A397" s="119">
        <v>5</v>
      </c>
      <c r="B397" s="122">
        <v>58</v>
      </c>
      <c r="C397" s="122" t="s">
        <v>13</v>
      </c>
      <c r="D397" s="2"/>
      <c r="E397">
        <f t="shared" ref="E397:E410" si="220">COUNT(CH397:CM397)</f>
        <v>0</v>
      </c>
      <c r="F397">
        <f t="shared" ref="F397:F410" si="221">SUM(CH397:CM397)</f>
        <v>0</v>
      </c>
      <c r="G397" s="153" t="e">
        <f t="shared" ref="G397:G410" si="222">AVERAGE(CH397:CM397)</f>
        <v>#DIV/0!</v>
      </c>
      <c r="H397">
        <f t="shared" ref="H397:H410" si="223">MAX(CH397:CM397)</f>
        <v>0</v>
      </c>
      <c r="I397">
        <f t="shared" ref="I397:I410" si="224">MIN(CH397:CM397)</f>
        <v>0</v>
      </c>
      <c r="J397" s="130" t="e">
        <f t="shared" ref="J397:J410" si="225">D397-G397</f>
        <v>#DIV/0!</v>
      </c>
      <c r="K397" s="130" t="e">
        <f t="shared" ref="K397:K410" si="226">STDEV(CH397:CM397)</f>
        <v>#DIV/0!</v>
      </c>
      <c r="AM397" s="119">
        <v>5</v>
      </c>
      <c r="AN397" s="122">
        <v>58</v>
      </c>
      <c r="AO397" s="122" t="s">
        <v>13</v>
      </c>
      <c r="AS397" s="119"/>
      <c r="AT397" s="119"/>
      <c r="AV397" s="119"/>
      <c r="AW397" s="119"/>
      <c r="AX397" s="119"/>
      <c r="AY397" s="119"/>
      <c r="AZ397" s="119"/>
      <c r="BA397" s="119"/>
      <c r="BB397" s="119"/>
      <c r="BC397" s="119"/>
      <c r="BD397" s="119"/>
      <c r="BE397" s="119"/>
      <c r="BF397" s="119"/>
      <c r="BG397" s="119"/>
      <c r="BH397" s="119"/>
      <c r="BI397" s="119"/>
      <c r="BJ397" s="119"/>
      <c r="BK397" s="119"/>
      <c r="BL397" s="119"/>
      <c r="BM397" s="119"/>
      <c r="BN397" s="119"/>
      <c r="BO397" s="119"/>
      <c r="BP397" s="119"/>
      <c r="BQ397" s="119"/>
      <c r="BR397" s="119"/>
      <c r="BS397" s="119"/>
      <c r="BT397" s="119"/>
      <c r="BU397" s="119"/>
      <c r="BV397" s="119"/>
      <c r="BW397" s="119"/>
      <c r="BX397" s="119"/>
      <c r="BY397" s="119"/>
      <c r="BZ397" s="119"/>
      <c r="CA397" s="119"/>
      <c r="CB397" s="119"/>
      <c r="CC397" s="119"/>
      <c r="CD397" s="119"/>
      <c r="CE397" s="119"/>
      <c r="CF397" s="119"/>
      <c r="CG397" s="119"/>
      <c r="CH397" s="185"/>
    </row>
    <row r="398" spans="1:86">
      <c r="A398" s="118"/>
      <c r="B398" s="122"/>
      <c r="C398" s="121">
        <v>0</v>
      </c>
      <c r="D398" s="2"/>
      <c r="E398">
        <f t="shared" si="220"/>
        <v>0</v>
      </c>
      <c r="F398">
        <f t="shared" si="221"/>
        <v>0</v>
      </c>
      <c r="G398" s="153" t="e">
        <f t="shared" si="222"/>
        <v>#DIV/0!</v>
      </c>
      <c r="H398">
        <f t="shared" si="223"/>
        <v>0</v>
      </c>
      <c r="I398">
        <f t="shared" si="224"/>
        <v>0</v>
      </c>
      <c r="J398" s="130" t="e">
        <f t="shared" si="225"/>
        <v>#DIV/0!</v>
      </c>
      <c r="K398" s="130" t="e">
        <f t="shared" si="226"/>
        <v>#DIV/0!</v>
      </c>
      <c r="AM398" s="118"/>
      <c r="AN398" s="122"/>
      <c r="AO398" s="121">
        <v>0</v>
      </c>
      <c r="AS398" s="120"/>
      <c r="AT398" s="120"/>
      <c r="AV398" s="120"/>
      <c r="AW398" s="120"/>
      <c r="AX398" s="120"/>
      <c r="AY398" s="120"/>
      <c r="AZ398" s="120"/>
      <c r="BA398" s="120"/>
      <c r="BB398" s="120"/>
      <c r="BC398" s="120"/>
      <c r="BD398" s="120"/>
      <c r="BE398" s="120"/>
      <c r="BF398" s="120"/>
      <c r="BG398" s="120"/>
      <c r="BH398" s="120"/>
      <c r="BI398" s="120"/>
      <c r="BJ398" s="120"/>
      <c r="BK398" s="120"/>
      <c r="BL398" s="120"/>
      <c r="BM398" s="120"/>
      <c r="BN398" s="120"/>
      <c r="BO398" s="120"/>
      <c r="BP398" s="120"/>
      <c r="BQ398" s="120"/>
      <c r="BR398" s="120"/>
      <c r="BS398" s="120"/>
      <c r="BT398" s="120"/>
      <c r="BU398" s="120"/>
      <c r="BV398" s="120"/>
      <c r="BW398" s="120"/>
      <c r="BX398" s="120"/>
      <c r="BY398" s="120"/>
      <c r="BZ398" s="120"/>
      <c r="CA398" s="120"/>
      <c r="CB398" s="120"/>
      <c r="CC398" s="120"/>
      <c r="CD398" s="120"/>
      <c r="CE398" s="120"/>
      <c r="CF398" s="120"/>
      <c r="CG398" s="120"/>
      <c r="CH398" s="186"/>
    </row>
    <row r="399" spans="1:86">
      <c r="A399" s="118"/>
      <c r="B399" s="122"/>
      <c r="C399" s="122">
        <v>10</v>
      </c>
      <c r="D399" s="2"/>
      <c r="E399">
        <f t="shared" si="220"/>
        <v>0</v>
      </c>
      <c r="F399">
        <f t="shared" si="221"/>
        <v>0</v>
      </c>
      <c r="G399" s="153" t="e">
        <f t="shared" si="222"/>
        <v>#DIV/0!</v>
      </c>
      <c r="H399">
        <f t="shared" si="223"/>
        <v>0</v>
      </c>
      <c r="I399">
        <f t="shared" si="224"/>
        <v>0</v>
      </c>
      <c r="J399" s="130" t="e">
        <f t="shared" si="225"/>
        <v>#DIV/0!</v>
      </c>
      <c r="K399" s="130" t="e">
        <f t="shared" si="226"/>
        <v>#DIV/0!</v>
      </c>
      <c r="AM399" s="118"/>
      <c r="AN399" s="122"/>
      <c r="AO399" s="122">
        <v>10</v>
      </c>
      <c r="AS399" s="154"/>
      <c r="BH399" s="118"/>
      <c r="BK399" s="118"/>
      <c r="BM399" s="118"/>
      <c r="BP399" s="118"/>
      <c r="BU399" s="118"/>
      <c r="CH399" s="185"/>
    </row>
    <row r="400" spans="1:86">
      <c r="A400" s="118"/>
      <c r="B400" s="122"/>
      <c r="C400" s="122">
        <v>20</v>
      </c>
      <c r="D400" s="2"/>
      <c r="E400">
        <f t="shared" si="220"/>
        <v>0</v>
      </c>
      <c r="F400">
        <f t="shared" si="221"/>
        <v>0</v>
      </c>
      <c r="G400" s="153" t="e">
        <f t="shared" si="222"/>
        <v>#DIV/0!</v>
      </c>
      <c r="H400">
        <f t="shared" si="223"/>
        <v>0</v>
      </c>
      <c r="I400">
        <f t="shared" si="224"/>
        <v>0</v>
      </c>
      <c r="J400" s="130" t="e">
        <f t="shared" si="225"/>
        <v>#DIV/0!</v>
      </c>
      <c r="K400" s="130" t="e">
        <f t="shared" si="226"/>
        <v>#DIV/0!</v>
      </c>
      <c r="AM400" s="118"/>
      <c r="AN400" s="122"/>
      <c r="AO400" s="122">
        <v>20</v>
      </c>
      <c r="AS400" s="154"/>
      <c r="BH400" s="118"/>
      <c r="BK400" s="118"/>
      <c r="BM400" s="118"/>
      <c r="BP400" s="118"/>
      <c r="BU400" s="118"/>
      <c r="CH400" s="185"/>
    </row>
    <row r="401" spans="1:86">
      <c r="A401" s="118"/>
      <c r="B401" s="122"/>
      <c r="C401" s="122">
        <v>30</v>
      </c>
      <c r="D401" s="2"/>
      <c r="E401">
        <f t="shared" si="220"/>
        <v>0</v>
      </c>
      <c r="F401">
        <f t="shared" si="221"/>
        <v>0</v>
      </c>
      <c r="G401" s="153" t="e">
        <f t="shared" si="222"/>
        <v>#DIV/0!</v>
      </c>
      <c r="H401">
        <f t="shared" si="223"/>
        <v>0</v>
      </c>
      <c r="I401">
        <f t="shared" si="224"/>
        <v>0</v>
      </c>
      <c r="J401" s="130" t="e">
        <f t="shared" si="225"/>
        <v>#DIV/0!</v>
      </c>
      <c r="K401" s="130" t="e">
        <f t="shared" si="226"/>
        <v>#DIV/0!</v>
      </c>
      <c r="AM401" s="118"/>
      <c r="AN401" s="122"/>
      <c r="AO401" s="122">
        <v>30</v>
      </c>
      <c r="AS401" s="154"/>
      <c r="BH401" s="118"/>
      <c r="BK401" s="118"/>
      <c r="BM401" s="118"/>
      <c r="BP401" s="118"/>
      <c r="BU401" s="118"/>
      <c r="CH401" s="185"/>
    </row>
    <row r="402" spans="1:86">
      <c r="A402" s="118"/>
      <c r="B402" s="122"/>
      <c r="C402" s="122">
        <v>50</v>
      </c>
      <c r="D402" s="2"/>
      <c r="E402">
        <f t="shared" si="220"/>
        <v>0</v>
      </c>
      <c r="F402">
        <f t="shared" si="221"/>
        <v>0</v>
      </c>
      <c r="G402" s="153" t="e">
        <f t="shared" si="222"/>
        <v>#DIV/0!</v>
      </c>
      <c r="H402">
        <f t="shared" si="223"/>
        <v>0</v>
      </c>
      <c r="I402">
        <f t="shared" si="224"/>
        <v>0</v>
      </c>
      <c r="J402" s="130" t="e">
        <f t="shared" si="225"/>
        <v>#DIV/0!</v>
      </c>
      <c r="K402" s="130" t="e">
        <f t="shared" si="226"/>
        <v>#DIV/0!</v>
      </c>
      <c r="AM402" s="118"/>
      <c r="AN402" s="122"/>
      <c r="AO402" s="122">
        <v>50</v>
      </c>
      <c r="AS402" s="154"/>
      <c r="BH402" s="118"/>
      <c r="BK402" s="118"/>
      <c r="BM402" s="118"/>
      <c r="BP402" s="118"/>
      <c r="BU402" s="118"/>
      <c r="CH402" s="185"/>
    </row>
    <row r="403" spans="1:86">
      <c r="A403" s="118"/>
      <c r="B403" s="122"/>
      <c r="C403" s="122">
        <v>75</v>
      </c>
      <c r="D403" s="2"/>
      <c r="E403">
        <f t="shared" si="220"/>
        <v>0</v>
      </c>
      <c r="F403">
        <f t="shared" si="221"/>
        <v>0</v>
      </c>
      <c r="G403" s="153" t="e">
        <f t="shared" si="222"/>
        <v>#DIV/0!</v>
      </c>
      <c r="H403">
        <f t="shared" si="223"/>
        <v>0</v>
      </c>
      <c r="I403">
        <f t="shared" si="224"/>
        <v>0</v>
      </c>
      <c r="J403" s="130" t="e">
        <f t="shared" si="225"/>
        <v>#DIV/0!</v>
      </c>
      <c r="K403" s="130" t="e">
        <f t="shared" si="226"/>
        <v>#DIV/0!</v>
      </c>
      <c r="AM403" s="118"/>
      <c r="AN403" s="122"/>
      <c r="AO403" s="122">
        <v>75</v>
      </c>
      <c r="AS403" s="154"/>
      <c r="BH403" s="118"/>
      <c r="BK403" s="118"/>
      <c r="BM403" s="118"/>
      <c r="BP403" s="118"/>
      <c r="BU403" s="118"/>
      <c r="CH403" s="185"/>
    </row>
    <row r="404" spans="1:86">
      <c r="A404" s="118"/>
      <c r="B404" s="122"/>
      <c r="C404" s="122">
        <v>100</v>
      </c>
      <c r="D404" s="2"/>
      <c r="E404">
        <f t="shared" si="220"/>
        <v>0</v>
      </c>
      <c r="F404">
        <f t="shared" si="221"/>
        <v>0</v>
      </c>
      <c r="G404" s="153" t="e">
        <f t="shared" si="222"/>
        <v>#DIV/0!</v>
      </c>
      <c r="H404">
        <f t="shared" si="223"/>
        <v>0</v>
      </c>
      <c r="I404">
        <f t="shared" si="224"/>
        <v>0</v>
      </c>
      <c r="J404" s="130" t="e">
        <f t="shared" si="225"/>
        <v>#DIV/0!</v>
      </c>
      <c r="K404" s="130" t="e">
        <f t="shared" si="226"/>
        <v>#DIV/0!</v>
      </c>
      <c r="AM404" s="118"/>
      <c r="AN404" s="122"/>
      <c r="AO404" s="122">
        <v>100</v>
      </c>
      <c r="AS404" s="154"/>
      <c r="BH404" s="118"/>
      <c r="BK404" s="118"/>
      <c r="BM404" s="118"/>
      <c r="BP404" s="118"/>
      <c r="BU404" s="118"/>
      <c r="CH404" s="185"/>
    </row>
    <row r="405" spans="1:86">
      <c r="A405" s="118"/>
      <c r="B405" s="122"/>
      <c r="C405" s="122">
        <v>150</v>
      </c>
      <c r="D405" s="2"/>
      <c r="E405">
        <f t="shared" si="220"/>
        <v>0</v>
      </c>
      <c r="F405">
        <f t="shared" si="221"/>
        <v>0</v>
      </c>
      <c r="G405" s="153" t="e">
        <f t="shared" si="222"/>
        <v>#DIV/0!</v>
      </c>
      <c r="H405">
        <f t="shared" si="223"/>
        <v>0</v>
      </c>
      <c r="I405">
        <f t="shared" si="224"/>
        <v>0</v>
      </c>
      <c r="J405" s="130" t="e">
        <f t="shared" si="225"/>
        <v>#DIV/0!</v>
      </c>
      <c r="K405" s="130" t="e">
        <f t="shared" si="226"/>
        <v>#DIV/0!</v>
      </c>
      <c r="AM405" s="118"/>
      <c r="AN405" s="122"/>
      <c r="AO405" s="122">
        <v>150</v>
      </c>
      <c r="AS405" s="154"/>
      <c r="BH405" s="118"/>
      <c r="BK405" s="118"/>
      <c r="BM405" s="118"/>
      <c r="BP405" s="118"/>
      <c r="BU405" s="118"/>
      <c r="CH405" s="185"/>
    </row>
    <row r="406" spans="1:86">
      <c r="A406" s="118"/>
      <c r="B406" s="122"/>
      <c r="C406" s="122">
        <v>200</v>
      </c>
      <c r="D406" s="2"/>
      <c r="E406">
        <f t="shared" si="220"/>
        <v>0</v>
      </c>
      <c r="F406">
        <f t="shared" si="221"/>
        <v>0</v>
      </c>
      <c r="G406" s="153" t="e">
        <f t="shared" si="222"/>
        <v>#DIV/0!</v>
      </c>
      <c r="H406">
        <f t="shared" si="223"/>
        <v>0</v>
      </c>
      <c r="I406">
        <f t="shared" si="224"/>
        <v>0</v>
      </c>
      <c r="J406" s="130" t="e">
        <f t="shared" si="225"/>
        <v>#DIV/0!</v>
      </c>
      <c r="K406" s="130" t="e">
        <f t="shared" si="226"/>
        <v>#DIV/0!</v>
      </c>
      <c r="AM406" s="118"/>
      <c r="AN406" s="122"/>
      <c r="AO406" s="122">
        <v>200</v>
      </c>
      <c r="AS406" s="154"/>
      <c r="BH406" s="118"/>
      <c r="BK406" s="118"/>
      <c r="BM406" s="118"/>
      <c r="BP406" s="118"/>
      <c r="BU406" s="118"/>
      <c r="CH406" s="185"/>
    </row>
    <row r="407" spans="1:86">
      <c r="A407" s="118"/>
      <c r="B407" s="122"/>
      <c r="C407" s="122">
        <v>300</v>
      </c>
      <c r="D407" s="2"/>
      <c r="E407">
        <f t="shared" si="220"/>
        <v>0</v>
      </c>
      <c r="F407">
        <f t="shared" si="221"/>
        <v>0</v>
      </c>
      <c r="G407" s="153" t="e">
        <f t="shared" si="222"/>
        <v>#DIV/0!</v>
      </c>
      <c r="H407">
        <f t="shared" si="223"/>
        <v>0</v>
      </c>
      <c r="I407">
        <f t="shared" si="224"/>
        <v>0</v>
      </c>
      <c r="J407" s="130" t="e">
        <f t="shared" si="225"/>
        <v>#DIV/0!</v>
      </c>
      <c r="K407" s="130" t="e">
        <f t="shared" si="226"/>
        <v>#DIV/0!</v>
      </c>
      <c r="AM407" s="118"/>
      <c r="AN407" s="122"/>
      <c r="AO407" s="122">
        <v>300</v>
      </c>
      <c r="AS407" s="154"/>
      <c r="CH407" s="185"/>
    </row>
    <row r="408" spans="1:86">
      <c r="A408" s="118"/>
      <c r="B408" s="122"/>
      <c r="C408" s="122">
        <v>400</v>
      </c>
      <c r="D408" s="2"/>
      <c r="E408">
        <f t="shared" si="220"/>
        <v>0</v>
      </c>
      <c r="F408">
        <f t="shared" si="221"/>
        <v>0</v>
      </c>
      <c r="G408" s="153" t="e">
        <f t="shared" si="222"/>
        <v>#DIV/0!</v>
      </c>
      <c r="H408">
        <f t="shared" si="223"/>
        <v>0</v>
      </c>
      <c r="I408">
        <f t="shared" si="224"/>
        <v>0</v>
      </c>
      <c r="J408" s="130" t="e">
        <f t="shared" si="225"/>
        <v>#DIV/0!</v>
      </c>
      <c r="K408" s="130" t="e">
        <f t="shared" si="226"/>
        <v>#DIV/0!</v>
      </c>
      <c r="AM408" s="118"/>
      <c r="AN408" s="122"/>
      <c r="AO408" s="122">
        <v>400</v>
      </c>
      <c r="AS408" s="154"/>
      <c r="CH408" s="185"/>
    </row>
    <row r="409" spans="1:86">
      <c r="A409" s="118"/>
      <c r="B409" s="122"/>
      <c r="C409" s="122">
        <v>500</v>
      </c>
      <c r="D409" s="2"/>
      <c r="E409">
        <f t="shared" si="220"/>
        <v>0</v>
      </c>
      <c r="F409">
        <f t="shared" si="221"/>
        <v>0</v>
      </c>
      <c r="G409" s="153" t="e">
        <f t="shared" si="222"/>
        <v>#DIV/0!</v>
      </c>
      <c r="H409">
        <f t="shared" si="223"/>
        <v>0</v>
      </c>
      <c r="I409">
        <f t="shared" si="224"/>
        <v>0</v>
      </c>
      <c r="J409" s="130" t="e">
        <f t="shared" si="225"/>
        <v>#DIV/0!</v>
      </c>
      <c r="K409" s="130" t="e">
        <f t="shared" si="226"/>
        <v>#DIV/0!</v>
      </c>
      <c r="AM409" s="118"/>
      <c r="AN409" s="122"/>
      <c r="AO409" s="122">
        <v>500</v>
      </c>
      <c r="CH409" s="185"/>
    </row>
    <row r="410" spans="1:86">
      <c r="A410" s="118"/>
      <c r="B410" s="122"/>
      <c r="C410" s="122">
        <v>600</v>
      </c>
      <c r="D410" s="2"/>
      <c r="E410">
        <f t="shared" si="220"/>
        <v>0</v>
      </c>
      <c r="F410">
        <f t="shared" si="221"/>
        <v>0</v>
      </c>
      <c r="G410" s="153" t="e">
        <f t="shared" si="222"/>
        <v>#DIV/0!</v>
      </c>
      <c r="H410">
        <f t="shared" si="223"/>
        <v>0</v>
      </c>
      <c r="I410">
        <f t="shared" si="224"/>
        <v>0</v>
      </c>
      <c r="J410" s="130" t="e">
        <f t="shared" si="225"/>
        <v>#DIV/0!</v>
      </c>
      <c r="K410" s="130" t="e">
        <f t="shared" si="226"/>
        <v>#DIV/0!</v>
      </c>
      <c r="AM410" s="118"/>
      <c r="AN410" s="122"/>
      <c r="AO410" s="122">
        <v>600</v>
      </c>
      <c r="AS410" s="118"/>
      <c r="AT410" s="118"/>
      <c r="AV410" s="118"/>
      <c r="AW410" s="118"/>
      <c r="AX410" s="118"/>
      <c r="AY410" s="118"/>
      <c r="AZ410" s="118"/>
      <c r="BA410" s="118"/>
      <c r="BB410" s="118"/>
      <c r="BC410" s="118"/>
      <c r="BD410" s="118"/>
      <c r="BE410" s="118"/>
      <c r="BF410" s="118"/>
      <c r="BG410" s="118"/>
      <c r="BH410" s="118"/>
      <c r="BI410" s="118"/>
      <c r="BJ410" s="118"/>
      <c r="BK410" s="118"/>
      <c r="BL410" s="118"/>
      <c r="BM410" s="118"/>
      <c r="BN410" s="118"/>
      <c r="BO410" s="118"/>
      <c r="BP410" s="118"/>
      <c r="BQ410" s="118"/>
      <c r="BR410" s="118"/>
      <c r="BS410" s="118"/>
      <c r="BT410" s="118"/>
      <c r="BU410" s="118"/>
      <c r="BV410" s="118"/>
      <c r="BW410" s="118"/>
      <c r="BX410" s="118"/>
      <c r="BY410" s="118"/>
      <c r="BZ410" s="118"/>
      <c r="CA410" s="118"/>
      <c r="CB410" s="118"/>
      <c r="CC410" s="118"/>
      <c r="CD410" s="118"/>
      <c r="CE410" s="118"/>
      <c r="CF410" s="118"/>
      <c r="CG410" s="118"/>
      <c r="CH410" s="185"/>
    </row>
    <row r="411" spans="1:86">
      <c r="A411" s="118"/>
      <c r="B411" s="119"/>
      <c r="C411" s="119"/>
      <c r="D411" s="2"/>
      <c r="AM411" s="118"/>
      <c r="AN411" s="119"/>
      <c r="AO411" s="119"/>
      <c r="AS411" s="118"/>
      <c r="AT411" s="118"/>
      <c r="AV411" s="118"/>
      <c r="AW411" s="118"/>
      <c r="AX411" s="118"/>
      <c r="AY411" s="118"/>
      <c r="AZ411" s="118"/>
      <c r="BA411" s="118"/>
      <c r="BB411" s="118"/>
      <c r="BC411" s="118"/>
      <c r="BD411" s="118"/>
      <c r="BE411" s="118"/>
      <c r="BF411" s="118"/>
      <c r="BG411" s="118"/>
      <c r="BH411" s="118"/>
      <c r="BI411" s="118"/>
      <c r="BJ411" s="118"/>
      <c r="BK411" s="118"/>
      <c r="BL411" s="118"/>
      <c r="BM411" s="118"/>
      <c r="BN411" s="118"/>
      <c r="BO411" s="118"/>
      <c r="BP411" s="118"/>
      <c r="BQ411" s="118"/>
      <c r="BR411" s="118"/>
      <c r="BS411" s="118"/>
      <c r="BT411" s="118"/>
      <c r="BU411" s="118"/>
      <c r="BV411" s="118"/>
      <c r="BW411" s="118"/>
      <c r="BX411" s="118"/>
      <c r="BY411" s="118"/>
      <c r="BZ411" s="118"/>
      <c r="CA411" s="118"/>
      <c r="CB411" s="118"/>
      <c r="CC411" s="118"/>
      <c r="CD411" s="118"/>
      <c r="CE411" s="118"/>
      <c r="CF411" s="118"/>
      <c r="CG411" s="118"/>
      <c r="CH411" s="187"/>
    </row>
    <row r="412" spans="1:86">
      <c r="A412" s="120"/>
      <c r="B412" s="121"/>
      <c r="C412" s="121" t="s">
        <v>14</v>
      </c>
      <c r="D412" s="2"/>
      <c r="E412">
        <f>COUNT(CH412:CM412)</f>
        <v>0</v>
      </c>
      <c r="F412">
        <f>SUM(CH412:CM412)</f>
        <v>0</v>
      </c>
      <c r="G412" s="153" t="e">
        <f>AVERAGE(CH412:CM412)</f>
        <v>#DIV/0!</v>
      </c>
      <c r="H412">
        <f>MAX(CH412:CM412)</f>
        <v>0</v>
      </c>
      <c r="I412">
        <f>MIN(CH412:CM412)</f>
        <v>0</v>
      </c>
      <c r="J412" s="130" t="e">
        <f>D412-G412</f>
        <v>#DIV/0!</v>
      </c>
      <c r="K412" s="130" t="e">
        <f>STDEV(CH412:CM412)</f>
        <v>#DIV/0!</v>
      </c>
      <c r="AM412" s="120"/>
      <c r="AN412" s="121"/>
      <c r="AO412" s="121" t="s">
        <v>14</v>
      </c>
      <c r="AS412" s="120"/>
      <c r="AT412" s="120"/>
      <c r="AV412" s="120"/>
      <c r="AW412" s="120"/>
      <c r="AX412" s="120"/>
      <c r="AY412" s="120"/>
      <c r="AZ412" s="120"/>
      <c r="BA412" s="120"/>
      <c r="BB412" s="120"/>
      <c r="BC412" s="120"/>
      <c r="BD412" s="120"/>
      <c r="BE412" s="120"/>
      <c r="BF412" s="120"/>
      <c r="BG412" s="120"/>
      <c r="BH412" s="120"/>
      <c r="BI412" s="120"/>
      <c r="BJ412" s="120"/>
      <c r="BK412" s="120"/>
      <c r="BL412" s="120"/>
      <c r="BM412" s="120"/>
      <c r="BN412" s="120"/>
      <c r="BO412" s="120"/>
      <c r="BP412" s="120"/>
      <c r="BQ412" s="120"/>
      <c r="BR412" s="120"/>
      <c r="BS412" s="120"/>
      <c r="BT412" s="120"/>
      <c r="BU412" s="120"/>
      <c r="BV412" s="120"/>
      <c r="BW412" s="120"/>
      <c r="BX412" s="120"/>
      <c r="BY412" s="120"/>
      <c r="BZ412" s="120"/>
      <c r="CA412" s="120"/>
      <c r="CB412" s="120"/>
      <c r="CC412" s="120"/>
      <c r="CD412" s="120"/>
      <c r="CE412" s="120"/>
      <c r="CF412" s="120"/>
      <c r="CG412" s="120"/>
      <c r="CH412" s="186"/>
    </row>
    <row r="413" spans="1:86">
      <c r="A413" s="118"/>
      <c r="B413" s="122"/>
      <c r="C413" s="122" t="s">
        <v>15</v>
      </c>
      <c r="D413" s="2"/>
      <c r="E413">
        <f>COUNT(CH413:CM413)</f>
        <v>0</v>
      </c>
      <c r="F413">
        <f>SUM(CH413:CM413)</f>
        <v>0</v>
      </c>
      <c r="G413" s="153" t="e">
        <f>AVERAGE(CH413:CM413)</f>
        <v>#DIV/0!</v>
      </c>
      <c r="H413">
        <f>MAX(CH413:CM413)</f>
        <v>0</v>
      </c>
      <c r="I413">
        <f>MIN(CH413:CM413)</f>
        <v>0</v>
      </c>
      <c r="J413" s="130" t="e">
        <f>D413-G413</f>
        <v>#DIV/0!</v>
      </c>
      <c r="K413" s="130" t="e">
        <f>STDEV(CH413:CM413)</f>
        <v>#DIV/0!</v>
      </c>
      <c r="AM413" s="118"/>
      <c r="AN413" s="122"/>
      <c r="AO413" s="122" t="s">
        <v>15</v>
      </c>
      <c r="AS413" s="118"/>
      <c r="AT413" s="118"/>
      <c r="AV413" s="118"/>
      <c r="AW413" s="118"/>
      <c r="AX413" s="118"/>
      <c r="AY413" s="118"/>
      <c r="AZ413" s="118"/>
      <c r="BA413" s="118"/>
      <c r="BB413" s="118"/>
      <c r="BC413" s="118"/>
      <c r="BD413" s="118"/>
      <c r="BE413" s="118"/>
      <c r="BF413" s="118"/>
      <c r="BG413" s="118"/>
      <c r="BH413" s="118"/>
      <c r="BI413" s="118"/>
      <c r="BJ413" s="118"/>
      <c r="BK413" s="118"/>
      <c r="BL413" s="118"/>
      <c r="BM413" s="118"/>
      <c r="BN413" s="118"/>
      <c r="BO413" s="118"/>
      <c r="BP413" s="118"/>
      <c r="BQ413" s="118"/>
      <c r="BR413" s="118"/>
      <c r="BS413" s="118"/>
      <c r="BT413" s="118"/>
      <c r="BU413" s="118"/>
      <c r="BV413" s="118"/>
      <c r="BW413" s="118"/>
      <c r="BX413" s="118"/>
      <c r="BY413" s="118"/>
      <c r="BZ413" s="118"/>
      <c r="CA413" s="118"/>
      <c r="CB413" s="118"/>
      <c r="CC413" s="118"/>
      <c r="CD413" s="118"/>
      <c r="CE413" s="118"/>
      <c r="CF413" s="118"/>
      <c r="CG413" s="118"/>
      <c r="CH413" s="185"/>
    </row>
    <row r="414" spans="1:86" s="129" customFormat="1">
      <c r="A414" s="126" t="s">
        <v>0</v>
      </c>
      <c r="B414" s="125" t="s">
        <v>1</v>
      </c>
      <c r="C414" s="125" t="s">
        <v>2</v>
      </c>
      <c r="D414" s="127" t="s">
        <v>88</v>
      </c>
      <c r="E414" s="125" t="s">
        <v>3</v>
      </c>
      <c r="F414" s="125" t="s">
        <v>87</v>
      </c>
      <c r="G414" s="152" t="s">
        <v>4</v>
      </c>
      <c r="H414" s="125" t="s">
        <v>5</v>
      </c>
      <c r="I414" s="125" t="s">
        <v>6</v>
      </c>
      <c r="J414" s="128" t="s">
        <v>7</v>
      </c>
      <c r="K414" s="128" t="s">
        <v>8</v>
      </c>
      <c r="AM414" s="125" t="s">
        <v>10</v>
      </c>
      <c r="AN414" s="125" t="s">
        <v>11</v>
      </c>
      <c r="AO414" s="125" t="s">
        <v>12</v>
      </c>
      <c r="AR414" s="129">
        <v>2005</v>
      </c>
      <c r="AS414" s="125">
        <v>2004</v>
      </c>
      <c r="AT414" s="125">
        <v>2003</v>
      </c>
      <c r="AU414" s="125">
        <v>2003</v>
      </c>
      <c r="AV414" s="125">
        <v>2003</v>
      </c>
      <c r="AW414" s="125"/>
      <c r="AX414" s="125">
        <v>2002</v>
      </c>
      <c r="AY414" s="125"/>
      <c r="AZ414" s="125">
        <v>2001</v>
      </c>
      <c r="BA414" s="125">
        <v>2000</v>
      </c>
      <c r="BB414" s="125">
        <v>1999</v>
      </c>
      <c r="BC414" s="125">
        <v>1998</v>
      </c>
      <c r="BD414" s="125">
        <v>1997</v>
      </c>
      <c r="BE414" s="125">
        <v>1996</v>
      </c>
      <c r="BF414" s="125">
        <v>1995</v>
      </c>
      <c r="BG414" s="125">
        <v>1994</v>
      </c>
      <c r="BH414" s="125">
        <v>1992</v>
      </c>
      <c r="BI414" s="125"/>
      <c r="BJ414" s="125">
        <v>1990</v>
      </c>
      <c r="BK414" s="125">
        <v>1990</v>
      </c>
      <c r="BL414" s="125">
        <v>1990</v>
      </c>
      <c r="BM414" s="125">
        <v>1989</v>
      </c>
      <c r="BN414" s="125">
        <v>1989</v>
      </c>
      <c r="BO414" s="125">
        <v>1988</v>
      </c>
      <c r="BP414" s="125">
        <v>1988</v>
      </c>
      <c r="BQ414" s="125">
        <v>1988</v>
      </c>
      <c r="BR414" s="125">
        <v>1987</v>
      </c>
      <c r="BS414" s="125">
        <v>1986</v>
      </c>
      <c r="BT414" s="125">
        <v>1985</v>
      </c>
      <c r="BU414" s="125">
        <v>1985</v>
      </c>
      <c r="BV414" s="125">
        <v>1985</v>
      </c>
      <c r="BW414" s="125">
        <v>1984</v>
      </c>
      <c r="BX414" s="125">
        <v>1984</v>
      </c>
      <c r="BY414" s="125">
        <v>1984</v>
      </c>
      <c r="BZ414" s="125">
        <v>1983</v>
      </c>
      <c r="CA414" s="125">
        <v>1983</v>
      </c>
      <c r="CB414" s="125">
        <v>1982</v>
      </c>
      <c r="CC414" s="125">
        <v>1981</v>
      </c>
      <c r="CD414" s="125">
        <v>1981</v>
      </c>
      <c r="CE414" s="125">
        <v>1980</v>
      </c>
      <c r="CF414" s="125">
        <v>1980</v>
      </c>
      <c r="CG414" s="125">
        <v>1980</v>
      </c>
      <c r="CH414" s="184">
        <v>1980</v>
      </c>
    </row>
    <row r="415" spans="1:86">
      <c r="A415" s="119">
        <v>5</v>
      </c>
      <c r="B415" s="122">
        <v>64</v>
      </c>
      <c r="C415" s="122" t="s">
        <v>13</v>
      </c>
      <c r="D415" s="2"/>
      <c r="E415">
        <f>COUNT(CH415:CM415)</f>
        <v>0</v>
      </c>
      <c r="F415">
        <f>SUM(CH415:CM415)</f>
        <v>0</v>
      </c>
      <c r="G415" s="153" t="e">
        <f>AVERAGE(CH415:CM415)</f>
        <v>#DIV/0!</v>
      </c>
      <c r="H415">
        <f>MAX(CH415:CM415)</f>
        <v>0</v>
      </c>
      <c r="I415">
        <f>MIN(CH415:CM415)</f>
        <v>0</v>
      </c>
      <c r="J415" s="130" t="e">
        <f>D415-G415</f>
        <v>#DIV/0!</v>
      </c>
      <c r="K415" s="130" t="e">
        <f>STDEV(CH415:CM415)</f>
        <v>#DIV/0!</v>
      </c>
      <c r="AM415" s="119">
        <v>5</v>
      </c>
      <c r="AN415" s="122">
        <v>64</v>
      </c>
      <c r="AO415" s="122" t="s">
        <v>13</v>
      </c>
      <c r="AS415" s="119"/>
      <c r="AT415" s="119"/>
      <c r="AV415" s="119"/>
      <c r="AW415" s="119"/>
      <c r="AX415" s="119"/>
      <c r="AY415" s="119"/>
      <c r="AZ415" s="119"/>
      <c r="BA415" s="119"/>
      <c r="BB415" s="119"/>
      <c r="BC415" s="119"/>
      <c r="BD415" s="119"/>
      <c r="BE415" s="119"/>
      <c r="BF415" s="119"/>
      <c r="BG415" s="119"/>
      <c r="BH415" s="119"/>
      <c r="BI415" s="119"/>
      <c r="BJ415" s="119"/>
      <c r="BK415" s="119"/>
      <c r="BL415" s="119"/>
      <c r="BM415" s="119"/>
      <c r="BN415" s="119"/>
      <c r="BO415" s="119"/>
      <c r="BP415" s="119"/>
      <c r="BQ415" s="119"/>
      <c r="BR415" s="119"/>
      <c r="BS415" s="119"/>
      <c r="BT415" s="119"/>
      <c r="BU415" s="119"/>
      <c r="BV415" s="119"/>
      <c r="BW415" s="119"/>
      <c r="BX415" s="119"/>
      <c r="BY415" s="119"/>
      <c r="BZ415" s="119"/>
      <c r="CA415" s="119"/>
      <c r="CB415" s="119"/>
      <c r="CC415" s="119"/>
      <c r="CD415" s="119"/>
      <c r="CE415" s="119"/>
      <c r="CF415" s="119"/>
      <c r="CG415" s="119"/>
      <c r="CH415" s="185"/>
    </row>
    <row r="416" spans="1:86">
      <c r="A416" s="118"/>
      <c r="B416" s="122"/>
      <c r="C416" s="121">
        <v>0</v>
      </c>
      <c r="D416" s="2"/>
      <c r="E416">
        <f>COUNT(CH416:CM416)</f>
        <v>0</v>
      </c>
      <c r="F416">
        <f>SUM(CH416:CM416)</f>
        <v>0</v>
      </c>
      <c r="G416" s="153" t="e">
        <f>AVERAGE(CH416:CM416)</f>
        <v>#DIV/0!</v>
      </c>
      <c r="H416">
        <f>MAX(CH416:CM416)</f>
        <v>0</v>
      </c>
      <c r="I416">
        <f>MIN(CH416:CM416)</f>
        <v>0</v>
      </c>
      <c r="J416" s="130" t="e">
        <f>D416-G416</f>
        <v>#DIV/0!</v>
      </c>
      <c r="K416" s="130" t="e">
        <f>STDEV(CH416:CM416)</f>
        <v>#DIV/0!</v>
      </c>
      <c r="AM416" s="118"/>
      <c r="AN416" s="122"/>
      <c r="AO416" s="121">
        <v>0</v>
      </c>
      <c r="AR416">
        <v>22.7</v>
      </c>
      <c r="AS416" s="120"/>
      <c r="AT416" s="120"/>
      <c r="AV416" s="120"/>
      <c r="AW416" s="120"/>
      <c r="AX416" s="120"/>
      <c r="AY416" s="120"/>
      <c r="AZ416" s="120"/>
      <c r="BA416" s="120"/>
      <c r="BB416" s="120"/>
      <c r="BC416" s="120"/>
      <c r="BD416" s="120"/>
      <c r="BE416" s="120"/>
      <c r="BF416" s="120"/>
      <c r="BG416" s="120"/>
      <c r="BH416" s="120"/>
      <c r="BI416" s="120"/>
      <c r="BJ416" s="120"/>
      <c r="BK416" s="120"/>
      <c r="BL416" s="120"/>
      <c r="BM416" s="120"/>
      <c r="BN416" s="120"/>
      <c r="BO416" s="120"/>
      <c r="BP416" s="120"/>
      <c r="BQ416" s="120"/>
      <c r="BR416" s="120"/>
      <c r="BS416" s="120"/>
      <c r="BT416" s="120">
        <v>23.8</v>
      </c>
      <c r="BU416" s="120"/>
      <c r="BV416" s="120"/>
      <c r="BW416" s="120"/>
      <c r="BX416" s="120"/>
      <c r="BY416" s="120"/>
      <c r="BZ416" s="120"/>
      <c r="CA416" s="120"/>
      <c r="CB416" s="120">
        <v>21.4</v>
      </c>
      <c r="CC416" s="120"/>
      <c r="CD416" s="120"/>
      <c r="CE416" s="120"/>
      <c r="CF416" s="120"/>
      <c r="CG416" s="120">
        <v>18.7</v>
      </c>
      <c r="CH416" s="186"/>
    </row>
    <row r="417" spans="1:86">
      <c r="A417" s="118"/>
      <c r="B417" s="122"/>
      <c r="C417" s="122">
        <v>10</v>
      </c>
      <c r="D417" s="2"/>
      <c r="E417">
        <f t="shared" ref="E417:E428" si="227">COUNT(CH417:CM417)</f>
        <v>0</v>
      </c>
      <c r="F417">
        <f t="shared" ref="F417:F428" si="228">SUM(CH417:CM417)</f>
        <v>0</v>
      </c>
      <c r="G417" s="153" t="e">
        <f t="shared" ref="G417:G428" si="229">AVERAGE(CH417:CM417)</f>
        <v>#DIV/0!</v>
      </c>
      <c r="H417">
        <f t="shared" ref="H417:H428" si="230">MAX(CH417:CM417)</f>
        <v>0</v>
      </c>
      <c r="I417">
        <f t="shared" ref="I417:I428" si="231">MIN(CH417:CM417)</f>
        <v>0</v>
      </c>
      <c r="J417" s="130" t="e">
        <f t="shared" ref="J417:J428" si="232">D417-G417</f>
        <v>#DIV/0!</v>
      </c>
      <c r="K417" s="130" t="e">
        <f t="shared" ref="K417:K428" si="233">STDEV(CH417:CM417)</f>
        <v>#DIV/0!</v>
      </c>
      <c r="AM417" s="118"/>
      <c r="AN417" s="122"/>
      <c r="AO417" s="122">
        <v>10</v>
      </c>
      <c r="AR417">
        <v>22.59</v>
      </c>
      <c r="BT417" s="118">
        <v>23.08</v>
      </c>
      <c r="CB417" s="118">
        <v>21.14</v>
      </c>
      <c r="CH417" s="185"/>
    </row>
    <row r="418" spans="1:86">
      <c r="A418" s="118"/>
      <c r="B418" s="122"/>
      <c r="C418" s="122">
        <v>20</v>
      </c>
      <c r="D418" s="2"/>
      <c r="E418">
        <f t="shared" si="227"/>
        <v>0</v>
      </c>
      <c r="F418">
        <f t="shared" si="228"/>
        <v>0</v>
      </c>
      <c r="G418" s="153" t="e">
        <f t="shared" si="229"/>
        <v>#DIV/0!</v>
      </c>
      <c r="H418">
        <f t="shared" si="230"/>
        <v>0</v>
      </c>
      <c r="I418">
        <f t="shared" si="231"/>
        <v>0</v>
      </c>
      <c r="J418" s="130" t="e">
        <f t="shared" si="232"/>
        <v>#DIV/0!</v>
      </c>
      <c r="K418" s="130" t="e">
        <f t="shared" si="233"/>
        <v>#DIV/0!</v>
      </c>
      <c r="AM418" s="118"/>
      <c r="AN418" s="122"/>
      <c r="AO418" s="122">
        <v>20</v>
      </c>
      <c r="AR418">
        <v>22.2</v>
      </c>
      <c r="BT418" s="118">
        <v>23.03</v>
      </c>
      <c r="CB418" s="118">
        <v>20.86</v>
      </c>
      <c r="CG418" s="118">
        <v>18.04</v>
      </c>
      <c r="CH418" s="185"/>
    </row>
    <row r="419" spans="1:86">
      <c r="A419" s="118"/>
      <c r="B419" s="122"/>
      <c r="C419" s="122">
        <v>30</v>
      </c>
      <c r="D419" s="2"/>
      <c r="E419">
        <f t="shared" si="227"/>
        <v>0</v>
      </c>
      <c r="F419">
        <f t="shared" si="228"/>
        <v>0</v>
      </c>
      <c r="G419" s="153" t="e">
        <f t="shared" si="229"/>
        <v>#DIV/0!</v>
      </c>
      <c r="H419">
        <f t="shared" si="230"/>
        <v>0</v>
      </c>
      <c r="I419">
        <f t="shared" si="231"/>
        <v>0</v>
      </c>
      <c r="J419" s="130" t="e">
        <f t="shared" si="232"/>
        <v>#DIV/0!</v>
      </c>
      <c r="K419" s="130" t="e">
        <f t="shared" si="233"/>
        <v>#DIV/0!</v>
      </c>
      <c r="AM419" s="118"/>
      <c r="AN419" s="122"/>
      <c r="AO419" s="122">
        <v>30</v>
      </c>
      <c r="AR419">
        <v>21.65</v>
      </c>
      <c r="BT419" s="118">
        <v>22.99</v>
      </c>
      <c r="CB419" s="118">
        <v>20.52</v>
      </c>
      <c r="CG419" s="118">
        <v>17.62</v>
      </c>
      <c r="CH419" s="185"/>
    </row>
    <row r="420" spans="1:86">
      <c r="A420" s="118"/>
      <c r="B420" s="122"/>
      <c r="C420" s="122">
        <v>50</v>
      </c>
      <c r="D420" s="2"/>
      <c r="E420">
        <f t="shared" si="227"/>
        <v>0</v>
      </c>
      <c r="F420">
        <f t="shared" si="228"/>
        <v>0</v>
      </c>
      <c r="G420" s="153" t="e">
        <f t="shared" si="229"/>
        <v>#DIV/0!</v>
      </c>
      <c r="H420">
        <f t="shared" si="230"/>
        <v>0</v>
      </c>
      <c r="I420">
        <f t="shared" si="231"/>
        <v>0</v>
      </c>
      <c r="J420" s="130" t="e">
        <f t="shared" si="232"/>
        <v>#DIV/0!</v>
      </c>
      <c r="K420" s="130" t="e">
        <f t="shared" si="233"/>
        <v>#DIV/0!</v>
      </c>
      <c r="AM420" s="118"/>
      <c r="AN420" s="122"/>
      <c r="AO420" s="122">
        <v>50</v>
      </c>
      <c r="AR420">
        <v>21.21</v>
      </c>
      <c r="BT420" s="118">
        <v>21.97</v>
      </c>
      <c r="CB420" s="118">
        <v>19.420000000000002</v>
      </c>
      <c r="CG420" s="118">
        <v>16.84</v>
      </c>
      <c r="CH420" s="185"/>
    </row>
    <row r="421" spans="1:86">
      <c r="A421" s="118"/>
      <c r="B421" s="122"/>
      <c r="C421" s="122">
        <v>75</v>
      </c>
      <c r="D421" s="2"/>
      <c r="E421">
        <f t="shared" si="227"/>
        <v>0</v>
      </c>
      <c r="F421">
        <f t="shared" si="228"/>
        <v>0</v>
      </c>
      <c r="G421" s="153" t="e">
        <f t="shared" si="229"/>
        <v>#DIV/0!</v>
      </c>
      <c r="H421">
        <f t="shared" si="230"/>
        <v>0</v>
      </c>
      <c r="I421">
        <f t="shared" si="231"/>
        <v>0</v>
      </c>
      <c r="J421" s="130" t="e">
        <f t="shared" si="232"/>
        <v>#DIV/0!</v>
      </c>
      <c r="K421" s="130" t="e">
        <f t="shared" si="233"/>
        <v>#DIV/0!</v>
      </c>
      <c r="AM421" s="118"/>
      <c r="AN421" s="122"/>
      <c r="AO421" s="122">
        <v>75</v>
      </c>
      <c r="AR421">
        <v>19.489999999999998</v>
      </c>
      <c r="BT421" s="118">
        <v>20.75</v>
      </c>
      <c r="CB421" s="118">
        <v>17.55</v>
      </c>
      <c r="CG421" s="118">
        <v>16.420000000000002</v>
      </c>
      <c r="CH421" s="185"/>
    </row>
    <row r="422" spans="1:86">
      <c r="A422" s="118"/>
      <c r="B422" s="122"/>
      <c r="C422" s="122">
        <v>100</v>
      </c>
      <c r="D422" s="2"/>
      <c r="E422">
        <f t="shared" si="227"/>
        <v>0</v>
      </c>
      <c r="F422">
        <f t="shared" si="228"/>
        <v>0</v>
      </c>
      <c r="G422" s="153" t="e">
        <f t="shared" si="229"/>
        <v>#DIV/0!</v>
      </c>
      <c r="H422">
        <f t="shared" si="230"/>
        <v>0</v>
      </c>
      <c r="I422">
        <f t="shared" si="231"/>
        <v>0</v>
      </c>
      <c r="J422" s="130" t="e">
        <f t="shared" si="232"/>
        <v>#DIV/0!</v>
      </c>
      <c r="K422" s="130" t="e">
        <f t="shared" si="233"/>
        <v>#DIV/0!</v>
      </c>
      <c r="AM422" s="118"/>
      <c r="AN422" s="122"/>
      <c r="AO422" s="122">
        <v>100</v>
      </c>
      <c r="AR422">
        <v>17.86</v>
      </c>
      <c r="BT422" s="118">
        <v>19.27</v>
      </c>
      <c r="CB422" s="118">
        <v>16.79</v>
      </c>
      <c r="CG422" s="118">
        <v>15.7</v>
      </c>
      <c r="CH422" s="185"/>
    </row>
    <row r="423" spans="1:86">
      <c r="A423" s="118"/>
      <c r="B423" s="122"/>
      <c r="C423" s="122">
        <v>150</v>
      </c>
      <c r="D423" s="2"/>
      <c r="E423">
        <f t="shared" si="227"/>
        <v>0</v>
      </c>
      <c r="F423">
        <f t="shared" si="228"/>
        <v>0</v>
      </c>
      <c r="G423" s="153" t="e">
        <f t="shared" si="229"/>
        <v>#DIV/0!</v>
      </c>
      <c r="H423">
        <f t="shared" si="230"/>
        <v>0</v>
      </c>
      <c r="I423">
        <f t="shared" si="231"/>
        <v>0</v>
      </c>
      <c r="J423" s="130" t="e">
        <f t="shared" si="232"/>
        <v>#DIV/0!</v>
      </c>
      <c r="K423" s="130" t="e">
        <f t="shared" si="233"/>
        <v>#DIV/0!</v>
      </c>
      <c r="AM423" s="118"/>
      <c r="AN423" s="122"/>
      <c r="AO423" s="122">
        <v>150</v>
      </c>
      <c r="AR423">
        <v>15.84</v>
      </c>
      <c r="BT423" s="118">
        <v>17.66</v>
      </c>
      <c r="CB423" s="118">
        <v>15.12</v>
      </c>
      <c r="CG423" s="118">
        <v>13.95</v>
      </c>
      <c r="CH423" s="185"/>
    </row>
    <row r="424" spans="1:86">
      <c r="A424" s="118"/>
      <c r="B424" s="122"/>
      <c r="C424" s="122">
        <v>200</v>
      </c>
      <c r="D424" s="2"/>
      <c r="E424">
        <f t="shared" si="227"/>
        <v>0</v>
      </c>
      <c r="F424">
        <f t="shared" si="228"/>
        <v>0</v>
      </c>
      <c r="G424" s="153" t="e">
        <f t="shared" si="229"/>
        <v>#DIV/0!</v>
      </c>
      <c r="H424">
        <f t="shared" si="230"/>
        <v>0</v>
      </c>
      <c r="I424">
        <f t="shared" si="231"/>
        <v>0</v>
      </c>
      <c r="J424" s="130" t="e">
        <f t="shared" si="232"/>
        <v>#DIV/0!</v>
      </c>
      <c r="K424" s="130" t="e">
        <f t="shared" si="233"/>
        <v>#DIV/0!</v>
      </c>
      <c r="AM424" s="118"/>
      <c r="AN424" s="122"/>
      <c r="AO424" s="122">
        <v>200</v>
      </c>
      <c r="AR424">
        <v>14.85</v>
      </c>
      <c r="BT424" s="118">
        <v>15.97</v>
      </c>
      <c r="CB424" s="118">
        <v>13.19</v>
      </c>
      <c r="CG424" s="118">
        <v>11.54</v>
      </c>
      <c r="CH424" s="185"/>
    </row>
    <row r="425" spans="1:86">
      <c r="A425" s="118"/>
      <c r="B425" s="122"/>
      <c r="C425" s="122">
        <v>300</v>
      </c>
      <c r="D425" s="2"/>
      <c r="E425">
        <f t="shared" si="227"/>
        <v>0</v>
      </c>
      <c r="F425">
        <f t="shared" si="228"/>
        <v>0</v>
      </c>
      <c r="G425" s="153" t="e">
        <f t="shared" si="229"/>
        <v>#DIV/0!</v>
      </c>
      <c r="H425">
        <f t="shared" si="230"/>
        <v>0</v>
      </c>
      <c r="I425">
        <f t="shared" si="231"/>
        <v>0</v>
      </c>
      <c r="J425" s="130" t="e">
        <f t="shared" si="232"/>
        <v>#DIV/0!</v>
      </c>
      <c r="K425" s="130" t="e">
        <f t="shared" si="233"/>
        <v>#DIV/0!</v>
      </c>
      <c r="AM425" s="118"/>
      <c r="AN425" s="122"/>
      <c r="AO425" s="122">
        <v>300</v>
      </c>
      <c r="AR425">
        <v>11.32</v>
      </c>
      <c r="CH425" s="185"/>
    </row>
    <row r="426" spans="1:86">
      <c r="A426" s="118"/>
      <c r="B426" s="122"/>
      <c r="C426" s="122">
        <v>400</v>
      </c>
      <c r="D426" s="2"/>
      <c r="E426">
        <f t="shared" si="227"/>
        <v>0</v>
      </c>
      <c r="F426">
        <f t="shared" si="228"/>
        <v>0</v>
      </c>
      <c r="G426" s="153" t="e">
        <f t="shared" si="229"/>
        <v>#DIV/0!</v>
      </c>
      <c r="H426">
        <f t="shared" si="230"/>
        <v>0</v>
      </c>
      <c r="I426">
        <f t="shared" si="231"/>
        <v>0</v>
      </c>
      <c r="J426" s="130" t="e">
        <f t="shared" si="232"/>
        <v>#DIV/0!</v>
      </c>
      <c r="K426" s="130" t="e">
        <f t="shared" si="233"/>
        <v>#DIV/0!</v>
      </c>
      <c r="AM426" s="118"/>
      <c r="AN426" s="122"/>
      <c r="AO426" s="122">
        <v>400</v>
      </c>
      <c r="AR426">
        <v>9.82</v>
      </c>
      <c r="CH426" s="185"/>
    </row>
    <row r="427" spans="1:86">
      <c r="A427" s="118"/>
      <c r="B427" s="122"/>
      <c r="C427" s="122">
        <v>500</v>
      </c>
      <c r="D427" s="2"/>
      <c r="E427">
        <f t="shared" si="227"/>
        <v>0</v>
      </c>
      <c r="F427">
        <f t="shared" si="228"/>
        <v>0</v>
      </c>
      <c r="G427" s="153" t="e">
        <f t="shared" si="229"/>
        <v>#DIV/0!</v>
      </c>
      <c r="H427">
        <f t="shared" si="230"/>
        <v>0</v>
      </c>
      <c r="I427">
        <f t="shared" si="231"/>
        <v>0</v>
      </c>
      <c r="J427" s="130" t="e">
        <f t="shared" si="232"/>
        <v>#DIV/0!</v>
      </c>
      <c r="K427" s="130" t="e">
        <f t="shared" si="233"/>
        <v>#DIV/0!</v>
      </c>
      <c r="AM427" s="118"/>
      <c r="AN427" s="122"/>
      <c r="AO427" s="122">
        <v>500</v>
      </c>
      <c r="CH427" s="185"/>
    </row>
    <row r="428" spans="1:86">
      <c r="A428" s="118"/>
      <c r="B428" s="122"/>
      <c r="C428" s="122">
        <v>600</v>
      </c>
      <c r="D428" s="2"/>
      <c r="E428">
        <f t="shared" si="227"/>
        <v>0</v>
      </c>
      <c r="F428">
        <f t="shared" si="228"/>
        <v>0</v>
      </c>
      <c r="G428" s="153" t="e">
        <f t="shared" si="229"/>
        <v>#DIV/0!</v>
      </c>
      <c r="H428">
        <f t="shared" si="230"/>
        <v>0</v>
      </c>
      <c r="I428">
        <f t="shared" si="231"/>
        <v>0</v>
      </c>
      <c r="J428" s="130" t="e">
        <f t="shared" si="232"/>
        <v>#DIV/0!</v>
      </c>
      <c r="K428" s="130" t="e">
        <f t="shared" si="233"/>
        <v>#DIV/0!</v>
      </c>
      <c r="AM428" s="118"/>
      <c r="AN428" s="122"/>
      <c r="AO428" s="122">
        <v>600</v>
      </c>
      <c r="AS428" s="118"/>
      <c r="AT428" s="118"/>
      <c r="AV428" s="118"/>
      <c r="AW428" s="118"/>
      <c r="AX428" s="118"/>
      <c r="AY428" s="118"/>
      <c r="AZ428" s="118"/>
      <c r="BA428" s="118"/>
      <c r="BB428" s="118"/>
      <c r="BC428" s="118"/>
      <c r="BD428" s="118"/>
      <c r="BE428" s="118"/>
      <c r="BF428" s="118"/>
      <c r="BG428" s="118"/>
      <c r="BH428" s="118"/>
      <c r="BI428" s="118"/>
      <c r="BJ428" s="118"/>
      <c r="BK428" s="118"/>
      <c r="BL428" s="118"/>
      <c r="BM428" s="118"/>
      <c r="BN428" s="118"/>
      <c r="BO428" s="118"/>
      <c r="BP428" s="118"/>
      <c r="BQ428" s="118"/>
      <c r="BR428" s="118"/>
      <c r="BS428" s="118"/>
      <c r="BT428" s="118"/>
      <c r="BU428" s="118"/>
      <c r="BV428" s="118"/>
      <c r="BW428" s="118"/>
      <c r="BX428" s="118"/>
      <c r="BY428" s="118"/>
      <c r="BZ428" s="118"/>
      <c r="CA428" s="118"/>
      <c r="CB428" s="118"/>
      <c r="CC428" s="118"/>
      <c r="CD428" s="118"/>
      <c r="CE428" s="118"/>
      <c r="CF428" s="118"/>
      <c r="CG428" s="118"/>
      <c r="CH428" s="185"/>
    </row>
    <row r="429" spans="1:86">
      <c r="A429" s="118"/>
      <c r="B429" s="119"/>
      <c r="C429" s="119"/>
      <c r="D429" s="2"/>
      <c r="AM429" s="118"/>
      <c r="AN429" s="119"/>
      <c r="AO429" s="119"/>
      <c r="AS429" s="118"/>
      <c r="AT429" s="118"/>
      <c r="AV429" s="118"/>
      <c r="AW429" s="118"/>
      <c r="AX429" s="118"/>
      <c r="AY429" s="118"/>
      <c r="AZ429" s="118"/>
      <c r="BA429" s="118"/>
      <c r="BB429" s="118"/>
      <c r="BC429" s="118"/>
      <c r="BD429" s="118"/>
      <c r="BE429" s="118"/>
      <c r="BF429" s="118"/>
      <c r="BG429" s="118"/>
      <c r="BH429" s="118"/>
      <c r="BI429" s="118"/>
      <c r="BJ429" s="118"/>
      <c r="BK429" s="118"/>
      <c r="BL429" s="118"/>
      <c r="BM429" s="118"/>
      <c r="BN429" s="118"/>
      <c r="BO429" s="118"/>
      <c r="BP429" s="118"/>
      <c r="BQ429" s="118"/>
      <c r="BR429" s="118"/>
      <c r="BS429" s="118"/>
      <c r="BT429" s="118"/>
      <c r="BU429" s="118"/>
      <c r="BV429" s="118"/>
      <c r="BW429" s="118"/>
      <c r="BX429" s="118"/>
      <c r="BY429" s="118"/>
      <c r="BZ429" s="118"/>
      <c r="CA429" s="118"/>
      <c r="CB429" s="118"/>
      <c r="CC429" s="118"/>
      <c r="CD429" s="118"/>
      <c r="CE429" s="118"/>
      <c r="CF429" s="118"/>
      <c r="CG429" s="118"/>
      <c r="CH429" s="187"/>
    </row>
    <row r="430" spans="1:86">
      <c r="A430" s="120"/>
      <c r="B430" s="121"/>
      <c r="C430" s="121" t="s">
        <v>14</v>
      </c>
      <c r="D430" s="2"/>
      <c r="E430">
        <f>COUNT(CH430:CM430)</f>
        <v>0</v>
      </c>
      <c r="F430">
        <f>SUM(CH430:CM430)</f>
        <v>0</v>
      </c>
      <c r="G430" s="153" t="e">
        <f>AVERAGE(CH430:CM430)</f>
        <v>#DIV/0!</v>
      </c>
      <c r="H430">
        <f>MAX(CH430:CM430)</f>
        <v>0</v>
      </c>
      <c r="I430">
        <f>MIN(CH430:CM430)</f>
        <v>0</v>
      </c>
      <c r="J430" s="130" t="e">
        <f>D430-G430</f>
        <v>#DIV/0!</v>
      </c>
      <c r="K430" s="130" t="e">
        <f>STDEV(CH430:CM430)</f>
        <v>#DIV/0!</v>
      </c>
      <c r="AM430" s="120"/>
      <c r="AN430" s="121"/>
      <c r="AO430" s="121" t="s">
        <v>14</v>
      </c>
      <c r="AR430">
        <v>1</v>
      </c>
      <c r="AS430" s="120"/>
      <c r="AT430" s="120"/>
      <c r="AV430" s="120"/>
      <c r="AW430" s="120"/>
      <c r="AX430" s="120"/>
      <c r="AY430" s="120"/>
      <c r="AZ430" s="120"/>
      <c r="BA430" s="120"/>
      <c r="BB430" s="120"/>
      <c r="BC430" s="120"/>
      <c r="BD430" s="120"/>
      <c r="BE430" s="120"/>
      <c r="BF430" s="120"/>
      <c r="BG430" s="120"/>
      <c r="BH430" s="120"/>
      <c r="BI430" s="120"/>
      <c r="BJ430" s="120"/>
      <c r="BK430" s="120"/>
      <c r="BL430" s="120"/>
      <c r="BM430" s="120"/>
      <c r="BN430" s="120"/>
      <c r="BO430" s="120"/>
      <c r="BP430" s="120"/>
      <c r="BQ430" s="120"/>
      <c r="BR430" s="120"/>
      <c r="BS430" s="120"/>
      <c r="BT430" s="120">
        <v>98</v>
      </c>
      <c r="BU430" s="120"/>
      <c r="BV430" s="120"/>
      <c r="BW430" s="120"/>
      <c r="BX430" s="120"/>
      <c r="BY430" s="120"/>
      <c r="BZ430" s="120"/>
      <c r="CA430" s="120"/>
      <c r="CB430" s="120"/>
      <c r="CC430" s="120"/>
      <c r="CD430" s="120"/>
      <c r="CE430" s="120"/>
      <c r="CF430" s="120"/>
      <c r="CG430" s="120"/>
      <c r="CH430" s="186"/>
    </row>
    <row r="431" spans="1:86">
      <c r="A431" s="118"/>
      <c r="B431" s="122"/>
      <c r="C431" s="122" t="s">
        <v>15</v>
      </c>
      <c r="D431" s="2"/>
      <c r="E431">
        <f>COUNT(CH431:CM431)</f>
        <v>0</v>
      </c>
      <c r="F431">
        <f>SUM(CH431:CM431)</f>
        <v>0</v>
      </c>
      <c r="G431" s="153" t="e">
        <f>AVERAGE(CH431:CM431)</f>
        <v>#DIV/0!</v>
      </c>
      <c r="H431">
        <f>MAX(CH431:CM431)</f>
        <v>0</v>
      </c>
      <c r="I431">
        <f>MIN(CH431:CM431)</f>
        <v>0</v>
      </c>
      <c r="J431" s="130" t="e">
        <f>D431-G431</f>
        <v>#DIV/0!</v>
      </c>
      <c r="K431" s="130" t="e">
        <f>STDEV(CH431:CM431)</f>
        <v>#DIV/0!</v>
      </c>
      <c r="AM431" s="118"/>
      <c r="AN431" s="122"/>
      <c r="AO431" s="122" t="s">
        <v>15</v>
      </c>
      <c r="AR431">
        <v>3.8</v>
      </c>
      <c r="AS431" s="118"/>
      <c r="AT431" s="118"/>
      <c r="AV431" s="118"/>
      <c r="AW431" s="118"/>
      <c r="AX431" s="118"/>
      <c r="AY431" s="118"/>
      <c r="AZ431" s="118"/>
      <c r="BA431" s="118"/>
      <c r="BB431" s="118"/>
      <c r="BC431" s="118"/>
      <c r="BD431" s="118"/>
      <c r="BE431" s="118"/>
      <c r="BF431" s="118"/>
      <c r="BG431" s="118"/>
      <c r="BH431" s="118"/>
      <c r="BI431" s="118"/>
      <c r="BJ431" s="118"/>
      <c r="BK431" s="118"/>
      <c r="BL431" s="118"/>
      <c r="BM431" s="118"/>
      <c r="BN431" s="118"/>
      <c r="BO431" s="118"/>
      <c r="BP431" s="118"/>
      <c r="BQ431" s="118"/>
      <c r="BR431" s="118"/>
      <c r="BS431" s="118"/>
      <c r="BT431" s="118">
        <v>2.5</v>
      </c>
      <c r="BU431" s="118"/>
      <c r="BV431" s="118"/>
      <c r="BW431" s="118"/>
      <c r="BX431" s="118"/>
      <c r="BY431" s="118"/>
      <c r="BZ431" s="118"/>
      <c r="CA431" s="118"/>
      <c r="CB431" s="118"/>
      <c r="CC431" s="118"/>
      <c r="CD431" s="118"/>
      <c r="CE431" s="118"/>
      <c r="CF431" s="118"/>
      <c r="CG431" s="118"/>
      <c r="CH431" s="185"/>
    </row>
    <row r="432" spans="1:86">
      <c r="A432" s="183"/>
      <c r="B432" s="183"/>
      <c r="C432" s="183"/>
      <c r="D432" s="119"/>
      <c r="E432" s="118"/>
      <c r="AM432" s="183"/>
      <c r="AN432" s="183"/>
      <c r="AO432" s="183"/>
      <c r="AT432" s="119"/>
      <c r="AU432" s="119"/>
      <c r="AV432" s="119"/>
      <c r="AW432" s="119"/>
      <c r="AX432" s="119"/>
      <c r="AY432" s="119"/>
      <c r="AZ432" s="119"/>
      <c r="BA432" s="119"/>
      <c r="BB432" s="119"/>
      <c r="BC432" s="119"/>
      <c r="BD432" s="183"/>
      <c r="BE432" s="183"/>
      <c r="BF432" s="183"/>
      <c r="BG432" s="183"/>
      <c r="BH432" s="183"/>
      <c r="BI432" s="183"/>
      <c r="BJ432" s="183"/>
      <c r="BK432" s="183"/>
      <c r="BL432" s="183"/>
      <c r="BM432" s="183"/>
      <c r="BN432" s="183"/>
      <c r="BO432" s="183"/>
      <c r="BP432" s="183"/>
      <c r="BQ432" s="183"/>
      <c r="BR432" s="183"/>
      <c r="BS432" s="183"/>
      <c r="BT432" s="183"/>
      <c r="BU432" s="183"/>
      <c r="BV432" s="183"/>
      <c r="BW432" s="183"/>
      <c r="BX432" s="183"/>
      <c r="BY432" s="183"/>
      <c r="BZ432" s="183"/>
      <c r="CA432" s="183"/>
      <c r="CB432" s="183"/>
      <c r="CC432" s="183"/>
      <c r="CD432" s="183"/>
      <c r="CE432" s="183"/>
      <c r="CF432" s="183"/>
      <c r="CG432" s="183"/>
      <c r="CH432" s="189"/>
    </row>
    <row r="433" spans="5:5">
      <c r="E433" s="118"/>
    </row>
    <row r="434" spans="5:5">
      <c r="E434" s="118"/>
    </row>
  </sheetData>
  <phoneticPr fontId="3"/>
  <printOptions gridLinesSet="0"/>
  <pageMargins left="0.89" right="0.56000000000000005" top="2.1" bottom="0.66874999999999996" header="0.5" footer="0.5"/>
  <pageSetup paperSize="9" orientation="portrait" horizontalDpi="4294967292" verticalDpi="1200" r:id="rId1"/>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45</vt:i4>
      </vt:variant>
    </vt:vector>
  </HeadingPairs>
  <TitlesOfParts>
    <vt:vector size="52" baseType="lpstr">
      <vt:lpstr>入力シート①</vt:lpstr>
      <vt:lpstr>海洋観測速報-基本</vt:lpstr>
      <vt:lpstr>海洋観測速報-印刷用</vt:lpstr>
      <vt:lpstr>予報会議用</vt:lpstr>
      <vt:lpstr>集計表①</vt:lpstr>
      <vt:lpstr>定地水温</vt:lpstr>
      <vt:lpstr>TEISEN5</vt:lpstr>
      <vt:lpstr>TEISEN5!_０Ｍ</vt:lpstr>
      <vt:lpstr>TEISEN5!_１００Ｍ</vt:lpstr>
      <vt:lpstr>TEISEN5!_１０Ｍ</vt:lpstr>
      <vt:lpstr>TEISEN5!_１５０Ｍ</vt:lpstr>
      <vt:lpstr>TEISEN5!_２００Ｍ</vt:lpstr>
      <vt:lpstr>TEISEN5!_２０Ｍ</vt:lpstr>
      <vt:lpstr>TEISEN5!_３００Ｍ</vt:lpstr>
      <vt:lpstr>TEISEN5!_３０Ｍ</vt:lpstr>
      <vt:lpstr>_３１平年５月</vt:lpstr>
      <vt:lpstr>_３２平年５月</vt:lpstr>
      <vt:lpstr>_３３平年５月</vt:lpstr>
      <vt:lpstr>_３４平年５月</vt:lpstr>
      <vt:lpstr>_３５平年５月</vt:lpstr>
      <vt:lpstr>_３６平年５月</vt:lpstr>
      <vt:lpstr>_３７平年５月</vt:lpstr>
      <vt:lpstr>_３８平年５月</vt:lpstr>
      <vt:lpstr>_３９平年５月</vt:lpstr>
      <vt:lpstr>TEISEN5!_４００Ｍ</vt:lpstr>
      <vt:lpstr>_４０平年５月</vt:lpstr>
      <vt:lpstr>_４２平年５月</vt:lpstr>
      <vt:lpstr>_４４平年５月</vt:lpstr>
      <vt:lpstr>_４５平年５月</vt:lpstr>
      <vt:lpstr>_４６平年５月</vt:lpstr>
      <vt:lpstr>_４７平年５月</vt:lpstr>
      <vt:lpstr>_４９平年５月</vt:lpstr>
      <vt:lpstr>TEISEN5!_５００Ｍ</vt:lpstr>
      <vt:lpstr>TEISEN5!_５０Ｍ</vt:lpstr>
      <vt:lpstr>_５３平年５月</vt:lpstr>
      <vt:lpstr>_５４平年５月</vt:lpstr>
      <vt:lpstr>_５６平年５月</vt:lpstr>
      <vt:lpstr>_５８平年５月</vt:lpstr>
      <vt:lpstr>_５月全測点最大最小</vt:lpstr>
      <vt:lpstr>_５月全測点平年値</vt:lpstr>
      <vt:lpstr>TEISEN5!_６００Ｍ</vt:lpstr>
      <vt:lpstr>_６４平年５月</vt:lpstr>
      <vt:lpstr>_６６平年５月</vt:lpstr>
      <vt:lpstr>TEISEN5!_７５Ｍ</vt:lpstr>
      <vt:lpstr>_７５平年５月</vt:lpstr>
      <vt:lpstr>_７６平年５月</vt:lpstr>
      <vt:lpstr>TEISEN5!Database</vt:lpstr>
      <vt:lpstr>TEISEN5!m</vt:lpstr>
      <vt:lpstr>TEISEN5!Print_Area</vt:lpstr>
      <vt:lpstr>'海洋観測速報-基本'!Print_Area</vt:lpstr>
      <vt:lpstr>TEISEN5!流向</vt:lpstr>
      <vt:lpstr>TEISEN5!流速</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定線観測</dc:title>
  <dc:creator>八丈分場</dc:creator>
  <cp:lastModifiedBy>東京都</cp:lastModifiedBy>
  <cp:lastPrinted>2019-06-11T01:58:55Z</cp:lastPrinted>
  <dcterms:created xsi:type="dcterms:W3CDTF">2001-03-16T02:37:58Z</dcterms:created>
  <dcterms:modified xsi:type="dcterms:W3CDTF">2019-06-11T03:02:49Z</dcterms:modified>
</cp:coreProperties>
</file>