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8.127.18\tosho01\05_八丈事業所水産\漁海況\たくなん海洋観測\海洋観測報告\2019年度（R1)\"/>
    </mc:Choice>
  </mc:AlternateContent>
  <bookViews>
    <workbookView xWindow="32760" yWindow="32760" windowWidth="16380" windowHeight="9240" tabRatio="815" activeTab="3"/>
  </bookViews>
  <sheets>
    <sheet name="入力シート雛形" sheetId="12" r:id="rId1"/>
    <sheet name="入力シート①" sheetId="2" r:id="rId2"/>
    <sheet name="海洋観測速報-基本" sheetId="5" r:id="rId3"/>
    <sheet name="海洋観測速報-印刷用" sheetId="10" r:id="rId4"/>
    <sheet name="予報会議用" sheetId="8" r:id="rId5"/>
    <sheet name="集計表①" sheetId="3" r:id="rId6"/>
    <sheet name="定地水温" sheetId="6" r:id="rId7"/>
    <sheet name="TEISEN1※旧シート" sheetId="7" r:id="rId8"/>
    <sheet name="TEISEN2 ※旧シート" sheetId="11" r:id="rId9"/>
  </sheets>
  <definedNames>
    <definedName name="_０Ｍ" localSheetId="7">TEISEN1※旧シート!$CG$3:$CP$4</definedName>
    <definedName name="_０Ｍ" localSheetId="8">'TEISEN2 ※旧シート'!$CU$3:$DD$4</definedName>
    <definedName name="_０Ｍ">#REF!</definedName>
    <definedName name="_１００Ｍ" localSheetId="7">TEISEN1※旧シート!$CG$15:$CP$19</definedName>
    <definedName name="_１００Ｍ" localSheetId="8">'TEISEN2 ※旧シート'!$CU$15:$DD$19</definedName>
    <definedName name="_１００Ｍ">#REF!</definedName>
    <definedName name="_１０Ｍ" localSheetId="7">TEISEN1※旧シート!$CG$5:$CP$6</definedName>
    <definedName name="_１０Ｍ" localSheetId="8">'TEISEN2 ※旧シート'!$CU$5:$DD$6</definedName>
    <definedName name="_１０Ｍ">#REF!</definedName>
    <definedName name="_１５０Ｍ" localSheetId="7">TEISEN1※旧シート!$CG$20:$CP$35</definedName>
    <definedName name="_１５０Ｍ" localSheetId="8">'TEISEN2 ※旧シート'!$CU$20:$DD$35</definedName>
    <definedName name="_１５０Ｍ">#REF!</definedName>
    <definedName name="_１月全測点最大最小" localSheetId="7">TEISEN1※旧シート!$CQ$1:$CT$15</definedName>
    <definedName name="_１月全測点最大最小">#REF!</definedName>
    <definedName name="_１月全測点平年値" localSheetId="7">TEISEN1※旧シート!$M$1:$AL$15</definedName>
    <definedName name="_１月全測点平年値">#REF!</definedName>
    <definedName name="_２００Ｍ" localSheetId="7">TEISEN1※旧シート!$CG$21:$CP$21</definedName>
    <definedName name="_２００Ｍ" localSheetId="8">'TEISEN2 ※旧シート'!$CU$21:$DD$21</definedName>
    <definedName name="_２００Ｍ">#REF!</definedName>
    <definedName name="_２０Ｍ" localSheetId="7">TEISEN1※旧シート!$CG$7:$CP$8</definedName>
    <definedName name="_２０Ｍ" localSheetId="8">'TEISEN2 ※旧シート'!$CU$7:$DD$8</definedName>
    <definedName name="_２０Ｍ">#REF!</definedName>
    <definedName name="_２月全測点最大最小">'TEISEN2 ※旧シート'!$DE$1:$DH$15</definedName>
    <definedName name="_２月全測点平年値">'TEISEN2 ※旧シート'!$N$1:$AM$15</definedName>
    <definedName name="_３００Ｍ" localSheetId="7">TEISEN1※旧シート!$CG$22:$CP$23</definedName>
    <definedName name="_３００Ｍ" localSheetId="8">'TEISEN2 ※旧シート'!$CU$22:$DD$23</definedName>
    <definedName name="_３００Ｍ">#REF!</definedName>
    <definedName name="_３０Ｍ" localSheetId="7">TEISEN1※旧シート!$CG$9:$CP$10</definedName>
    <definedName name="_３０Ｍ" localSheetId="8">'TEISEN2 ※旧シート'!$CU$9:$DD$10</definedName>
    <definedName name="_３０Ｍ">#REF!</definedName>
    <definedName name="_３１平年１月" localSheetId="7">TEISEN1※旧シート!$F$363:$F$375</definedName>
    <definedName name="_３１平年１月">#REF!</definedName>
    <definedName name="_３１平年２月">'TEISEN2 ※旧シート'!$G$363:$G$375</definedName>
    <definedName name="_３２平年１月" localSheetId="7">TEISEN1※旧シート!$F$345:$F$357</definedName>
    <definedName name="_３２平年１月">#REF!</definedName>
    <definedName name="_３２平年２月">'TEISEN2 ※旧シート'!$G$345:$G$357</definedName>
    <definedName name="_３３平年１月" localSheetId="7">TEISEN1※旧シート!$F$327:$F$339</definedName>
    <definedName name="_３３平年１月">#REF!</definedName>
    <definedName name="_３３平年２月">'TEISEN2 ※旧シート'!$G$327:$G$339</definedName>
    <definedName name="_３４平年１月" localSheetId="7">TEISEN1※旧シート!$F$309:$F$321</definedName>
    <definedName name="_３４平年１月">#REF!</definedName>
    <definedName name="_３４平年２月">'TEISEN2 ※旧シート'!$G$309:$G$321</definedName>
    <definedName name="_３５平年１月" localSheetId="7">TEISEN1※旧シート!$F$291:$F$303</definedName>
    <definedName name="_３５平年１月">#REF!</definedName>
    <definedName name="_３５平年２月">'TEISEN2 ※旧シート'!$G$291:$G$303</definedName>
    <definedName name="_３６平年１月" localSheetId="7">TEISEN1※旧シート!$F$3:$F$15</definedName>
    <definedName name="_３６平年１月">#REF!</definedName>
    <definedName name="_３６平年２月">'TEISEN2 ※旧シート'!$G$3:$G$15</definedName>
    <definedName name="_３７平年１月" localSheetId="7">TEISEN1※旧シート!$F$21:$F$33</definedName>
    <definedName name="_３７平年１月">#REF!</definedName>
    <definedName name="_３７平年２月">'TEISEN2 ※旧シート'!$G$21:$G$33</definedName>
    <definedName name="_３８平年１月" localSheetId="7">TEISEN1※旧シート!$F$39:$F$51</definedName>
    <definedName name="_３８平年１月">#REF!</definedName>
    <definedName name="_３８平年２月">'TEISEN2 ※旧シート'!$G$39:$G$51</definedName>
    <definedName name="_３９平年１月" localSheetId="7">TEISEN1※旧シート!$F$57:$F$69</definedName>
    <definedName name="_３９平年１月">#REF!</definedName>
    <definedName name="_３９平年２月">'TEISEN2 ※旧シート'!$G$57:$G$69</definedName>
    <definedName name="_４００Ｍ" localSheetId="7">TEISEN1※旧シート!$CG$24:$CP$25</definedName>
    <definedName name="_４００Ｍ" localSheetId="8">'TEISEN2 ※旧シート'!$CU$24:$DD$25</definedName>
    <definedName name="_４００Ｍ">#REF!</definedName>
    <definedName name="_４０平年１月" localSheetId="7">TEISEN1※旧シート!$F$75:$F$87</definedName>
    <definedName name="_４０平年１月">#REF!</definedName>
    <definedName name="_４０平年２月">'TEISEN2 ※旧シート'!$G$75:$G$87</definedName>
    <definedName name="_４２平年１月" localSheetId="7">TEISEN1※旧シート!$F$381:$F$393</definedName>
    <definedName name="_４２平年１月">#REF!</definedName>
    <definedName name="_４２平年２月">'TEISEN2 ※旧シート'!$G$381:$G$393</definedName>
    <definedName name="_４４平年１月" localSheetId="7">TEISEN1※旧シート!$F$417:$F$429</definedName>
    <definedName name="_４４平年１月">#REF!</definedName>
    <definedName name="_４４平年２月">'TEISEN2 ※旧シート'!$G$417:$G$429</definedName>
    <definedName name="_４５平年１月" localSheetId="7">TEISEN1※旧シート!$F$273:$F$285</definedName>
    <definedName name="_４５平年１月">#REF!</definedName>
    <definedName name="_４５平年２月">'TEISEN2 ※旧シート'!$G$273:$G$285</definedName>
    <definedName name="_４６平年１月" localSheetId="7">TEISEN1※旧シート!$F$147:$F$159</definedName>
    <definedName name="_４６平年１月">#REF!</definedName>
    <definedName name="_４６平年２月">'TEISEN2 ※旧シート'!$G$147:$G$159</definedName>
    <definedName name="_４７平年１月" localSheetId="7">TEISEN1※旧シート!$F$129:$F$141</definedName>
    <definedName name="_４７平年１月">#REF!</definedName>
    <definedName name="_４７平年２月">'TEISEN2 ※旧シート'!$G$129:$G$141</definedName>
    <definedName name="_４９平年１月" localSheetId="7">TEISEN1※旧シート!$F$93:$F$105</definedName>
    <definedName name="_４９平年１月">#REF!</definedName>
    <definedName name="_４９平年２月">'TEISEN2 ※旧シート'!$G$93:$G$105</definedName>
    <definedName name="_５００Ｍ" localSheetId="7">TEISEN1※旧シート!$CG$26:$CP$27</definedName>
    <definedName name="_５００Ｍ" localSheetId="8">'TEISEN2 ※旧シート'!$CU$26:$DD$27</definedName>
    <definedName name="_５００Ｍ">#REF!</definedName>
    <definedName name="_５０Ｍ" localSheetId="7">TEISEN1※旧シート!$CG$11:$CP$12</definedName>
    <definedName name="_５０Ｍ" localSheetId="8">'TEISEN2 ※旧シート'!$CU$11:$DD$12</definedName>
    <definedName name="_５０Ｍ">#REF!</definedName>
    <definedName name="_５３平年１月" localSheetId="7">TEISEN1※旧シート!$F$399:$F$411</definedName>
    <definedName name="_５３平年１月">#REF!</definedName>
    <definedName name="_５３平年２月">'TEISEN2 ※旧シート'!$G$399:$G$411</definedName>
    <definedName name="_５４平年１月" localSheetId="7">TEISEN1※旧シート!$F$255:$F$267</definedName>
    <definedName name="_５４平年１月">#REF!</definedName>
    <definedName name="_５４平年２月">'TEISEN2 ※旧シート'!$G$255:$G$267</definedName>
    <definedName name="_５６平年１月" localSheetId="7">TEISEN1※旧シート!$F$165:$F$177</definedName>
    <definedName name="_５６平年１月">#REF!</definedName>
    <definedName name="_５６平年２月">'TEISEN2 ※旧シート'!$G$165:$G$177</definedName>
    <definedName name="_５８平年１月" localSheetId="7">TEISEN1※旧シート!$F$111:$F$123</definedName>
    <definedName name="_５８平年１月">#REF!</definedName>
    <definedName name="_５８平年２月">'TEISEN2 ※旧シート'!$G$111:$G$123</definedName>
    <definedName name="_６００Ｍ" localSheetId="7">TEISEN1※旧シート!$CG$28:$CP$29</definedName>
    <definedName name="_６００Ｍ" localSheetId="8">'TEISEN2 ※旧シート'!$CU$28:$DD$29</definedName>
    <definedName name="_６００Ｍ">#REF!</definedName>
    <definedName name="_６４平年１月" localSheetId="7">TEISEN1※旧シート!$F$237:$F$249</definedName>
    <definedName name="_６４平年１月">#REF!</definedName>
    <definedName name="_６４平年２月">'TEISEN2 ※旧シート'!$G$237:$G$249</definedName>
    <definedName name="_６６平年１月" localSheetId="7">TEISEN1※旧シート!$F$183:$F$195</definedName>
    <definedName name="_６６平年１月">#REF!</definedName>
    <definedName name="_６６平年２月">'TEISEN2 ※旧シート'!$G$183:$G$195</definedName>
    <definedName name="_７５Ｍ" localSheetId="7">TEISEN1※旧シート!$CG$13:$CP$14</definedName>
    <definedName name="_７５Ｍ" localSheetId="8">'TEISEN2 ※旧シート'!$CU$13:$DD$14</definedName>
    <definedName name="_７５Ｍ">#REF!</definedName>
    <definedName name="_７５平年１月" localSheetId="7">TEISEN1※旧シート!$F$219:$F$231</definedName>
    <definedName name="_７５平年１月">#REF!</definedName>
    <definedName name="_７５平年２月">'TEISEN2 ※旧シート'!$G$219:$G$231</definedName>
    <definedName name="_７６平年１月" localSheetId="7">TEISEN1※旧シート!$F$201:$F$213</definedName>
    <definedName name="_７６平年１月">#REF!</definedName>
    <definedName name="_７６平年２月">'TEISEN2 ※旧シート'!$G$201:$G$213</definedName>
    <definedName name="_xlnm.Criteria" localSheetId="7">TEISEN1※旧シート!$CG$1:$CN$2</definedName>
    <definedName name="_xlnm.Criteria">#REF!</definedName>
    <definedName name="_xlnm.Database" localSheetId="7">TEISEN1※旧シート!$A$1:$J$429</definedName>
    <definedName name="_xlnm.Database" localSheetId="8">'TEISEN2 ※旧シート'!$A$1:$K$429</definedName>
    <definedName name="_xlnm.Database">#REF!</definedName>
    <definedName name="m" localSheetId="7">TEISEN1※旧シート!$CF$1</definedName>
    <definedName name="m" localSheetId="8">'TEISEN2 ※旧シート'!$CT$1</definedName>
    <definedName name="m">#REF!</definedName>
    <definedName name="_xlnm.Print_Area" localSheetId="7">TEISEN1※旧シート!$A$145:$J$177</definedName>
    <definedName name="_xlnm.Print_Area" localSheetId="8">'TEISEN2 ※旧シート'!$A$307:$K$339</definedName>
    <definedName name="_xlnm.Print_Area" localSheetId="3">'海洋観測速報-印刷用'!$B$1:$W$70</definedName>
    <definedName name="平年差３７" localSheetId="7">TEISEN1※旧シート!$J$20:$J$33</definedName>
    <definedName name="平年差３７">#REF!</definedName>
    <definedName name="流向" localSheetId="7">TEISEN1※旧シート!$CG$1:$CP$2</definedName>
    <definedName name="流向" localSheetId="8">'TEISEN2 ※旧シート'!$CU$1:$DD$2</definedName>
    <definedName name="流向">#REF!</definedName>
    <definedName name="流速" localSheetId="7">TEISEN1※旧シート!$CG$17:$CP$18</definedName>
    <definedName name="流速" localSheetId="8">'TEISEN2 ※旧シート'!$CU$17:$DD$18</definedName>
    <definedName name="流速">#REF!</definedName>
  </definedNames>
  <calcPr calcId="181029" calcOnSave="0"/>
</workbook>
</file>

<file path=xl/calcChain.xml><?xml version="1.0" encoding="utf-8"?>
<calcChain xmlns="http://schemas.openxmlformats.org/spreadsheetml/2006/main">
  <c r="G832" i="3" l="1"/>
  <c r="I827" i="3"/>
  <c r="H823" i="3"/>
  <c r="F819" i="3"/>
  <c r="I802" i="3"/>
  <c r="H797" i="3"/>
  <c r="F793" i="3"/>
  <c r="G789" i="3"/>
  <c r="H772" i="3"/>
  <c r="F767" i="3"/>
  <c r="G763" i="3"/>
  <c r="I759" i="3"/>
  <c r="F742" i="3"/>
  <c r="G737" i="3"/>
  <c r="I733" i="3"/>
  <c r="H729" i="3"/>
  <c r="G712" i="3"/>
  <c r="I707" i="3"/>
  <c r="H703" i="3"/>
  <c r="F699" i="3"/>
  <c r="F682" i="3"/>
  <c r="G677" i="3"/>
  <c r="I673" i="3"/>
  <c r="H669" i="3"/>
  <c r="G652" i="3"/>
  <c r="I647" i="3"/>
  <c r="H643" i="3"/>
  <c r="F639" i="3"/>
  <c r="I622" i="3"/>
  <c r="H617" i="3"/>
  <c r="F613" i="3"/>
  <c r="G609" i="3"/>
  <c r="G592" i="3"/>
  <c r="G587" i="3"/>
  <c r="F493" i="3"/>
  <c r="F227" i="3"/>
  <c r="J227" i="3"/>
  <c r="F197" i="3"/>
  <c r="F193" i="3"/>
  <c r="F107" i="3"/>
  <c r="F77" i="3"/>
  <c r="J77" i="3"/>
  <c r="AE49" i="10"/>
  <c r="AE61" i="10"/>
  <c r="G138" i="3"/>
  <c r="E828" i="3"/>
  <c r="G824" i="3"/>
  <c r="G820" i="3"/>
  <c r="H798" i="3"/>
  <c r="F794" i="3"/>
  <c r="I768" i="3"/>
  <c r="F764" i="3"/>
  <c r="E738" i="3"/>
  <c r="E734" i="3"/>
  <c r="G730" i="3"/>
  <c r="E708" i="3"/>
  <c r="G704" i="3"/>
  <c r="E700" i="3"/>
  <c r="I678" i="3"/>
  <c r="H674" i="3"/>
  <c r="F670" i="3"/>
  <c r="I648" i="3"/>
  <c r="H644" i="3"/>
  <c r="E640" i="3"/>
  <c r="G614" i="3"/>
  <c r="G610" i="3"/>
  <c r="E588" i="3"/>
  <c r="H580" i="3"/>
  <c r="G558" i="3"/>
  <c r="F550" i="3"/>
  <c r="I528" i="3"/>
  <c r="F524" i="3"/>
  <c r="G520" i="3"/>
  <c r="I498" i="3"/>
  <c r="G494" i="3"/>
  <c r="E468" i="3"/>
  <c r="F464" i="3"/>
  <c r="E460" i="3"/>
  <c r="I438" i="3"/>
  <c r="G430" i="3"/>
  <c r="E404" i="3"/>
  <c r="H378" i="3"/>
  <c r="F374" i="3"/>
  <c r="E370" i="3"/>
  <c r="G344" i="3"/>
  <c r="F340" i="3"/>
  <c r="G318" i="3"/>
  <c r="G314" i="3"/>
  <c r="E310" i="3"/>
  <c r="F288" i="3"/>
  <c r="H284" i="3"/>
  <c r="G280" i="3"/>
  <c r="G258" i="3"/>
  <c r="I254" i="3"/>
  <c r="I250" i="3"/>
  <c r="E228" i="3"/>
  <c r="E224" i="3"/>
  <c r="I220" i="3"/>
  <c r="I198" i="3"/>
  <c r="F194" i="3"/>
  <c r="H190" i="3"/>
  <c r="I168" i="3"/>
  <c r="F138" i="3"/>
  <c r="G134" i="3"/>
  <c r="G130" i="3"/>
  <c r="I104" i="3"/>
  <c r="G100" i="3"/>
  <c r="F78" i="3"/>
  <c r="H74" i="3"/>
  <c r="H70" i="3"/>
  <c r="F48" i="3"/>
  <c r="F44" i="3"/>
  <c r="H40" i="3"/>
  <c r="E18" i="3"/>
  <c r="E14" i="3"/>
  <c r="E10" i="3"/>
  <c r="E374" i="3"/>
  <c r="E190" i="3"/>
  <c r="I14" i="3"/>
  <c r="D11" i="3"/>
  <c r="F223" i="3"/>
  <c r="D127" i="3"/>
  <c r="D126" i="3"/>
  <c r="D125" i="3"/>
  <c r="D124" i="3"/>
  <c r="D123" i="3"/>
  <c r="D122" i="3"/>
  <c r="D96" i="3"/>
  <c r="D95" i="3"/>
  <c r="D94" i="3"/>
  <c r="D93" i="3"/>
  <c r="D92" i="3"/>
  <c r="D82" i="3"/>
  <c r="D81" i="3"/>
  <c r="D66" i="3"/>
  <c r="D65" i="3"/>
  <c r="D64" i="3"/>
  <c r="D63" i="3"/>
  <c r="D62" i="3"/>
  <c r="D52" i="3"/>
  <c r="D51" i="3"/>
  <c r="D36" i="3"/>
  <c r="D35" i="3"/>
  <c r="D34" i="3"/>
  <c r="D33" i="3"/>
  <c r="D32" i="3"/>
  <c r="D6" i="3"/>
  <c r="D5" i="3"/>
  <c r="D4" i="3"/>
  <c r="D3" i="3"/>
  <c r="D2" i="3"/>
  <c r="D22" i="3"/>
  <c r="D21" i="3"/>
  <c r="D19" i="3"/>
  <c r="D18" i="3"/>
  <c r="D17" i="3"/>
  <c r="D16" i="3"/>
  <c r="D15" i="3"/>
  <c r="D14" i="3"/>
  <c r="D13" i="3"/>
  <c r="D12" i="3"/>
  <c r="D10" i="3"/>
  <c r="D9" i="3"/>
  <c r="D8" i="3"/>
  <c r="D7" i="3"/>
  <c r="H8" i="3"/>
  <c r="N50" i="10"/>
  <c r="F48" i="10"/>
  <c r="H48" i="10"/>
  <c r="J48" i="10"/>
  <c r="L48" i="10"/>
  <c r="N48" i="10"/>
  <c r="P48" i="10"/>
  <c r="R48" i="10"/>
  <c r="T48" i="10"/>
  <c r="V48" i="10"/>
  <c r="F49" i="10"/>
  <c r="H49" i="10"/>
  <c r="J49" i="10"/>
  <c r="L49" i="10"/>
  <c r="N49" i="10"/>
  <c r="P49" i="10"/>
  <c r="R49" i="10"/>
  <c r="T49" i="10"/>
  <c r="V49" i="10"/>
  <c r="F50" i="10"/>
  <c r="H50" i="10"/>
  <c r="J50" i="10"/>
  <c r="L50" i="10"/>
  <c r="P50" i="10"/>
  <c r="R50" i="10"/>
  <c r="T50" i="10"/>
  <c r="V50" i="10"/>
  <c r="D48" i="10"/>
  <c r="D49" i="10"/>
  <c r="D50" i="10"/>
  <c r="D46" i="10"/>
  <c r="D47" i="10"/>
  <c r="F46" i="10"/>
  <c r="F47" i="10"/>
  <c r="H46" i="10"/>
  <c r="H47" i="10"/>
  <c r="F45" i="10"/>
  <c r="H45" i="10"/>
  <c r="J45" i="10"/>
  <c r="L45" i="10"/>
  <c r="N45" i="10"/>
  <c r="P45" i="10"/>
  <c r="R45" i="10"/>
  <c r="T45" i="10"/>
  <c r="V45" i="10"/>
  <c r="J46" i="10"/>
  <c r="L46" i="10"/>
  <c r="N46" i="10"/>
  <c r="P46" i="10"/>
  <c r="R46" i="10"/>
  <c r="T46" i="10"/>
  <c r="V46" i="10"/>
  <c r="J47" i="10"/>
  <c r="L47" i="10"/>
  <c r="N47" i="10"/>
  <c r="P47" i="10"/>
  <c r="R47" i="10"/>
  <c r="T47" i="10"/>
  <c r="V47" i="10"/>
  <c r="D45" i="10"/>
  <c r="D142" i="3"/>
  <c r="D141" i="3"/>
  <c r="D139" i="3"/>
  <c r="D138" i="3"/>
  <c r="D137" i="3"/>
  <c r="D136" i="3"/>
  <c r="D135" i="3"/>
  <c r="D134" i="3"/>
  <c r="D133" i="3"/>
  <c r="D132" i="3"/>
  <c r="D131" i="3"/>
  <c r="D130" i="3"/>
  <c r="D129" i="3"/>
  <c r="D128" i="3"/>
  <c r="D112" i="3"/>
  <c r="D111" i="3"/>
  <c r="D109" i="3"/>
  <c r="D108" i="3"/>
  <c r="D107" i="3"/>
  <c r="D106" i="3"/>
  <c r="D105" i="3"/>
  <c r="D104" i="3"/>
  <c r="D103" i="3"/>
  <c r="D102" i="3"/>
  <c r="D101" i="3"/>
  <c r="D100" i="3"/>
  <c r="D99" i="3"/>
  <c r="D98" i="3"/>
  <c r="D97" i="3"/>
  <c r="D79" i="3"/>
  <c r="D78" i="3"/>
  <c r="D77" i="3"/>
  <c r="D76" i="3"/>
  <c r="D75" i="3"/>
  <c r="D74" i="3"/>
  <c r="D73" i="3"/>
  <c r="D72" i="3"/>
  <c r="D71" i="3"/>
  <c r="D70" i="3"/>
  <c r="D69" i="3"/>
  <c r="D68" i="3"/>
  <c r="D67" i="3"/>
  <c r="D49" i="3"/>
  <c r="D48" i="3"/>
  <c r="D47" i="3"/>
  <c r="D46" i="3"/>
  <c r="D45" i="3"/>
  <c r="D44" i="3"/>
  <c r="D43" i="3"/>
  <c r="D42" i="3"/>
  <c r="D41" i="3"/>
  <c r="D40" i="3"/>
  <c r="D39" i="3"/>
  <c r="D38" i="3"/>
  <c r="D37" i="3"/>
  <c r="D51" i="10"/>
  <c r="B66" i="6"/>
  <c r="I132" i="3"/>
  <c r="T122" i="3"/>
  <c r="T92" i="3"/>
  <c r="T62" i="3"/>
  <c r="T32" i="3"/>
  <c r="T2" i="3"/>
  <c r="P51" i="10"/>
  <c r="R51" i="10"/>
  <c r="T51" i="10"/>
  <c r="V51" i="10"/>
  <c r="P52" i="10"/>
  <c r="R52" i="10"/>
  <c r="T52" i="10"/>
  <c r="V52" i="10"/>
  <c r="N52" i="10"/>
  <c r="N51" i="10"/>
  <c r="H51" i="10"/>
  <c r="J51" i="10"/>
  <c r="L51" i="10"/>
  <c r="H52" i="10"/>
  <c r="J52" i="10"/>
  <c r="L52" i="10"/>
  <c r="F52" i="10"/>
  <c r="F51" i="10"/>
  <c r="D52" i="10"/>
  <c r="V42" i="10"/>
  <c r="T42" i="10"/>
  <c r="R42" i="10"/>
  <c r="P42" i="10"/>
  <c r="N42" i="10"/>
  <c r="L42" i="10"/>
  <c r="J42" i="10"/>
  <c r="H42" i="10"/>
  <c r="F42" i="10"/>
  <c r="D42" i="10"/>
  <c r="D198" i="3"/>
  <c r="V482" i="3"/>
  <c r="W482" i="3"/>
  <c r="X482" i="3"/>
  <c r="V483" i="3"/>
  <c r="W483" i="3"/>
  <c r="X483" i="3"/>
  <c r="V485" i="3"/>
  <c r="W485" i="3"/>
  <c r="X485" i="3"/>
  <c r="V512" i="3"/>
  <c r="W512" i="3"/>
  <c r="X512" i="3"/>
  <c r="V513" i="3"/>
  <c r="W513" i="3"/>
  <c r="X513" i="3"/>
  <c r="V515" i="3"/>
  <c r="W515" i="3"/>
  <c r="X515" i="3"/>
  <c r="V542" i="3"/>
  <c r="W542" i="3"/>
  <c r="X542" i="3"/>
  <c r="V543" i="3"/>
  <c r="W543" i="3"/>
  <c r="X543" i="3"/>
  <c r="V545" i="3"/>
  <c r="W545" i="3"/>
  <c r="X545" i="3"/>
  <c r="V572" i="3"/>
  <c r="W572" i="3"/>
  <c r="X572" i="3"/>
  <c r="V573" i="3"/>
  <c r="W573" i="3"/>
  <c r="X573" i="3"/>
  <c r="V575" i="3"/>
  <c r="W575" i="3"/>
  <c r="X575" i="3"/>
  <c r="V602" i="3"/>
  <c r="W602" i="3"/>
  <c r="X602" i="3"/>
  <c r="V603" i="3"/>
  <c r="W603" i="3"/>
  <c r="X603" i="3"/>
  <c r="V605" i="3"/>
  <c r="W605" i="3"/>
  <c r="X605" i="3"/>
  <c r="V632" i="3"/>
  <c r="W632" i="3"/>
  <c r="X632" i="3"/>
  <c r="V633" i="3"/>
  <c r="W633" i="3"/>
  <c r="X633" i="3"/>
  <c r="V635" i="3"/>
  <c r="W635" i="3"/>
  <c r="X635" i="3"/>
  <c r="V662" i="3"/>
  <c r="W662" i="3"/>
  <c r="X662" i="3"/>
  <c r="V663" i="3"/>
  <c r="W663" i="3"/>
  <c r="X663" i="3"/>
  <c r="V665" i="3"/>
  <c r="W665" i="3"/>
  <c r="X665" i="3"/>
  <c r="V692" i="3"/>
  <c r="W692" i="3"/>
  <c r="X692" i="3"/>
  <c r="V693" i="3"/>
  <c r="W693" i="3"/>
  <c r="X693" i="3"/>
  <c r="V695" i="3"/>
  <c r="W695" i="3"/>
  <c r="X695" i="3"/>
  <c r="V722" i="3"/>
  <c r="W722" i="3"/>
  <c r="X722" i="3"/>
  <c r="V723" i="3"/>
  <c r="W723" i="3"/>
  <c r="X723" i="3"/>
  <c r="V725" i="3"/>
  <c r="W725" i="3"/>
  <c r="X725" i="3"/>
  <c r="V752" i="3"/>
  <c r="W752" i="3"/>
  <c r="X752" i="3"/>
  <c r="V753" i="3"/>
  <c r="W753" i="3"/>
  <c r="X753" i="3"/>
  <c r="V755" i="3"/>
  <c r="W755" i="3"/>
  <c r="X755" i="3"/>
  <c r="V782" i="3"/>
  <c r="W782" i="3"/>
  <c r="X782" i="3"/>
  <c r="V783" i="3"/>
  <c r="W783" i="3"/>
  <c r="X783" i="3"/>
  <c r="V785" i="3"/>
  <c r="W785" i="3"/>
  <c r="X785" i="3"/>
  <c r="V812" i="3"/>
  <c r="W812" i="3"/>
  <c r="X812" i="3"/>
  <c r="V813" i="3"/>
  <c r="W813" i="3"/>
  <c r="X813" i="3"/>
  <c r="V815" i="3"/>
  <c r="W815" i="3"/>
  <c r="X815" i="3"/>
  <c r="V452" i="3"/>
  <c r="W452" i="3"/>
  <c r="X452" i="3"/>
  <c r="V453" i="3"/>
  <c r="W453" i="3"/>
  <c r="X453" i="3"/>
  <c r="V455" i="3"/>
  <c r="W455" i="3"/>
  <c r="X455" i="3"/>
  <c r="V425" i="3"/>
  <c r="W425" i="3"/>
  <c r="X425" i="3"/>
  <c r="Y425" i="3"/>
  <c r="Z425" i="3"/>
  <c r="V422" i="3"/>
  <c r="W422" i="3"/>
  <c r="X422" i="3"/>
  <c r="V395" i="3"/>
  <c r="W395" i="3"/>
  <c r="X395" i="3"/>
  <c r="Y395" i="3"/>
  <c r="Z395" i="3"/>
  <c r="V392" i="3"/>
  <c r="W392" i="3"/>
  <c r="X392" i="3"/>
  <c r="V365" i="3"/>
  <c r="W365" i="3"/>
  <c r="X365" i="3"/>
  <c r="Y365" i="3"/>
  <c r="Z365" i="3"/>
  <c r="V362" i="3"/>
  <c r="W362" i="3"/>
  <c r="X362" i="3"/>
  <c r="V335" i="3"/>
  <c r="W335" i="3"/>
  <c r="X335" i="3"/>
  <c r="V332" i="3"/>
  <c r="W332" i="3"/>
  <c r="X332" i="3"/>
  <c r="V333" i="3"/>
  <c r="W333" i="3"/>
  <c r="X333" i="3"/>
  <c r="V305" i="3"/>
  <c r="W305" i="3"/>
  <c r="X305" i="3"/>
  <c r="V302" i="3"/>
  <c r="W302" i="3"/>
  <c r="X302" i="3"/>
  <c r="V303" i="3"/>
  <c r="W303" i="3"/>
  <c r="X303" i="3"/>
  <c r="V275" i="3"/>
  <c r="W275" i="3"/>
  <c r="X275" i="3"/>
  <c r="Y275" i="3"/>
  <c r="V272" i="3"/>
  <c r="W272" i="3"/>
  <c r="X272" i="3"/>
  <c r="V273" i="3"/>
  <c r="W273" i="3"/>
  <c r="X273" i="3"/>
  <c r="V245" i="3"/>
  <c r="W245" i="3"/>
  <c r="X245" i="3"/>
  <c r="V242" i="3"/>
  <c r="W242" i="3"/>
  <c r="X242" i="3"/>
  <c r="V243" i="3"/>
  <c r="W243" i="3"/>
  <c r="X243" i="3"/>
  <c r="V215" i="3"/>
  <c r="W215" i="3"/>
  <c r="X215" i="3"/>
  <c r="V212" i="3"/>
  <c r="W212" i="3"/>
  <c r="X212" i="3"/>
  <c r="V213" i="3"/>
  <c r="W213" i="3"/>
  <c r="X213" i="3"/>
  <c r="V185" i="3"/>
  <c r="W185" i="3"/>
  <c r="X185" i="3"/>
  <c r="V182" i="3"/>
  <c r="W182" i="3"/>
  <c r="X182" i="3"/>
  <c r="V183" i="3"/>
  <c r="W183" i="3"/>
  <c r="X183" i="3"/>
  <c r="V155" i="3"/>
  <c r="W155" i="3"/>
  <c r="X155" i="3"/>
  <c r="V152" i="3"/>
  <c r="W152" i="3"/>
  <c r="X152" i="3"/>
  <c r="V153" i="3"/>
  <c r="W153" i="3"/>
  <c r="X153" i="3"/>
  <c r="V125" i="3"/>
  <c r="W125" i="3"/>
  <c r="X125" i="3"/>
  <c r="V122" i="3"/>
  <c r="W122" i="3"/>
  <c r="V123" i="3"/>
  <c r="W123" i="3"/>
  <c r="V95" i="3"/>
  <c r="W95" i="3"/>
  <c r="V92" i="3"/>
  <c r="W92" i="3"/>
  <c r="V93" i="3"/>
  <c r="W93" i="3"/>
  <c r="V65" i="3"/>
  <c r="W65" i="3"/>
  <c r="V62" i="3"/>
  <c r="V63" i="3"/>
  <c r="V2" i="3"/>
  <c r="V5" i="3"/>
  <c r="W5" i="3"/>
  <c r="V35" i="3"/>
  <c r="W35" i="3"/>
  <c r="V32" i="3"/>
  <c r="W32" i="3"/>
  <c r="V33" i="3"/>
  <c r="W33" i="3"/>
  <c r="D35" i="5"/>
  <c r="D38" i="5"/>
  <c r="D39" i="5"/>
  <c r="D40" i="5"/>
  <c r="D41" i="5"/>
  <c r="D42" i="5"/>
  <c r="D43" i="5"/>
  <c r="D44" i="5"/>
  <c r="D45" i="5"/>
  <c r="W62" i="3"/>
  <c r="W63" i="3"/>
  <c r="W2" i="3"/>
  <c r="Y813" i="3"/>
  <c r="Z813" i="3"/>
  <c r="Y815" i="3"/>
  <c r="Z815" i="3"/>
  <c r="Y783" i="3"/>
  <c r="Z783" i="3"/>
  <c r="Y785" i="3"/>
  <c r="Z785" i="3"/>
  <c r="Y753" i="3"/>
  <c r="Z753" i="3"/>
  <c r="Y755" i="3"/>
  <c r="Z755" i="3"/>
  <c r="Y723" i="3"/>
  <c r="Z723" i="3"/>
  <c r="Y725" i="3"/>
  <c r="Z725" i="3"/>
  <c r="Y693" i="3"/>
  <c r="Z693" i="3"/>
  <c r="AA693" i="3"/>
  <c r="AB693" i="3"/>
  <c r="Y695" i="3"/>
  <c r="Z695" i="3"/>
  <c r="AA695" i="3"/>
  <c r="AB695" i="3"/>
  <c r="Y663" i="3"/>
  <c r="Z663" i="3"/>
  <c r="Y665" i="3"/>
  <c r="Z665" i="3"/>
  <c r="Y633" i="3"/>
  <c r="Z633" i="3"/>
  <c r="Y635" i="3"/>
  <c r="Z635" i="3"/>
  <c r="Y603" i="3"/>
  <c r="Z603" i="3"/>
  <c r="Y605" i="3"/>
  <c r="Z605" i="3"/>
  <c r="Y573" i="3"/>
  <c r="Z573" i="3"/>
  <c r="Y575" i="3"/>
  <c r="Z575" i="3"/>
  <c r="Y543" i="3"/>
  <c r="Z543" i="3"/>
  <c r="AA543" i="3"/>
  <c r="AB543" i="3"/>
  <c r="Y545" i="3"/>
  <c r="Z545" i="3"/>
  <c r="AA545" i="3"/>
  <c r="AB545" i="3"/>
  <c r="Y483" i="3"/>
  <c r="Z483" i="3"/>
  <c r="Y485" i="3"/>
  <c r="Z485" i="3"/>
  <c r="Y513" i="3"/>
  <c r="Z513" i="3"/>
  <c r="Y515" i="3"/>
  <c r="Z515" i="3"/>
  <c r="Y335" i="3"/>
  <c r="Z335" i="3"/>
  <c r="Y333" i="3"/>
  <c r="Z333" i="3"/>
  <c r="Y305" i="3"/>
  <c r="Z305" i="3"/>
  <c r="AA305" i="3"/>
  <c r="Y303" i="3"/>
  <c r="Z303" i="3"/>
  <c r="AA303" i="3"/>
  <c r="X5" i="3"/>
  <c r="Y5" i="3"/>
  <c r="Z5" i="3"/>
  <c r="X35" i="3"/>
  <c r="Y35" i="3"/>
  <c r="Z35" i="3"/>
  <c r="X33" i="3"/>
  <c r="Y33" i="3"/>
  <c r="Z33" i="3"/>
  <c r="X65" i="3"/>
  <c r="Y65" i="3"/>
  <c r="Z65" i="3"/>
  <c r="X63" i="3"/>
  <c r="Y63" i="3"/>
  <c r="Z63" i="3"/>
  <c r="X95" i="3"/>
  <c r="Y95" i="3"/>
  <c r="Z95" i="3"/>
  <c r="X93" i="3"/>
  <c r="Y93" i="3"/>
  <c r="Z93" i="3"/>
  <c r="Y125" i="3"/>
  <c r="Z125" i="3"/>
  <c r="X123" i="3"/>
  <c r="Y123" i="3"/>
  <c r="Z123" i="3"/>
  <c r="Y155" i="3"/>
  <c r="Z155" i="3"/>
  <c r="Y153" i="3"/>
  <c r="Z153" i="3"/>
  <c r="Y185" i="3"/>
  <c r="Z185" i="3"/>
  <c r="AA185" i="3"/>
  <c r="Y183" i="3"/>
  <c r="Z183" i="3"/>
  <c r="Y215" i="3"/>
  <c r="Z215" i="3"/>
  <c r="Y213" i="3"/>
  <c r="Z213" i="3"/>
  <c r="Y245" i="3"/>
  <c r="Z245" i="3"/>
  <c r="Y243" i="3"/>
  <c r="Z243" i="3"/>
  <c r="Z275" i="3"/>
  <c r="Y273" i="3"/>
  <c r="Z273" i="3"/>
  <c r="Y453" i="3"/>
  <c r="Z453" i="3"/>
  <c r="Y455" i="3"/>
  <c r="Z455" i="3"/>
  <c r="F76" i="3"/>
  <c r="J76" i="3"/>
  <c r="F106" i="3"/>
  <c r="J106" i="3"/>
  <c r="D16" i="8"/>
  <c r="D24" i="8"/>
  <c r="D196" i="3"/>
  <c r="F196" i="3"/>
  <c r="D226" i="3"/>
  <c r="F226" i="3"/>
  <c r="F496" i="3"/>
  <c r="D496" i="3"/>
  <c r="F556" i="3"/>
  <c r="D556" i="3"/>
  <c r="D197" i="3"/>
  <c r="D227" i="3"/>
  <c r="D497" i="3"/>
  <c r="D557" i="3"/>
  <c r="D228" i="3"/>
  <c r="D498" i="3"/>
  <c r="D558" i="3"/>
  <c r="X122" i="3"/>
  <c r="X92" i="3"/>
  <c r="X62" i="3"/>
  <c r="X32" i="3"/>
  <c r="X2" i="3"/>
  <c r="E45" i="3"/>
  <c r="E7" i="3"/>
  <c r="Y812" i="3"/>
  <c r="Z812" i="3"/>
  <c r="AA812" i="3"/>
  <c r="Y782" i="3"/>
  <c r="Z782" i="3"/>
  <c r="AA782" i="3"/>
  <c r="Y752" i="3"/>
  <c r="Z752" i="3"/>
  <c r="AA752" i="3"/>
  <c r="Y722" i="3"/>
  <c r="Z722" i="3"/>
  <c r="AA722" i="3"/>
  <c r="Y692" i="3"/>
  <c r="Z692" i="3"/>
  <c r="AA692" i="3"/>
  <c r="Y662" i="3"/>
  <c r="Z662" i="3"/>
  <c r="AA662" i="3"/>
  <c r="Y632" i="3"/>
  <c r="Z632" i="3"/>
  <c r="AA632" i="3"/>
  <c r="Y602" i="3"/>
  <c r="Z602" i="3"/>
  <c r="AA602" i="3"/>
  <c r="Y572" i="3"/>
  <c r="Z572" i="3"/>
  <c r="AA572" i="3"/>
  <c r="Y542" i="3"/>
  <c r="Z542" i="3"/>
  <c r="AA542" i="3"/>
  <c r="Y512" i="3"/>
  <c r="Z512" i="3"/>
  <c r="AA512" i="3"/>
  <c r="Y482" i="3"/>
  <c r="Z482" i="3"/>
  <c r="AA482" i="3"/>
  <c r="Y452" i="3"/>
  <c r="Z452" i="3"/>
  <c r="AA452" i="3"/>
  <c r="Y422" i="3"/>
  <c r="Z422" i="3"/>
  <c r="AA422" i="3"/>
  <c r="Y392" i="3"/>
  <c r="Z392" i="3"/>
  <c r="AA392" i="3"/>
  <c r="Y362" i="3"/>
  <c r="Z362" i="3"/>
  <c r="AA362" i="3"/>
  <c r="Y332" i="3"/>
  <c r="Z332" i="3"/>
  <c r="AA332" i="3"/>
  <c r="Y302" i="3"/>
  <c r="Z302" i="3"/>
  <c r="AA302" i="3"/>
  <c r="Y272" i="3"/>
  <c r="Z272" i="3"/>
  <c r="AA272" i="3"/>
  <c r="Y242" i="3"/>
  <c r="Z242" i="3"/>
  <c r="AA242" i="3"/>
  <c r="Y212" i="3"/>
  <c r="Z212" i="3"/>
  <c r="AA212" i="3"/>
  <c r="Y182" i="3"/>
  <c r="Z182" i="3"/>
  <c r="AA182" i="3"/>
  <c r="Y152" i="3"/>
  <c r="Z152" i="3"/>
  <c r="AA152" i="3"/>
  <c r="Y122" i="3"/>
  <c r="Z122" i="3"/>
  <c r="AA122" i="3"/>
  <c r="Y92" i="3"/>
  <c r="Z92" i="3"/>
  <c r="AA92" i="3"/>
  <c r="Y62" i="3"/>
  <c r="Z62" i="3"/>
  <c r="AA62" i="3"/>
  <c r="Y32" i="3"/>
  <c r="Z32" i="3"/>
  <c r="AA32" i="3"/>
  <c r="Y2" i="3"/>
  <c r="Z2" i="3"/>
  <c r="AA2" i="3"/>
  <c r="AB2" i="3"/>
  <c r="AC2" i="3"/>
  <c r="AD2" i="3"/>
  <c r="AE2" i="3"/>
  <c r="AF2" i="3"/>
  <c r="AG2" i="3"/>
  <c r="AH2" i="3"/>
  <c r="AI2" i="3"/>
  <c r="AJ2" i="3"/>
  <c r="AK2" i="3"/>
  <c r="AL2" i="3"/>
  <c r="AM2" i="3"/>
  <c r="AN2" i="3"/>
  <c r="AO2" i="3"/>
  <c r="AC695" i="3"/>
  <c r="AD695" i="3"/>
  <c r="AE695" i="3"/>
  <c r="AF695" i="3"/>
  <c r="AG695" i="3"/>
  <c r="AH695" i="3"/>
  <c r="AI695" i="3"/>
  <c r="AJ695" i="3"/>
  <c r="AK695" i="3"/>
  <c r="AL695" i="3"/>
  <c r="AM695" i="3"/>
  <c r="AN695" i="3"/>
  <c r="AO695" i="3"/>
  <c r="AP695" i="3"/>
  <c r="AQ695" i="3"/>
  <c r="AR695" i="3"/>
  <c r="AS695" i="3"/>
  <c r="AT695" i="3"/>
  <c r="AU695" i="3"/>
  <c r="AV695" i="3"/>
  <c r="AW695" i="3"/>
  <c r="AX695" i="3"/>
  <c r="AY695" i="3"/>
  <c r="AZ695" i="3"/>
  <c r="BA695" i="3"/>
  <c r="BB695" i="3"/>
  <c r="BC695" i="3"/>
  <c r="BD695" i="3"/>
  <c r="BE695" i="3"/>
  <c r="BF695" i="3"/>
  <c r="G339" i="11"/>
  <c r="AG15" i="11"/>
  <c r="K339" i="11"/>
  <c r="AG37" i="11"/>
  <c r="J339" i="11"/>
  <c r="I339" i="11"/>
  <c r="H339" i="11"/>
  <c r="F339" i="11"/>
  <c r="E339" i="11"/>
  <c r="G338" i="11"/>
  <c r="K338" i="11"/>
  <c r="AG33" i="11"/>
  <c r="J338" i="11"/>
  <c r="I338" i="11"/>
  <c r="H338" i="11"/>
  <c r="F338" i="11"/>
  <c r="E338" i="11"/>
  <c r="G337" i="11"/>
  <c r="AG13" i="11"/>
  <c r="K337" i="11"/>
  <c r="AG32" i="11"/>
  <c r="J337" i="11"/>
  <c r="I337" i="11"/>
  <c r="H337" i="11"/>
  <c r="F337" i="11"/>
  <c r="E337" i="11"/>
  <c r="G336" i="11"/>
  <c r="K336" i="11"/>
  <c r="AG31" i="11"/>
  <c r="J336" i="11"/>
  <c r="I336" i="11"/>
  <c r="H336" i="11"/>
  <c r="F336" i="11"/>
  <c r="E336" i="11"/>
  <c r="G335" i="11"/>
  <c r="AG11" i="11"/>
  <c r="J335" i="11"/>
  <c r="I335" i="11"/>
  <c r="H335" i="11"/>
  <c r="F335" i="11"/>
  <c r="E335" i="11"/>
  <c r="G334" i="11"/>
  <c r="AG10" i="11"/>
  <c r="J334" i="11"/>
  <c r="I334" i="11"/>
  <c r="H334" i="11"/>
  <c r="F334" i="11"/>
  <c r="E334" i="11"/>
  <c r="G333" i="11"/>
  <c r="K333" i="11"/>
  <c r="AG28" i="11"/>
  <c r="J333" i="11"/>
  <c r="I333" i="11"/>
  <c r="H333" i="11"/>
  <c r="F333" i="11"/>
  <c r="E333" i="11"/>
  <c r="G332" i="11"/>
  <c r="K332" i="11"/>
  <c r="AG27" i="11"/>
  <c r="J332" i="11"/>
  <c r="I332" i="11"/>
  <c r="H332" i="11"/>
  <c r="F332" i="11"/>
  <c r="E332" i="11"/>
  <c r="G331" i="11"/>
  <c r="K331" i="11"/>
  <c r="AG26" i="11"/>
  <c r="J331" i="11"/>
  <c r="I331" i="11"/>
  <c r="H331" i="11"/>
  <c r="F331" i="11"/>
  <c r="E331" i="11"/>
  <c r="G330" i="11"/>
  <c r="K330" i="11"/>
  <c r="J330" i="11"/>
  <c r="I330" i="11"/>
  <c r="H330" i="11"/>
  <c r="F330" i="11"/>
  <c r="E330" i="11"/>
  <c r="G329" i="11"/>
  <c r="K329" i="11"/>
  <c r="AG24" i="11"/>
  <c r="J329" i="11"/>
  <c r="I329" i="11"/>
  <c r="H329" i="11"/>
  <c r="F329" i="11"/>
  <c r="E329" i="11"/>
  <c r="G328" i="11"/>
  <c r="K328" i="11"/>
  <c r="AG23" i="11"/>
  <c r="J328" i="11"/>
  <c r="I328" i="11"/>
  <c r="H328" i="11"/>
  <c r="F328" i="11"/>
  <c r="E328" i="11"/>
  <c r="G327" i="11"/>
  <c r="K327" i="11"/>
  <c r="AG22" i="11"/>
  <c r="J327" i="11"/>
  <c r="I327" i="11"/>
  <c r="H327" i="11"/>
  <c r="F327" i="11"/>
  <c r="E327" i="11"/>
  <c r="G342" i="11"/>
  <c r="K342" i="11"/>
  <c r="AG21" i="11"/>
  <c r="J342" i="11"/>
  <c r="I342" i="11"/>
  <c r="H342" i="11"/>
  <c r="F342" i="11"/>
  <c r="E342" i="11"/>
  <c r="G341" i="11"/>
  <c r="J341" i="11"/>
  <c r="I341" i="11"/>
  <c r="H341" i="11"/>
  <c r="F341" i="11"/>
  <c r="E341" i="11"/>
  <c r="G326" i="11"/>
  <c r="K326" i="11"/>
  <c r="AG35" i="11"/>
  <c r="J326" i="11"/>
  <c r="I326" i="11"/>
  <c r="H326" i="11"/>
  <c r="F326" i="11"/>
  <c r="E326" i="11"/>
  <c r="G321" i="11"/>
  <c r="K321" i="11"/>
  <c r="AF37" i="11"/>
  <c r="J321" i="11"/>
  <c r="I321" i="11"/>
  <c r="H321" i="11"/>
  <c r="F321" i="11"/>
  <c r="E321" i="11"/>
  <c r="G320" i="11"/>
  <c r="AF14" i="11"/>
  <c r="J320" i="11"/>
  <c r="I320" i="11"/>
  <c r="H320" i="11"/>
  <c r="F320" i="11"/>
  <c r="E320" i="11"/>
  <c r="G319" i="11"/>
  <c r="K319" i="11"/>
  <c r="AF32" i="11"/>
  <c r="J319" i="11"/>
  <c r="I319" i="11"/>
  <c r="H319" i="11"/>
  <c r="F319" i="11"/>
  <c r="E319" i="11"/>
  <c r="G318" i="11"/>
  <c r="AF12" i="11"/>
  <c r="J318" i="11"/>
  <c r="I318" i="11"/>
  <c r="H318" i="11"/>
  <c r="F318" i="11"/>
  <c r="E318" i="11"/>
  <c r="G317" i="11"/>
  <c r="K317" i="11"/>
  <c r="AF30" i="11"/>
  <c r="J317" i="11"/>
  <c r="I317" i="11"/>
  <c r="H317" i="11"/>
  <c r="F317" i="11"/>
  <c r="E317" i="11"/>
  <c r="G316" i="11"/>
  <c r="K316" i="11"/>
  <c r="AF29" i="11"/>
  <c r="J316" i="11"/>
  <c r="I316" i="11"/>
  <c r="H316" i="11"/>
  <c r="F316" i="11"/>
  <c r="E316" i="11"/>
  <c r="G315" i="11"/>
  <c r="K315" i="11"/>
  <c r="AF28" i="11"/>
  <c r="J315" i="11"/>
  <c r="I315" i="11"/>
  <c r="H315" i="11"/>
  <c r="F315" i="11"/>
  <c r="E315" i="11"/>
  <c r="G314" i="11"/>
  <c r="K314" i="11"/>
  <c r="AF27" i="11"/>
  <c r="J314" i="11"/>
  <c r="I314" i="11"/>
  <c r="H314" i="11"/>
  <c r="F314" i="11"/>
  <c r="E314" i="11"/>
  <c r="G313" i="11"/>
  <c r="K313" i="11"/>
  <c r="AF26" i="11"/>
  <c r="J313" i="11"/>
  <c r="I313" i="11"/>
  <c r="H313" i="11"/>
  <c r="F313" i="11"/>
  <c r="E313" i="11"/>
  <c r="G312" i="11"/>
  <c r="K312" i="11"/>
  <c r="AF25" i="11"/>
  <c r="J312" i="11"/>
  <c r="I312" i="11"/>
  <c r="H312" i="11"/>
  <c r="F312" i="11"/>
  <c r="E312" i="11"/>
  <c r="G311" i="11"/>
  <c r="K311" i="11"/>
  <c r="AF24" i="11"/>
  <c r="J311" i="11"/>
  <c r="I311" i="11"/>
  <c r="H311" i="11"/>
  <c r="F311" i="11"/>
  <c r="E311" i="11"/>
  <c r="G310" i="11"/>
  <c r="K310" i="11"/>
  <c r="J310" i="11"/>
  <c r="I310" i="11"/>
  <c r="H310" i="11"/>
  <c r="F310" i="11"/>
  <c r="E310" i="11"/>
  <c r="G309" i="11"/>
  <c r="J309" i="11"/>
  <c r="I309" i="11"/>
  <c r="H309" i="11"/>
  <c r="F309" i="11"/>
  <c r="E309" i="11"/>
  <c r="G324" i="11"/>
  <c r="K324" i="11"/>
  <c r="J324" i="11"/>
  <c r="I324" i="11"/>
  <c r="H324" i="11"/>
  <c r="F324" i="11"/>
  <c r="E324" i="11"/>
  <c r="G323" i="11"/>
  <c r="J323" i="11"/>
  <c r="I323" i="11"/>
  <c r="H323" i="11"/>
  <c r="F323" i="11"/>
  <c r="E323" i="11"/>
  <c r="G308" i="11"/>
  <c r="K308" i="11"/>
  <c r="AF35" i="11"/>
  <c r="J308" i="11"/>
  <c r="I308" i="11"/>
  <c r="H308" i="11"/>
  <c r="F308" i="11"/>
  <c r="E308" i="11"/>
  <c r="G51" i="11"/>
  <c r="Q15" i="11"/>
  <c r="J51" i="11"/>
  <c r="I51" i="11"/>
  <c r="H51" i="11"/>
  <c r="F51" i="11"/>
  <c r="E51" i="11"/>
  <c r="G50" i="11"/>
  <c r="K50" i="11"/>
  <c r="J50" i="11"/>
  <c r="I50" i="11"/>
  <c r="H50" i="11"/>
  <c r="F50" i="11"/>
  <c r="E50" i="11"/>
  <c r="G49" i="11"/>
  <c r="Q13" i="11"/>
  <c r="J49" i="11"/>
  <c r="I49" i="11"/>
  <c r="H49" i="11"/>
  <c r="F49" i="11"/>
  <c r="E49" i="11"/>
  <c r="G48" i="11"/>
  <c r="Q12" i="11"/>
  <c r="K48" i="11"/>
  <c r="Q31" i="11"/>
  <c r="J48" i="11"/>
  <c r="I48" i="11"/>
  <c r="H48" i="11"/>
  <c r="F48" i="11"/>
  <c r="E48" i="11"/>
  <c r="G47" i="11"/>
  <c r="J47" i="11"/>
  <c r="I47" i="11"/>
  <c r="H47" i="11"/>
  <c r="F47" i="11"/>
  <c r="E47" i="11"/>
  <c r="G46" i="11"/>
  <c r="K46" i="11"/>
  <c r="J46" i="11"/>
  <c r="I46" i="11"/>
  <c r="H46" i="11"/>
  <c r="F46" i="11"/>
  <c r="E46" i="11"/>
  <c r="G45" i="11"/>
  <c r="K45" i="11"/>
  <c r="Q28" i="11"/>
  <c r="J45" i="11"/>
  <c r="I45" i="11"/>
  <c r="H45" i="11"/>
  <c r="F45" i="11"/>
  <c r="E45" i="11"/>
  <c r="G44" i="11"/>
  <c r="K44" i="11"/>
  <c r="Q27" i="11"/>
  <c r="J44" i="11"/>
  <c r="I44" i="11"/>
  <c r="H44" i="11"/>
  <c r="F44" i="11"/>
  <c r="E44" i="11"/>
  <c r="G43" i="11"/>
  <c r="K43" i="11"/>
  <c r="Q26" i="11"/>
  <c r="J43" i="11"/>
  <c r="I43" i="11"/>
  <c r="H43" i="11"/>
  <c r="F43" i="11"/>
  <c r="E43" i="11"/>
  <c r="G42" i="11"/>
  <c r="K42" i="11"/>
  <c r="Q25" i="11"/>
  <c r="J42" i="11"/>
  <c r="I42" i="11"/>
  <c r="H42" i="11"/>
  <c r="F42" i="11"/>
  <c r="E42" i="11"/>
  <c r="G41" i="11"/>
  <c r="Q5" i="11"/>
  <c r="K41" i="11"/>
  <c r="Q24" i="11"/>
  <c r="J41" i="11"/>
  <c r="I41" i="11"/>
  <c r="H41" i="11"/>
  <c r="F41" i="11"/>
  <c r="E41" i="11"/>
  <c r="G40" i="11"/>
  <c r="K40" i="11"/>
  <c r="J40" i="11"/>
  <c r="I40" i="11"/>
  <c r="H40" i="11"/>
  <c r="F40" i="11"/>
  <c r="E40" i="11"/>
  <c r="G39" i="11"/>
  <c r="K39" i="11"/>
  <c r="Q22" i="11"/>
  <c r="J39" i="11"/>
  <c r="I39" i="11"/>
  <c r="H39" i="11"/>
  <c r="F39" i="11"/>
  <c r="E39" i="11"/>
  <c r="G54" i="11"/>
  <c r="K54" i="11"/>
  <c r="J54" i="11"/>
  <c r="I54" i="11"/>
  <c r="H54" i="11"/>
  <c r="F54" i="11"/>
  <c r="E54" i="11"/>
  <c r="G53" i="11"/>
  <c r="J53" i="11"/>
  <c r="I53" i="11"/>
  <c r="H53" i="11"/>
  <c r="F53" i="11"/>
  <c r="E53" i="11"/>
  <c r="G38" i="11"/>
  <c r="K38" i="11"/>
  <c r="Q35" i="11"/>
  <c r="J38" i="11"/>
  <c r="I38" i="11"/>
  <c r="H38" i="11"/>
  <c r="F38" i="11"/>
  <c r="E38" i="11"/>
  <c r="E33" i="11"/>
  <c r="E32" i="11"/>
  <c r="E31" i="11"/>
  <c r="E30" i="11"/>
  <c r="E29" i="11"/>
  <c r="E28" i="11"/>
  <c r="E27" i="11"/>
  <c r="E26" i="11"/>
  <c r="E25" i="11"/>
  <c r="E24" i="11"/>
  <c r="E23" i="11"/>
  <c r="E22" i="11"/>
  <c r="E21" i="11"/>
  <c r="E36" i="11"/>
  <c r="E35" i="11"/>
  <c r="E20" i="11"/>
  <c r="J20" i="11"/>
  <c r="I20" i="11"/>
  <c r="H20" i="11"/>
  <c r="F20" i="11"/>
  <c r="G20" i="11"/>
  <c r="K20" i="11"/>
  <c r="J33" i="11"/>
  <c r="J32" i="11"/>
  <c r="J31" i="11"/>
  <c r="J30" i="11"/>
  <c r="J29" i="11"/>
  <c r="J28" i="11"/>
  <c r="J27" i="11"/>
  <c r="J26" i="11"/>
  <c r="J25" i="11"/>
  <c r="J24" i="11"/>
  <c r="J23" i="11"/>
  <c r="J22" i="11"/>
  <c r="J21" i="11"/>
  <c r="J36" i="11"/>
  <c r="J35" i="11"/>
  <c r="I33" i="11"/>
  <c r="I32" i="11"/>
  <c r="I31" i="11"/>
  <c r="I30" i="11"/>
  <c r="I29" i="11"/>
  <c r="I28" i="11"/>
  <c r="I27" i="11"/>
  <c r="I26" i="11"/>
  <c r="I25" i="11"/>
  <c r="I24" i="11"/>
  <c r="I23" i="11"/>
  <c r="I22" i="11"/>
  <c r="I21" i="11"/>
  <c r="I36" i="11"/>
  <c r="I35" i="11"/>
  <c r="H33" i="11"/>
  <c r="H32" i="11"/>
  <c r="H31" i="11"/>
  <c r="H30" i="11"/>
  <c r="H29" i="11"/>
  <c r="H28" i="11"/>
  <c r="H27" i="11"/>
  <c r="H26" i="11"/>
  <c r="H25" i="11"/>
  <c r="H24" i="11"/>
  <c r="H23" i="11"/>
  <c r="H22" i="11"/>
  <c r="H21" i="11"/>
  <c r="H36" i="11"/>
  <c r="H35" i="11"/>
  <c r="G33" i="11"/>
  <c r="G32" i="11"/>
  <c r="G31" i="11"/>
  <c r="K31" i="11"/>
  <c r="P32" i="11"/>
  <c r="G30" i="11"/>
  <c r="K30" i="11"/>
  <c r="G29" i="11"/>
  <c r="G28" i="11"/>
  <c r="K28" i="11"/>
  <c r="G27" i="11"/>
  <c r="G26" i="11"/>
  <c r="G25" i="11"/>
  <c r="K25" i="11"/>
  <c r="L25" i="11"/>
  <c r="G24" i="11"/>
  <c r="K24" i="11"/>
  <c r="G23" i="11"/>
  <c r="K23" i="11"/>
  <c r="G22" i="11"/>
  <c r="G21" i="11"/>
  <c r="G36" i="11"/>
  <c r="G35" i="11"/>
  <c r="F33" i="11"/>
  <c r="F32" i="11"/>
  <c r="F31" i="11"/>
  <c r="F30" i="11"/>
  <c r="F29" i="11"/>
  <c r="F28" i="11"/>
  <c r="F27" i="11"/>
  <c r="F26" i="11"/>
  <c r="F25" i="11"/>
  <c r="F24" i="11"/>
  <c r="F23" i="11"/>
  <c r="F22" i="11"/>
  <c r="F21" i="11"/>
  <c r="F36" i="11"/>
  <c r="F35" i="11"/>
  <c r="G377" i="11"/>
  <c r="G378" i="11"/>
  <c r="K378" i="11"/>
  <c r="AI21" i="11"/>
  <c r="G363" i="11"/>
  <c r="K363" i="11"/>
  <c r="AI22" i="11"/>
  <c r="G364" i="11"/>
  <c r="AI4" i="11"/>
  <c r="K364" i="11"/>
  <c r="AI23" i="11"/>
  <c r="G365" i="11"/>
  <c r="AI5" i="11"/>
  <c r="G366" i="11"/>
  <c r="K366" i="11"/>
  <c r="AI25" i="11"/>
  <c r="G367" i="11"/>
  <c r="K367" i="11"/>
  <c r="AI26" i="11"/>
  <c r="G368" i="11"/>
  <c r="G369" i="11"/>
  <c r="G370" i="11"/>
  <c r="K370" i="11"/>
  <c r="AI29" i="11"/>
  <c r="G371" i="11"/>
  <c r="K371" i="11"/>
  <c r="AI30" i="11"/>
  <c r="G372" i="11"/>
  <c r="K372" i="11"/>
  <c r="AI31" i="11"/>
  <c r="G373" i="11"/>
  <c r="AI13" i="11"/>
  <c r="G374" i="11"/>
  <c r="K374" i="11"/>
  <c r="AI33" i="11"/>
  <c r="G375" i="11"/>
  <c r="AI15" i="11"/>
  <c r="G362" i="11"/>
  <c r="K362" i="11"/>
  <c r="AI35" i="11"/>
  <c r="G359" i="11"/>
  <c r="K359" i="11"/>
  <c r="AH36" i="11"/>
  <c r="G360" i="11"/>
  <c r="K360" i="11"/>
  <c r="AH21" i="11"/>
  <c r="G345" i="11"/>
  <c r="K345" i="11"/>
  <c r="G346" i="11"/>
  <c r="K346" i="11"/>
  <c r="G347" i="11"/>
  <c r="K347" i="11"/>
  <c r="AH24" i="11"/>
  <c r="G348" i="11"/>
  <c r="G349" i="11"/>
  <c r="K349" i="11"/>
  <c r="G350" i="11"/>
  <c r="K350" i="11"/>
  <c r="L350" i="11"/>
  <c r="G351" i="11"/>
  <c r="G352" i="11"/>
  <c r="K352" i="11"/>
  <c r="L352" i="11"/>
  <c r="G353" i="11"/>
  <c r="K353" i="11"/>
  <c r="G354" i="11"/>
  <c r="K354" i="11"/>
  <c r="G355" i="11"/>
  <c r="AH13" i="11"/>
  <c r="G356" i="11"/>
  <c r="K356" i="11"/>
  <c r="G357" i="11"/>
  <c r="K357" i="11"/>
  <c r="G344" i="11"/>
  <c r="K344" i="11"/>
  <c r="AH35" i="11"/>
  <c r="G305" i="11"/>
  <c r="AE17" i="11"/>
  <c r="G306" i="11"/>
  <c r="G291" i="11"/>
  <c r="K291" i="11"/>
  <c r="G292" i="11"/>
  <c r="AE4" i="11"/>
  <c r="G293" i="11"/>
  <c r="K293" i="11"/>
  <c r="G294" i="11"/>
  <c r="K294" i="11"/>
  <c r="G295" i="11"/>
  <c r="K295" i="11"/>
  <c r="L295" i="11"/>
  <c r="G296" i="11"/>
  <c r="K296" i="11"/>
  <c r="G297" i="11"/>
  <c r="G298" i="11"/>
  <c r="K298" i="11"/>
  <c r="G299" i="11"/>
  <c r="K299" i="11"/>
  <c r="G300" i="11"/>
  <c r="K300" i="11"/>
  <c r="AE12" i="11"/>
  <c r="G301" i="11"/>
  <c r="K301" i="11"/>
  <c r="G290" i="11"/>
  <c r="K290" i="11"/>
  <c r="AE35" i="11"/>
  <c r="K36" i="11"/>
  <c r="K21" i="11"/>
  <c r="P22" i="11"/>
  <c r="K26" i="11"/>
  <c r="K27" i="11"/>
  <c r="K29" i="11"/>
  <c r="K32" i="11"/>
  <c r="K33" i="11"/>
  <c r="P35" i="11"/>
  <c r="AM35" i="11"/>
  <c r="G18" i="11"/>
  <c r="G3" i="11"/>
  <c r="K3" i="11"/>
  <c r="G4" i="11"/>
  <c r="G5" i="11"/>
  <c r="K5" i="11"/>
  <c r="G6" i="11"/>
  <c r="K6" i="11"/>
  <c r="G7" i="11"/>
  <c r="K7" i="11"/>
  <c r="O26" i="11"/>
  <c r="G8" i="11"/>
  <c r="G9" i="11"/>
  <c r="G10" i="11"/>
  <c r="G11" i="11"/>
  <c r="K11" i="11"/>
  <c r="G12" i="11"/>
  <c r="O12" i="11"/>
  <c r="AM12" i="11"/>
  <c r="G13" i="11"/>
  <c r="G17" i="11"/>
  <c r="K17" i="11"/>
  <c r="O36" i="11"/>
  <c r="AM36" i="11"/>
  <c r="G418" i="11"/>
  <c r="K418" i="11"/>
  <c r="H418" i="11"/>
  <c r="G419" i="11"/>
  <c r="K419" i="11"/>
  <c r="H419" i="11"/>
  <c r="G420" i="11"/>
  <c r="K420" i="11"/>
  <c r="L420" i="11"/>
  <c r="H420" i="11"/>
  <c r="G421" i="11"/>
  <c r="K421" i="11"/>
  <c r="H421" i="11"/>
  <c r="G422" i="11"/>
  <c r="H422" i="11"/>
  <c r="G423" i="11"/>
  <c r="H423" i="11"/>
  <c r="G424" i="11"/>
  <c r="K424" i="11"/>
  <c r="H424" i="11"/>
  <c r="G425" i="11"/>
  <c r="K425" i="11"/>
  <c r="AL11" i="11"/>
  <c r="H425" i="11"/>
  <c r="G426" i="11"/>
  <c r="K426" i="11"/>
  <c r="H426" i="11"/>
  <c r="G427" i="11"/>
  <c r="K427" i="11"/>
  <c r="H427" i="11"/>
  <c r="G428" i="11"/>
  <c r="H428" i="11"/>
  <c r="G429" i="11"/>
  <c r="K429" i="11"/>
  <c r="H429" i="11"/>
  <c r="G417" i="11"/>
  <c r="K417" i="11"/>
  <c r="H417" i="11"/>
  <c r="H4" i="11"/>
  <c r="H5" i="11"/>
  <c r="H6" i="11"/>
  <c r="H7" i="11"/>
  <c r="H8" i="11"/>
  <c r="H9" i="11"/>
  <c r="H10" i="11"/>
  <c r="H11" i="11"/>
  <c r="H3" i="11"/>
  <c r="G14" i="11"/>
  <c r="K14" i="11"/>
  <c r="G15" i="11"/>
  <c r="K15" i="11"/>
  <c r="O37" i="11"/>
  <c r="AM37" i="11"/>
  <c r="H357" i="11"/>
  <c r="H356" i="11"/>
  <c r="H355" i="11"/>
  <c r="H354" i="11"/>
  <c r="H353" i="11"/>
  <c r="H352" i="11"/>
  <c r="H351" i="11"/>
  <c r="H350" i="11"/>
  <c r="H349" i="11"/>
  <c r="H348" i="11"/>
  <c r="H347" i="11"/>
  <c r="H346" i="11"/>
  <c r="H345" i="11"/>
  <c r="H291" i="11"/>
  <c r="H292" i="11"/>
  <c r="H293" i="11"/>
  <c r="L293" i="11"/>
  <c r="G303" i="11"/>
  <c r="H303" i="11"/>
  <c r="G302" i="11"/>
  <c r="AE14" i="11"/>
  <c r="K302" i="11"/>
  <c r="L302" i="11"/>
  <c r="H302" i="11"/>
  <c r="H301" i="11"/>
  <c r="H300" i="11"/>
  <c r="H299" i="11"/>
  <c r="H298" i="11"/>
  <c r="H297" i="11"/>
  <c r="H296" i="11"/>
  <c r="L296" i="11"/>
  <c r="H295" i="11"/>
  <c r="H294" i="11"/>
  <c r="G285" i="11"/>
  <c r="K285" i="11"/>
  <c r="L285" i="11"/>
  <c r="H285" i="11"/>
  <c r="G284" i="11"/>
  <c r="K284" i="11"/>
  <c r="H284" i="11"/>
  <c r="G283" i="11"/>
  <c r="H283" i="11"/>
  <c r="G282" i="11"/>
  <c r="K282" i="11"/>
  <c r="H282" i="11"/>
  <c r="G281" i="11"/>
  <c r="K281" i="11"/>
  <c r="H281" i="11"/>
  <c r="G280" i="11"/>
  <c r="K280" i="11"/>
  <c r="L280" i="11"/>
  <c r="H280" i="11"/>
  <c r="G279" i="11"/>
  <c r="H279" i="11"/>
  <c r="G278" i="11"/>
  <c r="K278" i="11"/>
  <c r="AD27" i="11"/>
  <c r="L278" i="11"/>
  <c r="H278" i="11"/>
  <c r="G277" i="11"/>
  <c r="H277" i="11"/>
  <c r="G276" i="11"/>
  <c r="K276" i="11"/>
  <c r="L276" i="11"/>
  <c r="H276" i="11"/>
  <c r="G275" i="11"/>
  <c r="H275" i="11"/>
  <c r="G274" i="11"/>
  <c r="K274" i="11"/>
  <c r="AD23" i="11"/>
  <c r="H274" i="11"/>
  <c r="L274" i="11"/>
  <c r="G273" i="11"/>
  <c r="K273" i="11"/>
  <c r="H273" i="11"/>
  <c r="G432" i="11"/>
  <c r="K432" i="11"/>
  <c r="G431" i="11"/>
  <c r="K431" i="11"/>
  <c r="G416" i="11"/>
  <c r="K416" i="11"/>
  <c r="AL35" i="11"/>
  <c r="G411" i="11"/>
  <c r="K411" i="11"/>
  <c r="G410" i="11"/>
  <c r="AK14" i="11"/>
  <c r="K410" i="11"/>
  <c r="AK33" i="11"/>
  <c r="G409" i="11"/>
  <c r="K409" i="11"/>
  <c r="AK32" i="11"/>
  <c r="G408" i="11"/>
  <c r="G407" i="11"/>
  <c r="K407" i="11"/>
  <c r="G406" i="11"/>
  <c r="K406" i="11"/>
  <c r="AK29" i="11"/>
  <c r="G405" i="11"/>
  <c r="G404" i="11"/>
  <c r="G403" i="11"/>
  <c r="K403" i="11"/>
  <c r="AK26" i="11"/>
  <c r="G402" i="11"/>
  <c r="K402" i="11"/>
  <c r="AK25" i="11"/>
  <c r="G401" i="11"/>
  <c r="K401" i="11"/>
  <c r="AK24" i="11"/>
  <c r="AK5" i="11"/>
  <c r="G400" i="11"/>
  <c r="K400" i="11"/>
  <c r="G399" i="11"/>
  <c r="K399" i="11"/>
  <c r="G414" i="11"/>
  <c r="K414" i="11"/>
  <c r="G413" i="11"/>
  <c r="K413" i="11"/>
  <c r="AK36" i="11"/>
  <c r="G398" i="11"/>
  <c r="K398" i="11"/>
  <c r="AK35" i="11"/>
  <c r="G393" i="11"/>
  <c r="K393" i="11"/>
  <c r="G392" i="11"/>
  <c r="K392" i="11"/>
  <c r="AJ33" i="11"/>
  <c r="G391" i="11"/>
  <c r="G390" i="11"/>
  <c r="K390" i="11"/>
  <c r="G389" i="11"/>
  <c r="K389" i="11"/>
  <c r="AJ30" i="11"/>
  <c r="G388" i="11"/>
  <c r="K388" i="11"/>
  <c r="AJ29" i="11"/>
  <c r="G387" i="11"/>
  <c r="K387" i="11"/>
  <c r="AJ28" i="11"/>
  <c r="G386" i="11"/>
  <c r="G385" i="11"/>
  <c r="K385" i="11"/>
  <c r="G384" i="11"/>
  <c r="K384" i="11"/>
  <c r="AJ25" i="11"/>
  <c r="G383" i="11"/>
  <c r="G382" i="11"/>
  <c r="G381" i="11"/>
  <c r="K381" i="11"/>
  <c r="AJ22" i="11"/>
  <c r="G396" i="11"/>
  <c r="K396" i="11"/>
  <c r="AJ21" i="11"/>
  <c r="G395" i="11"/>
  <c r="K395" i="11"/>
  <c r="AJ36" i="11"/>
  <c r="G380" i="11"/>
  <c r="K380" i="11"/>
  <c r="AJ35" i="11"/>
  <c r="G288" i="11"/>
  <c r="K288" i="11"/>
  <c r="AD21" i="11"/>
  <c r="G287" i="11"/>
  <c r="G272" i="11"/>
  <c r="K272" i="11"/>
  <c r="AD35" i="11"/>
  <c r="G267" i="11"/>
  <c r="K267" i="11"/>
  <c r="AC37" i="11"/>
  <c r="G266" i="11"/>
  <c r="G265" i="11"/>
  <c r="K265" i="11"/>
  <c r="AC32" i="11"/>
  <c r="G264" i="11"/>
  <c r="G263" i="11"/>
  <c r="K263" i="11"/>
  <c r="AC30" i="11"/>
  <c r="G262" i="11"/>
  <c r="K262" i="11"/>
  <c r="AC29" i="11"/>
  <c r="G261" i="11"/>
  <c r="K261" i="11"/>
  <c r="AC28" i="11"/>
  <c r="G260" i="11"/>
  <c r="G259" i="11"/>
  <c r="G258" i="11"/>
  <c r="AC6" i="11"/>
  <c r="K258" i="11"/>
  <c r="G257" i="11"/>
  <c r="K257" i="11"/>
  <c r="AC24" i="11"/>
  <c r="G256" i="11"/>
  <c r="K256" i="11"/>
  <c r="AC23" i="11"/>
  <c r="G255" i="11"/>
  <c r="K255" i="11"/>
  <c r="AC22" i="11"/>
  <c r="G270" i="11"/>
  <c r="K270" i="11"/>
  <c r="G269" i="11"/>
  <c r="K269" i="11"/>
  <c r="AC36" i="11"/>
  <c r="G254" i="11"/>
  <c r="K254" i="11"/>
  <c r="AC35" i="11"/>
  <c r="G249" i="11"/>
  <c r="G248" i="11"/>
  <c r="K248" i="11"/>
  <c r="AB33" i="11"/>
  <c r="G247" i="11"/>
  <c r="G246" i="11"/>
  <c r="K246" i="11"/>
  <c r="AB31" i="11"/>
  <c r="G245" i="11"/>
  <c r="K245" i="11"/>
  <c r="AB30" i="11"/>
  <c r="G244" i="11"/>
  <c r="K244" i="11"/>
  <c r="AB29" i="11"/>
  <c r="G243" i="11"/>
  <c r="G242" i="11"/>
  <c r="G241" i="11"/>
  <c r="K241" i="11"/>
  <c r="AB26" i="11"/>
  <c r="G240" i="11"/>
  <c r="K240" i="11"/>
  <c r="AB25" i="11"/>
  <c r="G239" i="11"/>
  <c r="G238" i="11"/>
  <c r="K238" i="11"/>
  <c r="AB23" i="11"/>
  <c r="G237" i="11"/>
  <c r="K237" i="11"/>
  <c r="AB22" i="11"/>
  <c r="G252" i="11"/>
  <c r="K252" i="11"/>
  <c r="AB21" i="11"/>
  <c r="G251" i="11"/>
  <c r="K251" i="11"/>
  <c r="AB36" i="11"/>
  <c r="G236" i="11"/>
  <c r="K236" i="11"/>
  <c r="AB35" i="11"/>
  <c r="G231" i="11"/>
  <c r="G230" i="11"/>
  <c r="K230" i="11"/>
  <c r="AA33" i="11"/>
  <c r="G229" i="11"/>
  <c r="AA13" i="11"/>
  <c r="G228" i="11"/>
  <c r="K228" i="11"/>
  <c r="G227" i="11"/>
  <c r="K227" i="11"/>
  <c r="G226" i="11"/>
  <c r="AA10" i="11"/>
  <c r="G225" i="11"/>
  <c r="K225" i="11"/>
  <c r="AA28" i="11"/>
  <c r="G224" i="11"/>
  <c r="K224" i="11"/>
  <c r="G223" i="11"/>
  <c r="K223" i="11"/>
  <c r="AA26" i="11"/>
  <c r="G222" i="11"/>
  <c r="AA6" i="11"/>
  <c r="K222" i="11"/>
  <c r="AA25" i="11"/>
  <c r="G221" i="11"/>
  <c r="G220" i="11"/>
  <c r="K220" i="11"/>
  <c r="AA23" i="11"/>
  <c r="G219" i="11"/>
  <c r="K219" i="11"/>
  <c r="G234" i="11"/>
  <c r="K234" i="11"/>
  <c r="G233" i="11"/>
  <c r="G218" i="11"/>
  <c r="K218" i="11"/>
  <c r="G213" i="11"/>
  <c r="K213" i="11"/>
  <c r="Z37" i="11"/>
  <c r="G212" i="11"/>
  <c r="K212" i="11"/>
  <c r="Z33" i="11"/>
  <c r="G211" i="11"/>
  <c r="G210" i="11"/>
  <c r="K210" i="11"/>
  <c r="Z31" i="11"/>
  <c r="G209" i="11"/>
  <c r="Z11" i="11"/>
  <c r="K209" i="11"/>
  <c r="Z30" i="11"/>
  <c r="G208" i="11"/>
  <c r="K208" i="11"/>
  <c r="Z29" i="11"/>
  <c r="G207" i="11"/>
  <c r="K207" i="11"/>
  <c r="Z28" i="11"/>
  <c r="G206" i="11"/>
  <c r="K206" i="11"/>
  <c r="Z27" i="11"/>
  <c r="G205" i="11"/>
  <c r="Z7" i="11"/>
  <c r="G204" i="11"/>
  <c r="G203" i="11"/>
  <c r="K203" i="11"/>
  <c r="Z24" i="11"/>
  <c r="G202" i="11"/>
  <c r="K202" i="11"/>
  <c r="Z23" i="11"/>
  <c r="G201" i="11"/>
  <c r="G216" i="11"/>
  <c r="G215" i="11"/>
  <c r="K215" i="11"/>
  <c r="G200" i="11"/>
  <c r="K200" i="11"/>
  <c r="Z35" i="11"/>
  <c r="G195" i="11"/>
  <c r="Y15" i="11"/>
  <c r="G194" i="11"/>
  <c r="G193" i="11"/>
  <c r="K193" i="11"/>
  <c r="Y32" i="11"/>
  <c r="G192" i="11"/>
  <c r="G191" i="11"/>
  <c r="Y11" i="11"/>
  <c r="G190" i="11"/>
  <c r="K190" i="11"/>
  <c r="Y29" i="11"/>
  <c r="G189" i="11"/>
  <c r="K189" i="11"/>
  <c r="Y28" i="11"/>
  <c r="G188" i="11"/>
  <c r="K188" i="11"/>
  <c r="Y27" i="11"/>
  <c r="G187" i="11"/>
  <c r="K187" i="11"/>
  <c r="G186" i="11"/>
  <c r="K186" i="11"/>
  <c r="Y25" i="11"/>
  <c r="G185" i="11"/>
  <c r="G184" i="11"/>
  <c r="Y4" i="11"/>
  <c r="K184" i="11"/>
  <c r="Y23" i="11"/>
  <c r="G183" i="11"/>
  <c r="K183" i="11"/>
  <c r="G198" i="11"/>
  <c r="Y18" i="11"/>
  <c r="K198" i="11"/>
  <c r="Y21" i="11"/>
  <c r="G197" i="11"/>
  <c r="K197" i="11"/>
  <c r="Y17" i="11"/>
  <c r="G182" i="11"/>
  <c r="K182" i="11"/>
  <c r="G177" i="11"/>
  <c r="K177" i="11"/>
  <c r="X37" i="11"/>
  <c r="G176" i="11"/>
  <c r="G175" i="11"/>
  <c r="K175" i="11"/>
  <c r="X32" i="11"/>
  <c r="G174" i="11"/>
  <c r="G173" i="11"/>
  <c r="K173" i="11"/>
  <c r="X30" i="11"/>
  <c r="G172" i="11"/>
  <c r="X10" i="11"/>
  <c r="G171" i="11"/>
  <c r="G170" i="11"/>
  <c r="K170" i="11"/>
  <c r="X27" i="11"/>
  <c r="G169" i="11"/>
  <c r="X7" i="11"/>
  <c r="K169" i="11"/>
  <c r="X26" i="11"/>
  <c r="G168" i="11"/>
  <c r="X6" i="11"/>
  <c r="K168" i="11"/>
  <c r="X25" i="11"/>
  <c r="G167" i="11"/>
  <c r="K167" i="11"/>
  <c r="X24" i="11"/>
  <c r="G166" i="11"/>
  <c r="K166" i="11"/>
  <c r="X23" i="11"/>
  <c r="G165" i="11"/>
  <c r="K165" i="11"/>
  <c r="X22" i="11"/>
  <c r="G180" i="11"/>
  <c r="K180" i="11"/>
  <c r="X21" i="11"/>
  <c r="G179" i="11"/>
  <c r="K179" i="11"/>
  <c r="G164" i="11"/>
  <c r="K164" i="11"/>
  <c r="G159" i="11"/>
  <c r="K159" i="11"/>
  <c r="W37" i="11"/>
  <c r="G158" i="11"/>
  <c r="W14" i="11"/>
  <c r="G157" i="11"/>
  <c r="K157" i="11"/>
  <c r="W32" i="11"/>
  <c r="G156" i="11"/>
  <c r="W12" i="11"/>
  <c r="G155" i="11"/>
  <c r="G154" i="11"/>
  <c r="K154" i="11"/>
  <c r="G153" i="11"/>
  <c r="K153" i="11"/>
  <c r="W28" i="11"/>
  <c r="G152" i="11"/>
  <c r="K152" i="11"/>
  <c r="W27" i="11"/>
  <c r="G151" i="11"/>
  <c r="K151" i="11"/>
  <c r="W26" i="11"/>
  <c r="G150" i="11"/>
  <c r="K150" i="11"/>
  <c r="W25" i="11"/>
  <c r="G149" i="11"/>
  <c r="K149" i="11"/>
  <c r="W24" i="11"/>
  <c r="G148" i="11"/>
  <c r="K148" i="11"/>
  <c r="W23" i="11"/>
  <c r="G147" i="11"/>
  <c r="K147" i="11"/>
  <c r="W22" i="11"/>
  <c r="G162" i="11"/>
  <c r="W18" i="11"/>
  <c r="G161" i="11"/>
  <c r="G146" i="11"/>
  <c r="K146" i="11"/>
  <c r="W35" i="11"/>
  <c r="G141" i="11"/>
  <c r="K141" i="11"/>
  <c r="V37" i="11"/>
  <c r="G140" i="11"/>
  <c r="G139" i="11"/>
  <c r="K139" i="11"/>
  <c r="V32" i="11"/>
  <c r="G138" i="11"/>
  <c r="K138" i="11"/>
  <c r="V31" i="11"/>
  <c r="G137" i="11"/>
  <c r="K137" i="11"/>
  <c r="V30" i="11"/>
  <c r="G136" i="11"/>
  <c r="V10" i="11"/>
  <c r="K136" i="11"/>
  <c r="V29" i="11"/>
  <c r="G135" i="11"/>
  <c r="K135" i="11"/>
  <c r="V28" i="11"/>
  <c r="G134" i="11"/>
  <c r="G133" i="11"/>
  <c r="G132" i="11"/>
  <c r="G131" i="11"/>
  <c r="K131" i="11"/>
  <c r="V24" i="11"/>
  <c r="G130" i="11"/>
  <c r="V4" i="11"/>
  <c r="K130" i="11"/>
  <c r="V23" i="11"/>
  <c r="G129" i="11"/>
  <c r="K129" i="11"/>
  <c r="V22" i="11"/>
  <c r="G144" i="11"/>
  <c r="K144" i="11"/>
  <c r="V21" i="11"/>
  <c r="G143" i="11"/>
  <c r="K143" i="11"/>
  <c r="V36" i="11"/>
  <c r="G128" i="11"/>
  <c r="K128" i="11"/>
  <c r="V35" i="11"/>
  <c r="G123" i="11"/>
  <c r="K123" i="11"/>
  <c r="U37" i="11"/>
  <c r="G122" i="11"/>
  <c r="G121" i="11"/>
  <c r="K121" i="11"/>
  <c r="U32" i="11"/>
  <c r="G120" i="11"/>
  <c r="K120" i="11"/>
  <c r="U31" i="11"/>
  <c r="G119" i="11"/>
  <c r="K119" i="11"/>
  <c r="U30" i="11"/>
  <c r="G118" i="11"/>
  <c r="U10" i="11"/>
  <c r="G117" i="11"/>
  <c r="G116" i="11"/>
  <c r="K116" i="11"/>
  <c r="U27" i="11"/>
  <c r="G115" i="11"/>
  <c r="U7" i="11"/>
  <c r="K115" i="11"/>
  <c r="U26" i="11"/>
  <c r="G114" i="11"/>
  <c r="K114" i="11"/>
  <c r="U25" i="11"/>
  <c r="G113" i="11"/>
  <c r="K113" i="11"/>
  <c r="U24" i="11"/>
  <c r="G112" i="11"/>
  <c r="G111" i="11"/>
  <c r="K111" i="11"/>
  <c r="U22" i="11"/>
  <c r="G126" i="11"/>
  <c r="G125" i="11"/>
  <c r="K125" i="11"/>
  <c r="U36" i="11"/>
  <c r="G110" i="11"/>
  <c r="K110" i="11"/>
  <c r="U35" i="11"/>
  <c r="G105" i="11"/>
  <c r="G104" i="11"/>
  <c r="K104" i="11"/>
  <c r="T33" i="11"/>
  <c r="G103" i="11"/>
  <c r="T13" i="11"/>
  <c r="G102" i="11"/>
  <c r="K102" i="11"/>
  <c r="T31" i="11"/>
  <c r="G101" i="11"/>
  <c r="K101" i="11"/>
  <c r="G100" i="11"/>
  <c r="K100" i="11"/>
  <c r="T29" i="11"/>
  <c r="G99" i="11"/>
  <c r="K99" i="11"/>
  <c r="T28" i="11"/>
  <c r="G98" i="11"/>
  <c r="K98" i="11"/>
  <c r="T27" i="11"/>
  <c r="G97" i="11"/>
  <c r="K97" i="11"/>
  <c r="G96" i="11"/>
  <c r="K96" i="11"/>
  <c r="T25" i="11"/>
  <c r="T6" i="11"/>
  <c r="G95" i="11"/>
  <c r="K95" i="11"/>
  <c r="T24" i="11"/>
  <c r="G94" i="11"/>
  <c r="K94" i="11"/>
  <c r="T23" i="11"/>
  <c r="G93" i="11"/>
  <c r="G108" i="11"/>
  <c r="G107" i="11"/>
  <c r="K107" i="11"/>
  <c r="T36" i="11"/>
  <c r="G92" i="11"/>
  <c r="K92" i="11"/>
  <c r="T35" i="11"/>
  <c r="G87" i="11"/>
  <c r="G86" i="11"/>
  <c r="K86" i="11"/>
  <c r="S33" i="11"/>
  <c r="G85" i="11"/>
  <c r="G84" i="11"/>
  <c r="G83" i="11"/>
  <c r="K83" i="11"/>
  <c r="S30" i="11"/>
  <c r="G82" i="11"/>
  <c r="S10" i="11"/>
  <c r="K82" i="11"/>
  <c r="S29" i="11"/>
  <c r="G81" i="11"/>
  <c r="G80" i="11"/>
  <c r="K80" i="11"/>
  <c r="S27" i="11"/>
  <c r="G79" i="11"/>
  <c r="K79" i="11"/>
  <c r="S26" i="11"/>
  <c r="G78" i="11"/>
  <c r="S6" i="11"/>
  <c r="G77" i="11"/>
  <c r="K77" i="11"/>
  <c r="S24" i="11"/>
  <c r="G76" i="11"/>
  <c r="K76" i="11"/>
  <c r="S23" i="11"/>
  <c r="G75" i="11"/>
  <c r="G90" i="11"/>
  <c r="G89" i="11"/>
  <c r="S17" i="11"/>
  <c r="K89" i="11"/>
  <c r="S36" i="11"/>
  <c r="G74" i="11"/>
  <c r="K74" i="11"/>
  <c r="S35" i="11"/>
  <c r="G69" i="11"/>
  <c r="G68" i="11"/>
  <c r="K68" i="11"/>
  <c r="R33" i="11"/>
  <c r="G67" i="11"/>
  <c r="R13" i="11"/>
  <c r="G66" i="11"/>
  <c r="K66" i="11"/>
  <c r="R31" i="11"/>
  <c r="G65" i="11"/>
  <c r="K65" i="11"/>
  <c r="R30" i="11"/>
  <c r="G64" i="11"/>
  <c r="K64" i="11"/>
  <c r="R29" i="11"/>
  <c r="G63" i="11"/>
  <c r="G62" i="11"/>
  <c r="K62" i="11"/>
  <c r="R27" i="11"/>
  <c r="G61" i="11"/>
  <c r="K61" i="11"/>
  <c r="R26" i="11"/>
  <c r="G60" i="11"/>
  <c r="K60" i="11"/>
  <c r="R25" i="11"/>
  <c r="R6" i="11"/>
  <c r="G59" i="11"/>
  <c r="K59" i="11"/>
  <c r="R24" i="11"/>
  <c r="G58" i="11"/>
  <c r="K58" i="11"/>
  <c r="R23" i="11"/>
  <c r="G57" i="11"/>
  <c r="R3" i="11"/>
  <c r="K57" i="11"/>
  <c r="R22" i="11"/>
  <c r="G72" i="11"/>
  <c r="K72" i="11"/>
  <c r="R21" i="11"/>
  <c r="G71" i="11"/>
  <c r="K71" i="11"/>
  <c r="R36" i="11"/>
  <c r="G56" i="11"/>
  <c r="K56" i="11"/>
  <c r="R35" i="11"/>
  <c r="AK37" i="11"/>
  <c r="AJ37" i="11"/>
  <c r="AD37" i="11"/>
  <c r="P37" i="11"/>
  <c r="O33" i="11"/>
  <c r="AM33" i="11"/>
  <c r="AE33" i="11"/>
  <c r="Q33" i="11"/>
  <c r="P33" i="11"/>
  <c r="P31" i="11"/>
  <c r="AJ31" i="11"/>
  <c r="AA31" i="11"/>
  <c r="T30" i="11"/>
  <c r="AA30" i="11"/>
  <c r="AK30" i="11"/>
  <c r="Q29" i="11"/>
  <c r="W29" i="11"/>
  <c r="AA27" i="11"/>
  <c r="P26" i="11"/>
  <c r="T26" i="11"/>
  <c r="Y26" i="11"/>
  <c r="AJ26" i="11"/>
  <c r="AC25" i="11"/>
  <c r="AD25" i="11"/>
  <c r="AG25" i="11"/>
  <c r="Q23" i="11"/>
  <c r="AF23" i="11"/>
  <c r="AK23" i="11"/>
  <c r="Y22" i="11"/>
  <c r="AA22" i="11"/>
  <c r="AK22" i="11"/>
  <c r="P21" i="11"/>
  <c r="Q21" i="11"/>
  <c r="AA21" i="11"/>
  <c r="AC21" i="11"/>
  <c r="AF21" i="11"/>
  <c r="AK21" i="11"/>
  <c r="AL21" i="11"/>
  <c r="X36" i="11"/>
  <c r="Y36" i="11"/>
  <c r="Z36" i="11"/>
  <c r="AL36" i="11"/>
  <c r="O35" i="11"/>
  <c r="X35" i="11"/>
  <c r="Y35" i="11"/>
  <c r="AA35" i="11"/>
  <c r="E17" i="11"/>
  <c r="F17" i="11"/>
  <c r="I17" i="11"/>
  <c r="J17" i="11"/>
  <c r="H17" i="11"/>
  <c r="R17" i="11"/>
  <c r="T17" i="11"/>
  <c r="U17" i="11"/>
  <c r="V17" i="11"/>
  <c r="X17" i="11"/>
  <c r="Z17" i="11"/>
  <c r="AC17" i="11"/>
  <c r="AH17" i="11"/>
  <c r="AJ17" i="11"/>
  <c r="AL17" i="11"/>
  <c r="I71" i="11"/>
  <c r="I89" i="11"/>
  <c r="I107" i="11"/>
  <c r="I125" i="11"/>
  <c r="I143" i="11"/>
  <c r="I161" i="11"/>
  <c r="I179" i="11"/>
  <c r="I197" i="11"/>
  <c r="I215" i="11"/>
  <c r="I233" i="11"/>
  <c r="I251" i="11"/>
  <c r="I269" i="11"/>
  <c r="I287" i="11"/>
  <c r="I305" i="11"/>
  <c r="I359" i="11"/>
  <c r="I377" i="11"/>
  <c r="I395" i="11"/>
  <c r="I413" i="11"/>
  <c r="I431" i="11"/>
  <c r="J71" i="11"/>
  <c r="J89" i="11"/>
  <c r="J107" i="11"/>
  <c r="J125" i="11"/>
  <c r="J143" i="11"/>
  <c r="J161" i="11"/>
  <c r="J179" i="11"/>
  <c r="J197" i="11"/>
  <c r="J215" i="11"/>
  <c r="J233" i="11"/>
  <c r="J251" i="11"/>
  <c r="J269" i="11"/>
  <c r="J287" i="11"/>
  <c r="J305" i="11"/>
  <c r="J359" i="11"/>
  <c r="J377" i="11"/>
  <c r="J395" i="11"/>
  <c r="J413" i="11"/>
  <c r="J431" i="11"/>
  <c r="E18" i="11"/>
  <c r="F18" i="11"/>
  <c r="I18" i="11"/>
  <c r="J18" i="11"/>
  <c r="H18" i="11"/>
  <c r="P18" i="11"/>
  <c r="Q18" i="11"/>
  <c r="R18" i="11"/>
  <c r="V18" i="11"/>
  <c r="X18" i="11"/>
  <c r="AA18" i="11"/>
  <c r="AB18" i="11"/>
  <c r="AC18" i="11"/>
  <c r="AD18" i="11"/>
  <c r="AF18" i="11"/>
  <c r="AG18" i="11"/>
  <c r="AH18" i="11"/>
  <c r="AI18" i="11"/>
  <c r="AJ18" i="11"/>
  <c r="AK18" i="11"/>
  <c r="AL18" i="11"/>
  <c r="I72" i="11"/>
  <c r="I90" i="11"/>
  <c r="I108" i="11"/>
  <c r="I126" i="11"/>
  <c r="I144" i="11"/>
  <c r="I162" i="11"/>
  <c r="I180" i="11"/>
  <c r="I198" i="11"/>
  <c r="I216" i="11"/>
  <c r="I234" i="11"/>
  <c r="I252" i="11"/>
  <c r="I270" i="11"/>
  <c r="I288" i="11"/>
  <c r="I306" i="11"/>
  <c r="I360" i="11"/>
  <c r="I378" i="11"/>
  <c r="I396" i="11"/>
  <c r="I414" i="11"/>
  <c r="I432" i="11"/>
  <c r="J72" i="11"/>
  <c r="J90" i="11"/>
  <c r="J108" i="11"/>
  <c r="J126" i="11"/>
  <c r="J144" i="11"/>
  <c r="J162" i="11"/>
  <c r="J180" i="11"/>
  <c r="J198" i="11"/>
  <c r="J216" i="11"/>
  <c r="J234" i="11"/>
  <c r="J252" i="11"/>
  <c r="J270" i="11"/>
  <c r="J288" i="11"/>
  <c r="J306" i="11"/>
  <c r="J360" i="11"/>
  <c r="J378" i="11"/>
  <c r="J396" i="11"/>
  <c r="J414" i="11"/>
  <c r="J432" i="11"/>
  <c r="E3" i="11"/>
  <c r="F3" i="11"/>
  <c r="I3" i="11"/>
  <c r="J3" i="11"/>
  <c r="P3" i="11"/>
  <c r="Q3" i="11"/>
  <c r="U3" i="11"/>
  <c r="V3" i="11"/>
  <c r="W3" i="11"/>
  <c r="X3" i="11"/>
  <c r="Y3" i="11"/>
  <c r="AA3" i="11"/>
  <c r="AB3" i="11"/>
  <c r="AD3" i="11"/>
  <c r="AE3" i="11"/>
  <c r="AG3" i="11"/>
  <c r="AH3" i="11"/>
  <c r="AI3" i="11"/>
  <c r="AJ3" i="11"/>
  <c r="AK3" i="11"/>
  <c r="AL3" i="11"/>
  <c r="I57" i="11"/>
  <c r="I75" i="11"/>
  <c r="I93" i="11"/>
  <c r="I111" i="11"/>
  <c r="I129" i="11"/>
  <c r="I147" i="11"/>
  <c r="I165" i="11"/>
  <c r="I183" i="11"/>
  <c r="I201" i="11"/>
  <c r="I219" i="11"/>
  <c r="I237" i="11"/>
  <c r="I255" i="11"/>
  <c r="I273" i="11"/>
  <c r="I291" i="11"/>
  <c r="I345" i="11"/>
  <c r="I363" i="11"/>
  <c r="I381" i="11"/>
  <c r="I399" i="11"/>
  <c r="I417" i="11"/>
  <c r="J57" i="11"/>
  <c r="J75" i="11"/>
  <c r="J93" i="11"/>
  <c r="J111" i="11"/>
  <c r="J129" i="11"/>
  <c r="J147" i="11"/>
  <c r="J165" i="11"/>
  <c r="J183" i="11"/>
  <c r="J201" i="11"/>
  <c r="J219" i="11"/>
  <c r="J237" i="11"/>
  <c r="J255" i="11"/>
  <c r="J273" i="11"/>
  <c r="J291" i="11"/>
  <c r="J345" i="11"/>
  <c r="J363" i="11"/>
  <c r="J381" i="11"/>
  <c r="J399" i="11"/>
  <c r="J417" i="11"/>
  <c r="E4" i="11"/>
  <c r="F4" i="11"/>
  <c r="I4" i="11"/>
  <c r="J4" i="11"/>
  <c r="Q4" i="11"/>
  <c r="R4" i="11"/>
  <c r="S4" i="11"/>
  <c r="T4" i="11"/>
  <c r="X4" i="11"/>
  <c r="Z4" i="11"/>
  <c r="AA4" i="11"/>
  <c r="AC4" i="11"/>
  <c r="AF4" i="11"/>
  <c r="AG4" i="11"/>
  <c r="AH4" i="11"/>
  <c r="AK4" i="11"/>
  <c r="AL4" i="11"/>
  <c r="I58" i="11"/>
  <c r="I76" i="11"/>
  <c r="I94" i="11"/>
  <c r="I112" i="11"/>
  <c r="I130" i="11"/>
  <c r="I148" i="11"/>
  <c r="I166" i="11"/>
  <c r="I184" i="11"/>
  <c r="I202" i="11"/>
  <c r="I220" i="11"/>
  <c r="I238" i="11"/>
  <c r="I256" i="11"/>
  <c r="I274" i="11"/>
  <c r="I292" i="11"/>
  <c r="I346" i="11"/>
  <c r="I364" i="11"/>
  <c r="I382" i="11"/>
  <c r="I400" i="11"/>
  <c r="I418" i="11"/>
  <c r="J58" i="11"/>
  <c r="J76" i="11"/>
  <c r="J94" i="11"/>
  <c r="J112" i="11"/>
  <c r="J130" i="11"/>
  <c r="J148" i="11"/>
  <c r="J166" i="11"/>
  <c r="J184" i="11"/>
  <c r="J202" i="11"/>
  <c r="J220" i="11"/>
  <c r="J238" i="11"/>
  <c r="J256" i="11"/>
  <c r="J274" i="11"/>
  <c r="J292" i="11"/>
  <c r="J346" i="11"/>
  <c r="J364" i="11"/>
  <c r="J382" i="11"/>
  <c r="J400" i="11"/>
  <c r="J418" i="11"/>
  <c r="E5" i="11"/>
  <c r="F5" i="11"/>
  <c r="I5" i="11"/>
  <c r="J5" i="11"/>
  <c r="O5" i="11"/>
  <c r="AM5" i="11"/>
  <c r="P5" i="11"/>
  <c r="R5" i="11"/>
  <c r="S5" i="11"/>
  <c r="T5" i="11"/>
  <c r="U5" i="11"/>
  <c r="V5" i="11"/>
  <c r="X5" i="11"/>
  <c r="Z5" i="11"/>
  <c r="AC5" i="11"/>
  <c r="AE5" i="11"/>
  <c r="AF5" i="11"/>
  <c r="AG5" i="11"/>
  <c r="AL5" i="11"/>
  <c r="I59" i="11"/>
  <c r="I77" i="11"/>
  <c r="I95" i="11"/>
  <c r="I113" i="11"/>
  <c r="I131" i="11"/>
  <c r="I149" i="11"/>
  <c r="I167" i="11"/>
  <c r="I185" i="11"/>
  <c r="I203" i="11"/>
  <c r="I221" i="11"/>
  <c r="I239" i="11"/>
  <c r="I257" i="11"/>
  <c r="I275" i="11"/>
  <c r="I293" i="11"/>
  <c r="I347" i="11"/>
  <c r="I365" i="11"/>
  <c r="I383" i="11"/>
  <c r="I401" i="11"/>
  <c r="I419" i="11"/>
  <c r="J59" i="11"/>
  <c r="J77" i="11"/>
  <c r="J95" i="11"/>
  <c r="J113" i="11"/>
  <c r="J131" i="11"/>
  <c r="J149" i="11"/>
  <c r="J167" i="11"/>
  <c r="J185" i="11"/>
  <c r="J203" i="11"/>
  <c r="J221" i="11"/>
  <c r="J239" i="11"/>
  <c r="J257" i="11"/>
  <c r="J275" i="11"/>
  <c r="J293" i="11"/>
  <c r="J347" i="11"/>
  <c r="J365" i="11"/>
  <c r="J383" i="11"/>
  <c r="J401" i="11"/>
  <c r="J419" i="11"/>
  <c r="E6" i="11"/>
  <c r="F6" i="11"/>
  <c r="I6" i="11"/>
  <c r="J6" i="11"/>
  <c r="O6" i="11"/>
  <c r="AM6" i="11"/>
  <c r="P6" i="11"/>
  <c r="Q6" i="11"/>
  <c r="U6" i="11"/>
  <c r="W6" i="11"/>
  <c r="Y6" i="11"/>
  <c r="AB6" i="11"/>
  <c r="AD6" i="11"/>
  <c r="AE6" i="11"/>
  <c r="AF6" i="11"/>
  <c r="AI6" i="11"/>
  <c r="AJ6" i="11"/>
  <c r="AK6" i="11"/>
  <c r="AL6" i="11"/>
  <c r="I60" i="11"/>
  <c r="I78" i="11"/>
  <c r="I96" i="11"/>
  <c r="I114" i="11"/>
  <c r="I132" i="11"/>
  <c r="I150" i="11"/>
  <c r="I168" i="11"/>
  <c r="I186" i="11"/>
  <c r="I204" i="11"/>
  <c r="I222" i="11"/>
  <c r="I240" i="11"/>
  <c r="I258" i="11"/>
  <c r="I276" i="11"/>
  <c r="I294" i="11"/>
  <c r="I348" i="11"/>
  <c r="I366" i="11"/>
  <c r="I384" i="11"/>
  <c r="I402" i="11"/>
  <c r="I420" i="11"/>
  <c r="J60" i="11"/>
  <c r="J78" i="11"/>
  <c r="J96" i="11"/>
  <c r="J114" i="11"/>
  <c r="J132" i="11"/>
  <c r="J150" i="11"/>
  <c r="J168" i="11"/>
  <c r="J186" i="11"/>
  <c r="J204" i="11"/>
  <c r="J222" i="11"/>
  <c r="J240" i="11"/>
  <c r="J258" i="11"/>
  <c r="J276" i="11"/>
  <c r="J294" i="11"/>
  <c r="J348" i="11"/>
  <c r="J366" i="11"/>
  <c r="J384" i="11"/>
  <c r="J402" i="11"/>
  <c r="J420" i="11"/>
  <c r="E7" i="11"/>
  <c r="F7" i="11"/>
  <c r="I7" i="11"/>
  <c r="J7" i="11"/>
  <c r="O7" i="11"/>
  <c r="AM7" i="11"/>
  <c r="P7" i="11"/>
  <c r="Q7" i="11"/>
  <c r="R7" i="11"/>
  <c r="S7" i="11"/>
  <c r="T7" i="11"/>
  <c r="W7" i="11"/>
  <c r="Y7" i="11"/>
  <c r="AA7" i="11"/>
  <c r="AB7" i="11"/>
  <c r="AE7" i="11"/>
  <c r="AF7" i="11"/>
  <c r="AG7" i="11"/>
  <c r="AH7" i="11"/>
  <c r="AI7" i="11"/>
  <c r="AJ7" i="11"/>
  <c r="AK7" i="11"/>
  <c r="AL7" i="11"/>
  <c r="I61" i="11"/>
  <c r="I79" i="11"/>
  <c r="I97" i="11"/>
  <c r="I115" i="11"/>
  <c r="I133" i="11"/>
  <c r="I151" i="11"/>
  <c r="I169" i="11"/>
  <c r="I187" i="11"/>
  <c r="I205" i="11"/>
  <c r="I223" i="11"/>
  <c r="I241" i="11"/>
  <c r="I259" i="11"/>
  <c r="I277" i="11"/>
  <c r="I295" i="11"/>
  <c r="I349" i="11"/>
  <c r="I367" i="11"/>
  <c r="I385" i="11"/>
  <c r="I403" i="11"/>
  <c r="I421" i="11"/>
  <c r="J61" i="11"/>
  <c r="J79" i="11"/>
  <c r="J97" i="11"/>
  <c r="J115" i="11"/>
  <c r="J133" i="11"/>
  <c r="J151" i="11"/>
  <c r="J169" i="11"/>
  <c r="J187" i="11"/>
  <c r="J205" i="11"/>
  <c r="J223" i="11"/>
  <c r="J241" i="11"/>
  <c r="J259" i="11"/>
  <c r="J277" i="11"/>
  <c r="J295" i="11"/>
  <c r="J349" i="11"/>
  <c r="J367" i="11"/>
  <c r="J385" i="11"/>
  <c r="J403" i="11"/>
  <c r="J421" i="11"/>
  <c r="E8" i="11"/>
  <c r="F8" i="11"/>
  <c r="I8" i="11"/>
  <c r="J8" i="11"/>
  <c r="P8" i="11"/>
  <c r="Q8" i="11"/>
  <c r="R8" i="11"/>
  <c r="S8" i="11"/>
  <c r="T8" i="11"/>
  <c r="U8" i="11"/>
  <c r="W8" i="11"/>
  <c r="Y8" i="11"/>
  <c r="Z8" i="11"/>
  <c r="AA8" i="11"/>
  <c r="AD8" i="11"/>
  <c r="AE8" i="11"/>
  <c r="AF8" i="11"/>
  <c r="AG8" i="11"/>
  <c r="AH8" i="11"/>
  <c r="I62" i="11"/>
  <c r="I80" i="11"/>
  <c r="I98" i="11"/>
  <c r="I116" i="11"/>
  <c r="I134" i="11"/>
  <c r="I152" i="11"/>
  <c r="I170" i="11"/>
  <c r="I188" i="11"/>
  <c r="I206" i="11"/>
  <c r="I224" i="11"/>
  <c r="I242" i="11"/>
  <c r="I260" i="11"/>
  <c r="I278" i="11"/>
  <c r="I296" i="11"/>
  <c r="I350" i="11"/>
  <c r="I368" i="11"/>
  <c r="I386" i="11"/>
  <c r="I404" i="11"/>
  <c r="I422" i="11"/>
  <c r="J62" i="11"/>
  <c r="J80" i="11"/>
  <c r="J98" i="11"/>
  <c r="J116" i="11"/>
  <c r="J134" i="11"/>
  <c r="J152" i="11"/>
  <c r="J170" i="11"/>
  <c r="J188" i="11"/>
  <c r="J206" i="11"/>
  <c r="J224" i="11"/>
  <c r="J242" i="11"/>
  <c r="J260" i="11"/>
  <c r="J278" i="11"/>
  <c r="J296" i="11"/>
  <c r="J350" i="11"/>
  <c r="J368" i="11"/>
  <c r="J386" i="11"/>
  <c r="J404" i="11"/>
  <c r="J422" i="11"/>
  <c r="E9" i="11"/>
  <c r="F9" i="11"/>
  <c r="I9" i="11"/>
  <c r="J9" i="11"/>
  <c r="P9" i="11"/>
  <c r="Q9" i="11"/>
  <c r="T9" i="11"/>
  <c r="V9" i="11"/>
  <c r="W9" i="11"/>
  <c r="Y9" i="11"/>
  <c r="Z9" i="11"/>
  <c r="AC9" i="11"/>
  <c r="AF9" i="11"/>
  <c r="AG9" i="11"/>
  <c r="AJ9" i="11"/>
  <c r="I63" i="11"/>
  <c r="I81" i="11"/>
  <c r="I99" i="11"/>
  <c r="I117" i="11"/>
  <c r="I135" i="11"/>
  <c r="I153" i="11"/>
  <c r="I171" i="11"/>
  <c r="I189" i="11"/>
  <c r="I207" i="11"/>
  <c r="I225" i="11"/>
  <c r="I243" i="11"/>
  <c r="I261" i="11"/>
  <c r="I279" i="11"/>
  <c r="I297" i="11"/>
  <c r="I351" i="11"/>
  <c r="I369" i="11"/>
  <c r="I387" i="11"/>
  <c r="I405" i="11"/>
  <c r="I423" i="11"/>
  <c r="J63" i="11"/>
  <c r="J81" i="11"/>
  <c r="J99" i="11"/>
  <c r="J117" i="11"/>
  <c r="J135" i="11"/>
  <c r="J153" i="11"/>
  <c r="J171" i="11"/>
  <c r="J189" i="11"/>
  <c r="J207" i="11"/>
  <c r="J225" i="11"/>
  <c r="J243" i="11"/>
  <c r="J261" i="11"/>
  <c r="J279" i="11"/>
  <c r="J297" i="11"/>
  <c r="J351" i="11"/>
  <c r="J369" i="11"/>
  <c r="J387" i="11"/>
  <c r="J405" i="11"/>
  <c r="J423" i="11"/>
  <c r="E10" i="11"/>
  <c r="F10" i="11"/>
  <c r="I10" i="11"/>
  <c r="J10" i="11"/>
  <c r="P10" i="11"/>
  <c r="Q10" i="11"/>
  <c r="R10" i="11"/>
  <c r="T10" i="11"/>
  <c r="W10" i="11"/>
  <c r="Y10" i="11"/>
  <c r="Z10" i="11"/>
  <c r="AB10" i="11"/>
  <c r="AC10" i="11"/>
  <c r="AD10" i="11"/>
  <c r="AE10" i="11"/>
  <c r="AF10" i="11"/>
  <c r="AH10" i="11"/>
  <c r="AI10" i="11"/>
  <c r="AJ10" i="11"/>
  <c r="AK10" i="11"/>
  <c r="AL10" i="11"/>
  <c r="I64" i="11"/>
  <c r="I82" i="11"/>
  <c r="I100" i="11"/>
  <c r="I118" i="11"/>
  <c r="I136" i="11"/>
  <c r="I154" i="11"/>
  <c r="I172" i="11"/>
  <c r="I190" i="11"/>
  <c r="I208" i="11"/>
  <c r="I226" i="11"/>
  <c r="I244" i="11"/>
  <c r="I262" i="11"/>
  <c r="I280" i="11"/>
  <c r="I298" i="11"/>
  <c r="I352" i="11"/>
  <c r="I370" i="11"/>
  <c r="I388" i="11"/>
  <c r="I406" i="11"/>
  <c r="I424" i="11"/>
  <c r="J64" i="11"/>
  <c r="J82" i="11"/>
  <c r="J100" i="11"/>
  <c r="J118" i="11"/>
  <c r="J136" i="11"/>
  <c r="J154" i="11"/>
  <c r="J172" i="11"/>
  <c r="J190" i="11"/>
  <c r="J208" i="11"/>
  <c r="J226" i="11"/>
  <c r="J244" i="11"/>
  <c r="J262" i="11"/>
  <c r="J280" i="11"/>
  <c r="J298" i="11"/>
  <c r="J352" i="11"/>
  <c r="J370" i="11"/>
  <c r="J388" i="11"/>
  <c r="J406" i="11"/>
  <c r="J424" i="11"/>
  <c r="E11" i="11"/>
  <c r="F11" i="11"/>
  <c r="I11" i="11"/>
  <c r="J11" i="11"/>
  <c r="O11" i="11"/>
  <c r="AM11" i="11"/>
  <c r="P11" i="11"/>
  <c r="R11" i="11"/>
  <c r="S11" i="11"/>
  <c r="T11" i="11"/>
  <c r="U11" i="11"/>
  <c r="V11" i="11"/>
  <c r="X11" i="11"/>
  <c r="AA11" i="11"/>
  <c r="AB11" i="11"/>
  <c r="AC11" i="11"/>
  <c r="AE11" i="11"/>
  <c r="AF11" i="11"/>
  <c r="AI11" i="11"/>
  <c r="AJ11" i="11"/>
  <c r="AK11" i="11"/>
  <c r="I65" i="11"/>
  <c r="I83" i="11"/>
  <c r="I101" i="11"/>
  <c r="I119" i="11"/>
  <c r="I137" i="11"/>
  <c r="I155" i="11"/>
  <c r="I173" i="11"/>
  <c r="I191" i="11"/>
  <c r="I209" i="11"/>
  <c r="I227" i="11"/>
  <c r="I245" i="11"/>
  <c r="I263" i="11"/>
  <c r="I281" i="11"/>
  <c r="I299" i="11"/>
  <c r="I353" i="11"/>
  <c r="I371" i="11"/>
  <c r="I389" i="11"/>
  <c r="I407" i="11"/>
  <c r="I425" i="11"/>
  <c r="J65" i="11"/>
  <c r="J83" i="11"/>
  <c r="J101" i="11"/>
  <c r="J119" i="11"/>
  <c r="J137" i="11"/>
  <c r="J155" i="11"/>
  <c r="J173" i="11"/>
  <c r="J191" i="11"/>
  <c r="J209" i="11"/>
  <c r="J227" i="11"/>
  <c r="J245" i="11"/>
  <c r="J263" i="11"/>
  <c r="J281" i="11"/>
  <c r="J299" i="11"/>
  <c r="J353" i="11"/>
  <c r="J371" i="11"/>
  <c r="J389" i="11"/>
  <c r="J407" i="11"/>
  <c r="J425" i="11"/>
  <c r="E12" i="11"/>
  <c r="F12" i="11"/>
  <c r="I12" i="11"/>
  <c r="J12" i="11"/>
  <c r="H12" i="11"/>
  <c r="P12" i="11"/>
  <c r="R12" i="11"/>
  <c r="U12" i="11"/>
  <c r="V12" i="11"/>
  <c r="Z12" i="11"/>
  <c r="AA12" i="11"/>
  <c r="AB12" i="11"/>
  <c r="AD12" i="11"/>
  <c r="AG12" i="11"/>
  <c r="AH12" i="11"/>
  <c r="AI12" i="11"/>
  <c r="AL12" i="11"/>
  <c r="I66" i="11"/>
  <c r="I84" i="11"/>
  <c r="I102" i="11"/>
  <c r="I120" i="11"/>
  <c r="I138" i="11"/>
  <c r="I156" i="11"/>
  <c r="I174" i="11"/>
  <c r="I192" i="11"/>
  <c r="I210" i="11"/>
  <c r="I228" i="11"/>
  <c r="I246" i="11"/>
  <c r="I264" i="11"/>
  <c r="I282" i="11"/>
  <c r="I300" i="11"/>
  <c r="I354" i="11"/>
  <c r="I372" i="11"/>
  <c r="I390" i="11"/>
  <c r="I408" i="11"/>
  <c r="I426" i="11"/>
  <c r="J66" i="11"/>
  <c r="J84" i="11"/>
  <c r="J102" i="11"/>
  <c r="J120" i="11"/>
  <c r="J138" i="11"/>
  <c r="J156" i="11"/>
  <c r="J174" i="11"/>
  <c r="J192" i="11"/>
  <c r="J210" i="11"/>
  <c r="J228" i="11"/>
  <c r="J246" i="11"/>
  <c r="J264" i="11"/>
  <c r="J282" i="11"/>
  <c r="J300" i="11"/>
  <c r="J354" i="11"/>
  <c r="J372" i="11"/>
  <c r="J390" i="11"/>
  <c r="J408" i="11"/>
  <c r="J426" i="11"/>
  <c r="E13" i="11"/>
  <c r="F13" i="11"/>
  <c r="I13" i="11"/>
  <c r="J13" i="11"/>
  <c r="H13" i="11"/>
  <c r="P13" i="11"/>
  <c r="U13" i="11"/>
  <c r="W13" i="11"/>
  <c r="X13" i="11"/>
  <c r="Y13" i="11"/>
  <c r="AC13" i="11"/>
  <c r="AK13" i="11"/>
  <c r="AL13" i="11"/>
  <c r="I67" i="11"/>
  <c r="I85" i="11"/>
  <c r="I103" i="11"/>
  <c r="I121" i="11"/>
  <c r="I139" i="11"/>
  <c r="I157" i="11"/>
  <c r="I175" i="11"/>
  <c r="I193" i="11"/>
  <c r="I211" i="11"/>
  <c r="I229" i="11"/>
  <c r="I247" i="11"/>
  <c r="I265" i="11"/>
  <c r="I283" i="11"/>
  <c r="I301" i="11"/>
  <c r="I355" i="11"/>
  <c r="I373" i="11"/>
  <c r="I391" i="11"/>
  <c r="I409" i="11"/>
  <c r="I427" i="11"/>
  <c r="J67" i="11"/>
  <c r="J85" i="11"/>
  <c r="J103" i="11"/>
  <c r="J121" i="11"/>
  <c r="J139" i="11"/>
  <c r="J157" i="11"/>
  <c r="J175" i="11"/>
  <c r="J193" i="11"/>
  <c r="J211" i="11"/>
  <c r="J229" i="11"/>
  <c r="J247" i="11"/>
  <c r="J265" i="11"/>
  <c r="J283" i="11"/>
  <c r="J301" i="11"/>
  <c r="J355" i="11"/>
  <c r="J373" i="11"/>
  <c r="J391" i="11"/>
  <c r="J409" i="11"/>
  <c r="J427" i="11"/>
  <c r="E14" i="11"/>
  <c r="F14" i="11"/>
  <c r="I14" i="11"/>
  <c r="J14" i="11"/>
  <c r="H14" i="11"/>
  <c r="O14" i="11"/>
  <c r="AM14" i="11"/>
  <c r="P14" i="11"/>
  <c r="Q14" i="11"/>
  <c r="R14" i="11"/>
  <c r="S14" i="11"/>
  <c r="T14" i="11"/>
  <c r="Z14" i="11"/>
  <c r="AA14" i="11"/>
  <c r="AB14" i="11"/>
  <c r="AD14" i="11"/>
  <c r="AH14" i="11"/>
  <c r="AI14" i="11"/>
  <c r="AJ14" i="11"/>
  <c r="I68" i="11"/>
  <c r="I86" i="11"/>
  <c r="I104" i="11"/>
  <c r="I122" i="11"/>
  <c r="I140" i="11"/>
  <c r="I158" i="11"/>
  <c r="I176" i="11"/>
  <c r="I194" i="11"/>
  <c r="I212" i="11"/>
  <c r="I230" i="11"/>
  <c r="I248" i="11"/>
  <c r="I266" i="11"/>
  <c r="I284" i="11"/>
  <c r="I302" i="11"/>
  <c r="I356" i="11"/>
  <c r="I374" i="11"/>
  <c r="I392" i="11"/>
  <c r="I410" i="11"/>
  <c r="I428" i="11"/>
  <c r="J68" i="11"/>
  <c r="J86" i="11"/>
  <c r="J104" i="11"/>
  <c r="J122" i="11"/>
  <c r="J140" i="11"/>
  <c r="J158" i="11"/>
  <c r="J176" i="11"/>
  <c r="J194" i="11"/>
  <c r="J212" i="11"/>
  <c r="J230" i="11"/>
  <c r="J248" i="11"/>
  <c r="J266" i="11"/>
  <c r="J284" i="11"/>
  <c r="J302" i="11"/>
  <c r="J356" i="11"/>
  <c r="J374" i="11"/>
  <c r="J392" i="11"/>
  <c r="J410" i="11"/>
  <c r="J428" i="11"/>
  <c r="E15" i="11"/>
  <c r="F15" i="11"/>
  <c r="I15" i="11"/>
  <c r="J15" i="11"/>
  <c r="H15" i="11"/>
  <c r="O15" i="11"/>
  <c r="AM15" i="11"/>
  <c r="P15" i="11"/>
  <c r="U15" i="11"/>
  <c r="V15" i="11"/>
  <c r="X15" i="11"/>
  <c r="Z15" i="11"/>
  <c r="AC15" i="11"/>
  <c r="AD15" i="11"/>
  <c r="AJ15" i="11"/>
  <c r="AK15" i="11"/>
  <c r="AL15" i="11"/>
  <c r="I69" i="11"/>
  <c r="I87" i="11"/>
  <c r="I105" i="11"/>
  <c r="I123" i="11"/>
  <c r="I141" i="11"/>
  <c r="I159" i="11"/>
  <c r="I177" i="11"/>
  <c r="I195" i="11"/>
  <c r="I213" i="11"/>
  <c r="I231" i="11"/>
  <c r="I249" i="11"/>
  <c r="I267" i="11"/>
  <c r="I285" i="11"/>
  <c r="I303" i="11"/>
  <c r="I357" i="11"/>
  <c r="I375" i="11"/>
  <c r="I393" i="11"/>
  <c r="I411" i="11"/>
  <c r="I429" i="11"/>
  <c r="J69" i="11"/>
  <c r="J87" i="11"/>
  <c r="J105" i="11"/>
  <c r="J123" i="11"/>
  <c r="J141" i="11"/>
  <c r="J159" i="11"/>
  <c r="J177" i="11"/>
  <c r="J195" i="11"/>
  <c r="J213" i="11"/>
  <c r="J231" i="11"/>
  <c r="J249" i="11"/>
  <c r="J267" i="11"/>
  <c r="J285" i="11"/>
  <c r="J303" i="11"/>
  <c r="J357" i="11"/>
  <c r="J375" i="11"/>
  <c r="J393" i="11"/>
  <c r="J411" i="11"/>
  <c r="J429" i="11"/>
  <c r="E56" i="11"/>
  <c r="F56" i="11"/>
  <c r="I56" i="11"/>
  <c r="J56" i="11"/>
  <c r="H56" i="11"/>
  <c r="E71" i="11"/>
  <c r="F71" i="11"/>
  <c r="H71" i="11"/>
  <c r="E72" i="11"/>
  <c r="F72" i="11"/>
  <c r="H72" i="11"/>
  <c r="E57" i="11"/>
  <c r="F57" i="11"/>
  <c r="H57" i="11"/>
  <c r="E58" i="11"/>
  <c r="F58" i="11"/>
  <c r="H58" i="11"/>
  <c r="E59" i="11"/>
  <c r="F59" i="11"/>
  <c r="H59" i="11"/>
  <c r="E60" i="11"/>
  <c r="F60" i="11"/>
  <c r="H60" i="11"/>
  <c r="E61" i="11"/>
  <c r="F61" i="11"/>
  <c r="H61" i="11"/>
  <c r="E62" i="11"/>
  <c r="F62" i="11"/>
  <c r="H62" i="11"/>
  <c r="E63" i="11"/>
  <c r="F63" i="11"/>
  <c r="H63" i="11"/>
  <c r="E64" i="11"/>
  <c r="F64" i="11"/>
  <c r="H64" i="11"/>
  <c r="E65" i="11"/>
  <c r="F65" i="11"/>
  <c r="H65" i="11"/>
  <c r="E66" i="11"/>
  <c r="F66" i="11"/>
  <c r="H66" i="11"/>
  <c r="E67" i="11"/>
  <c r="F67" i="11"/>
  <c r="H67" i="11"/>
  <c r="E68" i="11"/>
  <c r="F68" i="11"/>
  <c r="H68" i="11"/>
  <c r="E69" i="11"/>
  <c r="F69" i="11"/>
  <c r="H69" i="11"/>
  <c r="E74" i="11"/>
  <c r="F74" i="11"/>
  <c r="I74" i="11"/>
  <c r="J74" i="11"/>
  <c r="H74" i="11"/>
  <c r="E89" i="11"/>
  <c r="F89" i="11"/>
  <c r="H89" i="11"/>
  <c r="E90" i="11"/>
  <c r="F90" i="11"/>
  <c r="H90" i="11"/>
  <c r="E75" i="11"/>
  <c r="F75" i="11"/>
  <c r="H75" i="11"/>
  <c r="E76" i="11"/>
  <c r="F76" i="11"/>
  <c r="H76" i="11"/>
  <c r="E77" i="11"/>
  <c r="F77" i="11"/>
  <c r="H77" i="11"/>
  <c r="E78" i="11"/>
  <c r="F78" i="11"/>
  <c r="H78" i="11"/>
  <c r="E79" i="11"/>
  <c r="F79" i="11"/>
  <c r="H79" i="11"/>
  <c r="E80" i="11"/>
  <c r="F80" i="11"/>
  <c r="H80" i="11"/>
  <c r="E81" i="11"/>
  <c r="F81" i="11"/>
  <c r="H81" i="11"/>
  <c r="E82" i="11"/>
  <c r="F82" i="11"/>
  <c r="H82" i="11"/>
  <c r="E83" i="11"/>
  <c r="F83" i="11"/>
  <c r="H83" i="11"/>
  <c r="E84" i="11"/>
  <c r="F84" i="11"/>
  <c r="H84" i="11"/>
  <c r="E85" i="11"/>
  <c r="F85" i="11"/>
  <c r="H85" i="11"/>
  <c r="E86" i="11"/>
  <c r="F86" i="11"/>
  <c r="H86" i="11"/>
  <c r="E87" i="11"/>
  <c r="F87" i="11"/>
  <c r="H87" i="11"/>
  <c r="E92" i="11"/>
  <c r="F92" i="11"/>
  <c r="I92" i="11"/>
  <c r="J92" i="11"/>
  <c r="H92" i="11"/>
  <c r="E107" i="11"/>
  <c r="F107" i="11"/>
  <c r="H107" i="11"/>
  <c r="E108" i="11"/>
  <c r="F108" i="11"/>
  <c r="H108" i="11"/>
  <c r="E93" i="11"/>
  <c r="F93" i="11"/>
  <c r="H93" i="11"/>
  <c r="E94" i="11"/>
  <c r="F94" i="11"/>
  <c r="H94" i="11"/>
  <c r="E95" i="11"/>
  <c r="F95" i="11"/>
  <c r="H95" i="11"/>
  <c r="E96" i="11"/>
  <c r="F96" i="11"/>
  <c r="H96" i="11"/>
  <c r="E97" i="11"/>
  <c r="F97" i="11"/>
  <c r="H97" i="11"/>
  <c r="E98" i="11"/>
  <c r="F98" i="11"/>
  <c r="H98" i="11"/>
  <c r="E99" i="11"/>
  <c r="F99" i="11"/>
  <c r="H99" i="11"/>
  <c r="E100" i="11"/>
  <c r="F100" i="11"/>
  <c r="H100" i="11"/>
  <c r="E101" i="11"/>
  <c r="F101" i="11"/>
  <c r="H101" i="11"/>
  <c r="E102" i="11"/>
  <c r="F102" i="11"/>
  <c r="H102" i="11"/>
  <c r="E103" i="11"/>
  <c r="F103" i="11"/>
  <c r="H103" i="11"/>
  <c r="E104" i="11"/>
  <c r="F104" i="11"/>
  <c r="H104" i="11"/>
  <c r="E105" i="11"/>
  <c r="F105" i="11"/>
  <c r="H105" i="11"/>
  <c r="E110" i="11"/>
  <c r="F110" i="11"/>
  <c r="I110" i="11"/>
  <c r="J110" i="11"/>
  <c r="H110" i="11"/>
  <c r="E125" i="11"/>
  <c r="F125" i="11"/>
  <c r="H125" i="11"/>
  <c r="E126" i="11"/>
  <c r="F126" i="11"/>
  <c r="H126" i="11"/>
  <c r="E111" i="11"/>
  <c r="F111" i="11"/>
  <c r="H111" i="11"/>
  <c r="E112" i="11"/>
  <c r="F112" i="11"/>
  <c r="H112" i="11"/>
  <c r="E113" i="11"/>
  <c r="F113" i="11"/>
  <c r="H113" i="11"/>
  <c r="E114" i="11"/>
  <c r="F114" i="11"/>
  <c r="H114" i="11"/>
  <c r="E115" i="11"/>
  <c r="F115" i="11"/>
  <c r="H115" i="11"/>
  <c r="E116" i="11"/>
  <c r="F116" i="11"/>
  <c r="H116" i="11"/>
  <c r="E117" i="11"/>
  <c r="F117" i="11"/>
  <c r="H117" i="11"/>
  <c r="E118" i="11"/>
  <c r="F118" i="11"/>
  <c r="H118" i="11"/>
  <c r="E119" i="11"/>
  <c r="F119" i="11"/>
  <c r="H119" i="11"/>
  <c r="E120" i="11"/>
  <c r="F120" i="11"/>
  <c r="H120" i="11"/>
  <c r="E121" i="11"/>
  <c r="F121" i="11"/>
  <c r="H121" i="11"/>
  <c r="E122" i="11"/>
  <c r="F122" i="11"/>
  <c r="H122" i="11"/>
  <c r="E123" i="11"/>
  <c r="F123" i="11"/>
  <c r="H123" i="11"/>
  <c r="E128" i="11"/>
  <c r="F128" i="11"/>
  <c r="I128" i="11"/>
  <c r="J128" i="11"/>
  <c r="H128" i="11"/>
  <c r="E143" i="11"/>
  <c r="F143" i="11"/>
  <c r="H143" i="11"/>
  <c r="E144" i="11"/>
  <c r="F144" i="11"/>
  <c r="H144" i="11"/>
  <c r="E129" i="11"/>
  <c r="F129" i="11"/>
  <c r="H129" i="11"/>
  <c r="E130" i="11"/>
  <c r="F130" i="11"/>
  <c r="H130" i="11"/>
  <c r="E131" i="11"/>
  <c r="F131" i="11"/>
  <c r="H131" i="11"/>
  <c r="E132" i="11"/>
  <c r="F132" i="11"/>
  <c r="H132" i="11"/>
  <c r="E133" i="11"/>
  <c r="F133" i="11"/>
  <c r="H133" i="11"/>
  <c r="E134" i="11"/>
  <c r="F134" i="11"/>
  <c r="H134" i="11"/>
  <c r="E135" i="11"/>
  <c r="F135" i="11"/>
  <c r="H135" i="11"/>
  <c r="E136" i="11"/>
  <c r="F136" i="11"/>
  <c r="H136" i="11"/>
  <c r="E137" i="11"/>
  <c r="F137" i="11"/>
  <c r="H137" i="11"/>
  <c r="E138" i="11"/>
  <c r="F138" i="11"/>
  <c r="H138" i="11"/>
  <c r="E139" i="11"/>
  <c r="F139" i="11"/>
  <c r="H139" i="11"/>
  <c r="E140" i="11"/>
  <c r="F140" i="11"/>
  <c r="H140" i="11"/>
  <c r="E141" i="11"/>
  <c r="F141" i="11"/>
  <c r="H141" i="11"/>
  <c r="E146" i="11"/>
  <c r="F146" i="11"/>
  <c r="I146" i="11"/>
  <c r="J146" i="11"/>
  <c r="H146" i="11"/>
  <c r="E161" i="11"/>
  <c r="F161" i="11"/>
  <c r="H161" i="11"/>
  <c r="E162" i="11"/>
  <c r="F162" i="11"/>
  <c r="H162" i="11"/>
  <c r="E147" i="11"/>
  <c r="F147" i="11"/>
  <c r="H147" i="11"/>
  <c r="E148" i="11"/>
  <c r="F148" i="11"/>
  <c r="H148" i="11"/>
  <c r="E149" i="11"/>
  <c r="F149" i="11"/>
  <c r="H149" i="11"/>
  <c r="E150" i="11"/>
  <c r="F150" i="11"/>
  <c r="H150" i="11"/>
  <c r="E151" i="11"/>
  <c r="F151" i="11"/>
  <c r="H151" i="11"/>
  <c r="E152" i="11"/>
  <c r="F152" i="11"/>
  <c r="H152" i="11"/>
  <c r="E153" i="11"/>
  <c r="F153" i="11"/>
  <c r="H153" i="11"/>
  <c r="E154" i="11"/>
  <c r="F154" i="11"/>
  <c r="H154" i="11"/>
  <c r="E155" i="11"/>
  <c r="F155" i="11"/>
  <c r="H155" i="11"/>
  <c r="E156" i="11"/>
  <c r="F156" i="11"/>
  <c r="H156" i="11"/>
  <c r="E157" i="11"/>
  <c r="F157" i="11"/>
  <c r="H157" i="11"/>
  <c r="E158" i="11"/>
  <c r="F158" i="11"/>
  <c r="H158" i="11"/>
  <c r="E159" i="11"/>
  <c r="F159" i="11"/>
  <c r="H159" i="11"/>
  <c r="E164" i="11"/>
  <c r="F164" i="11"/>
  <c r="I164" i="11"/>
  <c r="J164" i="11"/>
  <c r="H164" i="11"/>
  <c r="E179" i="11"/>
  <c r="F179" i="11"/>
  <c r="H179" i="11"/>
  <c r="E180" i="11"/>
  <c r="F180" i="11"/>
  <c r="H180" i="11"/>
  <c r="E165" i="11"/>
  <c r="F165" i="11"/>
  <c r="H165" i="11"/>
  <c r="E166" i="11"/>
  <c r="F166" i="11"/>
  <c r="H166" i="11"/>
  <c r="E167" i="11"/>
  <c r="F167" i="11"/>
  <c r="H167" i="11"/>
  <c r="E168" i="11"/>
  <c r="F168" i="11"/>
  <c r="H168" i="11"/>
  <c r="E169" i="11"/>
  <c r="F169" i="11"/>
  <c r="H169" i="11"/>
  <c r="E170" i="11"/>
  <c r="F170" i="11"/>
  <c r="H170" i="11"/>
  <c r="E171" i="11"/>
  <c r="F171" i="11"/>
  <c r="H171" i="11"/>
  <c r="E172" i="11"/>
  <c r="F172" i="11"/>
  <c r="H172" i="11"/>
  <c r="E173" i="11"/>
  <c r="F173" i="11"/>
  <c r="H173" i="11"/>
  <c r="E174" i="11"/>
  <c r="F174" i="11"/>
  <c r="H174" i="11"/>
  <c r="E175" i="11"/>
  <c r="F175" i="11"/>
  <c r="H175" i="11"/>
  <c r="E176" i="11"/>
  <c r="F176" i="11"/>
  <c r="H176" i="11"/>
  <c r="E177" i="11"/>
  <c r="F177" i="11"/>
  <c r="H177" i="11"/>
  <c r="E182" i="11"/>
  <c r="F182" i="11"/>
  <c r="I182" i="11"/>
  <c r="J182" i="11"/>
  <c r="H182" i="11"/>
  <c r="E197" i="11"/>
  <c r="F197" i="11"/>
  <c r="H197" i="11"/>
  <c r="E198" i="11"/>
  <c r="F198" i="11"/>
  <c r="H198" i="11"/>
  <c r="E183" i="11"/>
  <c r="F183" i="11"/>
  <c r="H183" i="11"/>
  <c r="E184" i="11"/>
  <c r="F184" i="11"/>
  <c r="H184" i="11"/>
  <c r="E185" i="11"/>
  <c r="F185" i="11"/>
  <c r="H185" i="11"/>
  <c r="E186" i="11"/>
  <c r="F186" i="11"/>
  <c r="H186" i="11"/>
  <c r="E187" i="11"/>
  <c r="F187" i="11"/>
  <c r="H187" i="11"/>
  <c r="E188" i="11"/>
  <c r="F188" i="11"/>
  <c r="H188" i="11"/>
  <c r="E189" i="11"/>
  <c r="F189" i="11"/>
  <c r="H189" i="11"/>
  <c r="E190" i="11"/>
  <c r="F190" i="11"/>
  <c r="H190" i="11"/>
  <c r="E191" i="11"/>
  <c r="F191" i="11"/>
  <c r="H191" i="11"/>
  <c r="E192" i="11"/>
  <c r="F192" i="11"/>
  <c r="H192" i="11"/>
  <c r="E193" i="11"/>
  <c r="F193" i="11"/>
  <c r="H193" i="11"/>
  <c r="E194" i="11"/>
  <c r="F194" i="11"/>
  <c r="H194" i="11"/>
  <c r="E195" i="11"/>
  <c r="F195" i="11"/>
  <c r="H195" i="11"/>
  <c r="E200" i="11"/>
  <c r="F200" i="11"/>
  <c r="I200" i="11"/>
  <c r="J200" i="11"/>
  <c r="H200" i="11"/>
  <c r="E215" i="11"/>
  <c r="F215" i="11"/>
  <c r="H215" i="11"/>
  <c r="E216" i="11"/>
  <c r="F216" i="11"/>
  <c r="H216" i="11"/>
  <c r="E201" i="11"/>
  <c r="F201" i="11"/>
  <c r="H201" i="11"/>
  <c r="E202" i="11"/>
  <c r="F202" i="11"/>
  <c r="H202" i="11"/>
  <c r="E203" i="11"/>
  <c r="F203" i="11"/>
  <c r="H203" i="11"/>
  <c r="E204" i="11"/>
  <c r="F204" i="11"/>
  <c r="H204" i="11"/>
  <c r="E205" i="11"/>
  <c r="F205" i="11"/>
  <c r="H205" i="11"/>
  <c r="E206" i="11"/>
  <c r="F206" i="11"/>
  <c r="H206" i="11"/>
  <c r="E207" i="11"/>
  <c r="F207" i="11"/>
  <c r="H207" i="11"/>
  <c r="E208" i="11"/>
  <c r="F208" i="11"/>
  <c r="H208" i="11"/>
  <c r="E209" i="11"/>
  <c r="F209" i="11"/>
  <c r="H209" i="11"/>
  <c r="E210" i="11"/>
  <c r="F210" i="11"/>
  <c r="H210" i="11"/>
  <c r="E211" i="11"/>
  <c r="F211" i="11"/>
  <c r="H211" i="11"/>
  <c r="E212" i="11"/>
  <c r="F212" i="11"/>
  <c r="H212" i="11"/>
  <c r="E213" i="11"/>
  <c r="F213" i="11"/>
  <c r="H213" i="11"/>
  <c r="E218" i="11"/>
  <c r="F218" i="11"/>
  <c r="I218" i="11"/>
  <c r="J218" i="11"/>
  <c r="H218" i="11"/>
  <c r="E233" i="11"/>
  <c r="F233" i="11"/>
  <c r="H233" i="11"/>
  <c r="E234" i="11"/>
  <c r="F234" i="11"/>
  <c r="H234" i="11"/>
  <c r="E219" i="11"/>
  <c r="F219" i="11"/>
  <c r="H219" i="11"/>
  <c r="E220" i="11"/>
  <c r="F220" i="11"/>
  <c r="H220" i="11"/>
  <c r="E221" i="11"/>
  <c r="F221" i="11"/>
  <c r="H221" i="11"/>
  <c r="E222" i="11"/>
  <c r="F222" i="11"/>
  <c r="H222" i="11"/>
  <c r="E223" i="11"/>
  <c r="F223" i="11"/>
  <c r="H223" i="11"/>
  <c r="E224" i="11"/>
  <c r="F224" i="11"/>
  <c r="H224" i="11"/>
  <c r="E225" i="11"/>
  <c r="F225" i="11"/>
  <c r="H225" i="11"/>
  <c r="E226" i="11"/>
  <c r="F226" i="11"/>
  <c r="H226" i="11"/>
  <c r="E227" i="11"/>
  <c r="F227" i="11"/>
  <c r="H227" i="11"/>
  <c r="E228" i="11"/>
  <c r="F228" i="11"/>
  <c r="H228" i="11"/>
  <c r="E229" i="11"/>
  <c r="F229" i="11"/>
  <c r="H229" i="11"/>
  <c r="E230" i="11"/>
  <c r="F230" i="11"/>
  <c r="H230" i="11"/>
  <c r="E231" i="11"/>
  <c r="F231" i="11"/>
  <c r="H231" i="11"/>
  <c r="E236" i="11"/>
  <c r="F236" i="11"/>
  <c r="I236" i="11"/>
  <c r="J236" i="11"/>
  <c r="H236" i="11"/>
  <c r="E251" i="11"/>
  <c r="F251" i="11"/>
  <c r="H251" i="11"/>
  <c r="E252" i="11"/>
  <c r="F252" i="11"/>
  <c r="H252" i="11"/>
  <c r="E237" i="11"/>
  <c r="F237" i="11"/>
  <c r="H237" i="11"/>
  <c r="E238" i="11"/>
  <c r="F238" i="11"/>
  <c r="H238" i="11"/>
  <c r="E239" i="11"/>
  <c r="F239" i="11"/>
  <c r="H239" i="11"/>
  <c r="E240" i="11"/>
  <c r="F240" i="11"/>
  <c r="H240" i="11"/>
  <c r="E241" i="11"/>
  <c r="F241" i="11"/>
  <c r="H241" i="11"/>
  <c r="E242" i="11"/>
  <c r="F242" i="11"/>
  <c r="H242" i="11"/>
  <c r="E243" i="11"/>
  <c r="F243" i="11"/>
  <c r="H243" i="11"/>
  <c r="E244" i="11"/>
  <c r="F244" i="11"/>
  <c r="H244" i="11"/>
  <c r="E245" i="11"/>
  <c r="F245" i="11"/>
  <c r="H245" i="11"/>
  <c r="E246" i="11"/>
  <c r="F246" i="11"/>
  <c r="H246" i="11"/>
  <c r="E247" i="11"/>
  <c r="F247" i="11"/>
  <c r="H247" i="11"/>
  <c r="E248" i="11"/>
  <c r="F248" i="11"/>
  <c r="H248" i="11"/>
  <c r="E249" i="11"/>
  <c r="F249" i="11"/>
  <c r="H249" i="11"/>
  <c r="E254" i="11"/>
  <c r="F254" i="11"/>
  <c r="I254" i="11"/>
  <c r="J254" i="11"/>
  <c r="H254" i="11"/>
  <c r="E269" i="11"/>
  <c r="F269" i="11"/>
  <c r="H269" i="11"/>
  <c r="E270" i="11"/>
  <c r="F270" i="11"/>
  <c r="H270" i="11"/>
  <c r="E255" i="11"/>
  <c r="F255" i="11"/>
  <c r="H255" i="11"/>
  <c r="E256" i="11"/>
  <c r="F256" i="11"/>
  <c r="H256" i="11"/>
  <c r="E257" i="11"/>
  <c r="F257" i="11"/>
  <c r="H257" i="11"/>
  <c r="E258" i="11"/>
  <c r="F258" i="11"/>
  <c r="H258" i="11"/>
  <c r="E259" i="11"/>
  <c r="F259" i="11"/>
  <c r="H259" i="11"/>
  <c r="E260" i="11"/>
  <c r="F260" i="11"/>
  <c r="H260" i="11"/>
  <c r="E261" i="11"/>
  <c r="F261" i="11"/>
  <c r="H261" i="11"/>
  <c r="E262" i="11"/>
  <c r="F262" i="11"/>
  <c r="H262" i="11"/>
  <c r="E263" i="11"/>
  <c r="F263" i="11"/>
  <c r="H263" i="11"/>
  <c r="E264" i="11"/>
  <c r="F264" i="11"/>
  <c r="H264" i="11"/>
  <c r="E265" i="11"/>
  <c r="F265" i="11"/>
  <c r="H265" i="11"/>
  <c r="E266" i="11"/>
  <c r="F266" i="11"/>
  <c r="H266" i="11"/>
  <c r="E267" i="11"/>
  <c r="F267" i="11"/>
  <c r="H267" i="11"/>
  <c r="E272" i="11"/>
  <c r="F272" i="11"/>
  <c r="I272" i="11"/>
  <c r="J272" i="11"/>
  <c r="H272" i="11"/>
  <c r="E287" i="11"/>
  <c r="F287" i="11"/>
  <c r="H287" i="11"/>
  <c r="E288" i="11"/>
  <c r="F288" i="11"/>
  <c r="H288" i="11"/>
  <c r="E273" i="11"/>
  <c r="F273" i="11"/>
  <c r="E274" i="11"/>
  <c r="F274" i="11"/>
  <c r="E275" i="11"/>
  <c r="F275" i="11"/>
  <c r="E276" i="11"/>
  <c r="F276" i="11"/>
  <c r="E277" i="11"/>
  <c r="F277" i="11"/>
  <c r="E278" i="11"/>
  <c r="F278" i="11"/>
  <c r="E279" i="11"/>
  <c r="F279" i="11"/>
  <c r="E280" i="11"/>
  <c r="F280" i="11"/>
  <c r="E281" i="11"/>
  <c r="F281" i="11"/>
  <c r="E282" i="11"/>
  <c r="F282" i="11"/>
  <c r="E283" i="11"/>
  <c r="F283" i="11"/>
  <c r="E284" i="11"/>
  <c r="F284" i="11"/>
  <c r="E285" i="11"/>
  <c r="F285" i="11"/>
  <c r="E290" i="11"/>
  <c r="F290" i="11"/>
  <c r="I290" i="11"/>
  <c r="J290" i="11"/>
  <c r="H290" i="11"/>
  <c r="E305" i="11"/>
  <c r="F305" i="11"/>
  <c r="H305" i="11"/>
  <c r="E306" i="11"/>
  <c r="F306" i="11"/>
  <c r="H306" i="11"/>
  <c r="E291" i="11"/>
  <c r="F291" i="11"/>
  <c r="E292" i="11"/>
  <c r="F292" i="11"/>
  <c r="E293" i="11"/>
  <c r="F293" i="11"/>
  <c r="E294" i="11"/>
  <c r="F294" i="11"/>
  <c r="E295" i="11"/>
  <c r="F295" i="11"/>
  <c r="E296" i="11"/>
  <c r="F296" i="11"/>
  <c r="E297" i="11"/>
  <c r="F297" i="11"/>
  <c r="E298" i="11"/>
  <c r="F298" i="11"/>
  <c r="E299" i="11"/>
  <c r="F299" i="11"/>
  <c r="E300" i="11"/>
  <c r="F300" i="11"/>
  <c r="E301" i="11"/>
  <c r="F301" i="11"/>
  <c r="E302" i="11"/>
  <c r="F302" i="11"/>
  <c r="E303" i="11"/>
  <c r="F303" i="11"/>
  <c r="E344" i="11"/>
  <c r="F344" i="11"/>
  <c r="I344" i="11"/>
  <c r="J344" i="11"/>
  <c r="H344" i="11"/>
  <c r="E359" i="11"/>
  <c r="F359" i="11"/>
  <c r="H359" i="11"/>
  <c r="E360" i="11"/>
  <c r="F360" i="11"/>
  <c r="H360" i="11"/>
  <c r="E345" i="11"/>
  <c r="F345" i="11"/>
  <c r="E346" i="11"/>
  <c r="F346" i="11"/>
  <c r="E347" i="11"/>
  <c r="F347" i="11"/>
  <c r="E348" i="11"/>
  <c r="F348" i="11"/>
  <c r="E349" i="11"/>
  <c r="F349" i="11"/>
  <c r="E350" i="11"/>
  <c r="F350" i="11"/>
  <c r="E351" i="11"/>
  <c r="F351" i="11"/>
  <c r="E352" i="11"/>
  <c r="F352" i="11"/>
  <c r="E353" i="11"/>
  <c r="F353" i="11"/>
  <c r="E354" i="11"/>
  <c r="F354" i="11"/>
  <c r="E355" i="11"/>
  <c r="F355" i="11"/>
  <c r="E356" i="11"/>
  <c r="F356" i="11"/>
  <c r="E357" i="11"/>
  <c r="F357" i="11"/>
  <c r="E362" i="11"/>
  <c r="F362" i="11"/>
  <c r="I362" i="11"/>
  <c r="J362" i="11"/>
  <c r="H362" i="11"/>
  <c r="E377" i="11"/>
  <c r="F377" i="11"/>
  <c r="H377" i="11"/>
  <c r="E378" i="11"/>
  <c r="F378" i="11"/>
  <c r="H378" i="11"/>
  <c r="E363" i="11"/>
  <c r="F363" i="11"/>
  <c r="H363" i="11"/>
  <c r="E364" i="11"/>
  <c r="F364" i="11"/>
  <c r="H364" i="11"/>
  <c r="E365" i="11"/>
  <c r="F365" i="11"/>
  <c r="H365" i="11"/>
  <c r="E366" i="11"/>
  <c r="F366" i="11"/>
  <c r="H366" i="11"/>
  <c r="E367" i="11"/>
  <c r="F367" i="11"/>
  <c r="H367" i="11"/>
  <c r="E368" i="11"/>
  <c r="F368" i="11"/>
  <c r="H368" i="11"/>
  <c r="E369" i="11"/>
  <c r="F369" i="11"/>
  <c r="H369" i="11"/>
  <c r="E370" i="11"/>
  <c r="F370" i="11"/>
  <c r="H370" i="11"/>
  <c r="E371" i="11"/>
  <c r="F371" i="11"/>
  <c r="H371" i="11"/>
  <c r="E372" i="11"/>
  <c r="F372" i="11"/>
  <c r="H372" i="11"/>
  <c r="E373" i="11"/>
  <c r="F373" i="11"/>
  <c r="H373" i="11"/>
  <c r="E374" i="11"/>
  <c r="F374" i="11"/>
  <c r="H374" i="11"/>
  <c r="E375" i="11"/>
  <c r="F375" i="11"/>
  <c r="H375" i="11"/>
  <c r="E380" i="11"/>
  <c r="F380" i="11"/>
  <c r="I380" i="11"/>
  <c r="J380" i="11"/>
  <c r="H380" i="11"/>
  <c r="E395" i="11"/>
  <c r="F395" i="11"/>
  <c r="H395" i="11"/>
  <c r="E396" i="11"/>
  <c r="F396" i="11"/>
  <c r="H396" i="11"/>
  <c r="E381" i="11"/>
  <c r="F381" i="11"/>
  <c r="H381" i="11"/>
  <c r="E382" i="11"/>
  <c r="F382" i="11"/>
  <c r="H382" i="11"/>
  <c r="E383" i="11"/>
  <c r="F383" i="11"/>
  <c r="H383" i="11"/>
  <c r="E384" i="11"/>
  <c r="F384" i="11"/>
  <c r="H384" i="11"/>
  <c r="E385" i="11"/>
  <c r="F385" i="11"/>
  <c r="H385" i="11"/>
  <c r="E386" i="11"/>
  <c r="F386" i="11"/>
  <c r="H386" i="11"/>
  <c r="E387" i="11"/>
  <c r="F387" i="11"/>
  <c r="H387" i="11"/>
  <c r="E388" i="11"/>
  <c r="F388" i="11"/>
  <c r="H388" i="11"/>
  <c r="E389" i="11"/>
  <c r="F389" i="11"/>
  <c r="H389" i="11"/>
  <c r="E390" i="11"/>
  <c r="F390" i="11"/>
  <c r="H390" i="11"/>
  <c r="E391" i="11"/>
  <c r="F391" i="11"/>
  <c r="H391" i="11"/>
  <c r="E392" i="11"/>
  <c r="F392" i="11"/>
  <c r="H392" i="11"/>
  <c r="E393" i="11"/>
  <c r="F393" i="11"/>
  <c r="H393" i="11"/>
  <c r="E398" i="11"/>
  <c r="F398" i="11"/>
  <c r="I398" i="11"/>
  <c r="J398" i="11"/>
  <c r="H398" i="11"/>
  <c r="E413" i="11"/>
  <c r="F413" i="11"/>
  <c r="H413" i="11"/>
  <c r="E414" i="11"/>
  <c r="F414" i="11"/>
  <c r="H414" i="11"/>
  <c r="E399" i="11"/>
  <c r="F399" i="11"/>
  <c r="H399" i="11"/>
  <c r="E400" i="11"/>
  <c r="F400" i="11"/>
  <c r="H400" i="11"/>
  <c r="E401" i="11"/>
  <c r="F401" i="11"/>
  <c r="H401" i="11"/>
  <c r="E402" i="11"/>
  <c r="F402" i="11"/>
  <c r="H402" i="11"/>
  <c r="E403" i="11"/>
  <c r="F403" i="11"/>
  <c r="H403" i="11"/>
  <c r="E404" i="11"/>
  <c r="F404" i="11"/>
  <c r="H404" i="11"/>
  <c r="E405" i="11"/>
  <c r="F405" i="11"/>
  <c r="H405" i="11"/>
  <c r="E406" i="11"/>
  <c r="F406" i="11"/>
  <c r="H406" i="11"/>
  <c r="E407" i="11"/>
  <c r="F407" i="11"/>
  <c r="H407" i="11"/>
  <c r="E408" i="11"/>
  <c r="F408" i="11"/>
  <c r="H408" i="11"/>
  <c r="E409" i="11"/>
  <c r="F409" i="11"/>
  <c r="H409" i="11"/>
  <c r="E410" i="11"/>
  <c r="F410" i="11"/>
  <c r="H410" i="11"/>
  <c r="E411" i="11"/>
  <c r="F411" i="11"/>
  <c r="H411" i="11"/>
  <c r="E416" i="11"/>
  <c r="F416" i="11"/>
  <c r="I416" i="11"/>
  <c r="J416" i="11"/>
  <c r="H416" i="11"/>
  <c r="E431" i="11"/>
  <c r="F431" i="11"/>
  <c r="H431" i="11"/>
  <c r="E432" i="11"/>
  <c r="F432" i="11"/>
  <c r="H432" i="11"/>
  <c r="E417" i="11"/>
  <c r="F417" i="11"/>
  <c r="E418" i="11"/>
  <c r="F418" i="11"/>
  <c r="E419" i="11"/>
  <c r="F419" i="11"/>
  <c r="E420" i="11"/>
  <c r="F420" i="11"/>
  <c r="E421" i="11"/>
  <c r="F421" i="11"/>
  <c r="E422" i="11"/>
  <c r="F422" i="11"/>
  <c r="E423" i="11"/>
  <c r="F423" i="11"/>
  <c r="E424" i="11"/>
  <c r="F424" i="11"/>
  <c r="E425" i="11"/>
  <c r="F425" i="11"/>
  <c r="E426" i="11"/>
  <c r="F426" i="11"/>
  <c r="E427" i="11"/>
  <c r="F427" i="11"/>
  <c r="E428" i="11"/>
  <c r="F428" i="11"/>
  <c r="E429" i="11"/>
  <c r="F429" i="11"/>
  <c r="C68" i="6"/>
  <c r="D68" i="6"/>
  <c r="C69" i="6"/>
  <c r="D69" i="6"/>
  <c r="C70" i="6"/>
  <c r="D70" i="6"/>
  <c r="B70" i="6"/>
  <c r="B69" i="6"/>
  <c r="B68" i="6"/>
  <c r="D832" i="3"/>
  <c r="D831" i="3"/>
  <c r="D829" i="3"/>
  <c r="D828" i="3"/>
  <c r="D827" i="3"/>
  <c r="D826" i="3"/>
  <c r="D825" i="3"/>
  <c r="D824" i="3"/>
  <c r="D823" i="3"/>
  <c r="D822" i="3"/>
  <c r="D821" i="3"/>
  <c r="D820" i="3"/>
  <c r="D819" i="3"/>
  <c r="D818" i="3"/>
  <c r="D817" i="3"/>
  <c r="D816" i="3"/>
  <c r="D815" i="3"/>
  <c r="D814" i="3"/>
  <c r="D813" i="3"/>
  <c r="D812" i="3"/>
  <c r="D802" i="3"/>
  <c r="D801" i="3"/>
  <c r="D799" i="3"/>
  <c r="D798" i="3"/>
  <c r="D797" i="3"/>
  <c r="D796" i="3"/>
  <c r="D795" i="3"/>
  <c r="D794" i="3"/>
  <c r="D793" i="3"/>
  <c r="D792" i="3"/>
  <c r="D791" i="3"/>
  <c r="D790" i="3"/>
  <c r="D789" i="3"/>
  <c r="D788" i="3"/>
  <c r="D787" i="3"/>
  <c r="D786" i="3"/>
  <c r="D785" i="3"/>
  <c r="D784" i="3"/>
  <c r="D783" i="3"/>
  <c r="D782" i="3"/>
  <c r="D772" i="3"/>
  <c r="D771" i="3"/>
  <c r="D769" i="3"/>
  <c r="D768" i="3"/>
  <c r="D767" i="3"/>
  <c r="D766" i="3"/>
  <c r="D765" i="3"/>
  <c r="D764" i="3"/>
  <c r="D763" i="3"/>
  <c r="D762" i="3"/>
  <c r="D761" i="3"/>
  <c r="D760" i="3"/>
  <c r="D759" i="3"/>
  <c r="D758" i="3"/>
  <c r="D757" i="3"/>
  <c r="D756" i="3"/>
  <c r="D755" i="3"/>
  <c r="D754" i="3"/>
  <c r="D753" i="3"/>
  <c r="D752" i="3"/>
  <c r="D742" i="3"/>
  <c r="D741" i="3"/>
  <c r="D739" i="3"/>
  <c r="D738" i="3"/>
  <c r="D737" i="3"/>
  <c r="D736" i="3"/>
  <c r="D735" i="3"/>
  <c r="D734" i="3"/>
  <c r="D733" i="3"/>
  <c r="D732" i="3"/>
  <c r="D731" i="3"/>
  <c r="D730" i="3"/>
  <c r="D729" i="3"/>
  <c r="D728" i="3"/>
  <c r="D727" i="3"/>
  <c r="D726" i="3"/>
  <c r="D725" i="3"/>
  <c r="D724" i="3"/>
  <c r="D723" i="3"/>
  <c r="D722" i="3"/>
  <c r="D712" i="3"/>
  <c r="D711" i="3"/>
  <c r="D709" i="3"/>
  <c r="D708" i="3"/>
  <c r="D707" i="3"/>
  <c r="D706" i="3"/>
  <c r="D705" i="3"/>
  <c r="D704" i="3"/>
  <c r="D703" i="3"/>
  <c r="D702" i="3"/>
  <c r="D701" i="3"/>
  <c r="D700" i="3"/>
  <c r="D699" i="3"/>
  <c r="D698" i="3"/>
  <c r="D697" i="3"/>
  <c r="D696" i="3"/>
  <c r="D695" i="3"/>
  <c r="D694" i="3"/>
  <c r="D693" i="3"/>
  <c r="D692" i="3"/>
  <c r="D682" i="3"/>
  <c r="D681" i="3"/>
  <c r="D679" i="3"/>
  <c r="D678" i="3"/>
  <c r="D677" i="3"/>
  <c r="D676" i="3"/>
  <c r="D675" i="3"/>
  <c r="D674" i="3"/>
  <c r="D673" i="3"/>
  <c r="D672" i="3"/>
  <c r="D671" i="3"/>
  <c r="D670" i="3"/>
  <c r="D669" i="3"/>
  <c r="D668" i="3"/>
  <c r="D667" i="3"/>
  <c r="D666" i="3"/>
  <c r="D665" i="3"/>
  <c r="D664" i="3"/>
  <c r="D663" i="3"/>
  <c r="D662" i="3"/>
  <c r="D652" i="3"/>
  <c r="D651" i="3"/>
  <c r="D649" i="3"/>
  <c r="D648" i="3"/>
  <c r="D647" i="3"/>
  <c r="D646" i="3"/>
  <c r="D645" i="3"/>
  <c r="D644" i="3"/>
  <c r="D643" i="3"/>
  <c r="D642" i="3"/>
  <c r="D641" i="3"/>
  <c r="D640" i="3"/>
  <c r="D639" i="3"/>
  <c r="D638" i="3"/>
  <c r="D637" i="3"/>
  <c r="D636" i="3"/>
  <c r="D635" i="3"/>
  <c r="D634" i="3"/>
  <c r="D633" i="3"/>
  <c r="D632" i="3"/>
  <c r="D622" i="3"/>
  <c r="D621" i="3"/>
  <c r="D619" i="3"/>
  <c r="D618" i="3"/>
  <c r="D617" i="3"/>
  <c r="D616" i="3"/>
  <c r="D615" i="3"/>
  <c r="D614" i="3"/>
  <c r="D613" i="3"/>
  <c r="D612" i="3"/>
  <c r="D611" i="3"/>
  <c r="D610" i="3"/>
  <c r="D609" i="3"/>
  <c r="D608" i="3"/>
  <c r="D607" i="3"/>
  <c r="D606" i="3"/>
  <c r="D605" i="3"/>
  <c r="D604" i="3"/>
  <c r="D603" i="3"/>
  <c r="D602" i="3"/>
  <c r="D592" i="3"/>
  <c r="D591" i="3"/>
  <c r="D589" i="3"/>
  <c r="D588" i="3"/>
  <c r="D587" i="3"/>
  <c r="D586" i="3"/>
  <c r="D585" i="3"/>
  <c r="D584" i="3"/>
  <c r="D583" i="3"/>
  <c r="D582" i="3"/>
  <c r="D581" i="3"/>
  <c r="D580" i="3"/>
  <c r="D579" i="3"/>
  <c r="D578" i="3"/>
  <c r="D577" i="3"/>
  <c r="D576" i="3"/>
  <c r="D575" i="3"/>
  <c r="D574" i="3"/>
  <c r="D573" i="3"/>
  <c r="D572" i="3"/>
  <c r="D562" i="3"/>
  <c r="D561" i="3"/>
  <c r="D559" i="3"/>
  <c r="D555" i="3"/>
  <c r="D554" i="3"/>
  <c r="D553" i="3"/>
  <c r="D552" i="3"/>
  <c r="D551" i="3"/>
  <c r="J551" i="3"/>
  <c r="D550" i="3"/>
  <c r="D549" i="3"/>
  <c r="D548" i="3"/>
  <c r="D547" i="3"/>
  <c r="D546" i="3"/>
  <c r="D545" i="3"/>
  <c r="D544" i="3"/>
  <c r="D543" i="3"/>
  <c r="D542" i="3"/>
  <c r="D532" i="3"/>
  <c r="D531" i="3"/>
  <c r="D529" i="3"/>
  <c r="D528" i="3"/>
  <c r="D527" i="3"/>
  <c r="D526" i="3"/>
  <c r="D525" i="3"/>
  <c r="D524" i="3"/>
  <c r="D523" i="3"/>
  <c r="D522" i="3"/>
  <c r="D521" i="3"/>
  <c r="D520" i="3"/>
  <c r="D519" i="3"/>
  <c r="D518" i="3"/>
  <c r="D517" i="3"/>
  <c r="D516" i="3"/>
  <c r="D515" i="3"/>
  <c r="D514" i="3"/>
  <c r="D513" i="3"/>
  <c r="D512" i="3"/>
  <c r="D502" i="3"/>
  <c r="D501" i="3"/>
  <c r="D499" i="3"/>
  <c r="D495" i="3"/>
  <c r="D494" i="3"/>
  <c r="D493" i="3"/>
  <c r="D492" i="3"/>
  <c r="D491" i="3"/>
  <c r="D490" i="3"/>
  <c r="D489" i="3"/>
  <c r="D488" i="3"/>
  <c r="D487" i="3"/>
  <c r="F487" i="3"/>
  <c r="D486" i="3"/>
  <c r="D485" i="3"/>
  <c r="D484" i="3"/>
  <c r="D483" i="3"/>
  <c r="D482" i="3"/>
  <c r="D472" i="3"/>
  <c r="D471" i="3"/>
  <c r="D469" i="3"/>
  <c r="D468" i="3"/>
  <c r="D467" i="3"/>
  <c r="D466" i="3"/>
  <c r="D465" i="3"/>
  <c r="D464" i="3"/>
  <c r="D463" i="3"/>
  <c r="D462" i="3"/>
  <c r="D461" i="3"/>
  <c r="D460" i="3"/>
  <c r="D459" i="3"/>
  <c r="D458" i="3"/>
  <c r="D457" i="3"/>
  <c r="D456" i="3"/>
  <c r="D455" i="3"/>
  <c r="D454" i="3"/>
  <c r="D453" i="3"/>
  <c r="D452" i="3"/>
  <c r="D442" i="3"/>
  <c r="D441" i="3"/>
  <c r="D439" i="3"/>
  <c r="D438" i="3"/>
  <c r="D437" i="3"/>
  <c r="D436" i="3"/>
  <c r="D435" i="3"/>
  <c r="D434" i="3"/>
  <c r="D433" i="3"/>
  <c r="D432" i="3"/>
  <c r="D431" i="3"/>
  <c r="D430" i="3"/>
  <c r="D429" i="3"/>
  <c r="D428" i="3"/>
  <c r="D427" i="3"/>
  <c r="D426" i="3"/>
  <c r="D425" i="3"/>
  <c r="D424" i="3"/>
  <c r="D423" i="3"/>
  <c r="D422" i="3"/>
  <c r="D412" i="3"/>
  <c r="D411" i="3"/>
  <c r="D409" i="3"/>
  <c r="D408" i="3"/>
  <c r="D407" i="3"/>
  <c r="D406" i="3"/>
  <c r="D405" i="3"/>
  <c r="D404" i="3"/>
  <c r="D403" i="3"/>
  <c r="D402" i="3"/>
  <c r="D401" i="3"/>
  <c r="D400" i="3"/>
  <c r="D399" i="3"/>
  <c r="D398" i="3"/>
  <c r="D397" i="3"/>
  <c r="D396" i="3"/>
  <c r="D395" i="3"/>
  <c r="D394" i="3"/>
  <c r="D393" i="3"/>
  <c r="D392" i="3"/>
  <c r="D382" i="3"/>
  <c r="D381" i="3"/>
  <c r="D379" i="3"/>
  <c r="D378" i="3"/>
  <c r="D377" i="3"/>
  <c r="D376" i="3"/>
  <c r="D375" i="3"/>
  <c r="D374" i="3"/>
  <c r="D373" i="3"/>
  <c r="D372" i="3"/>
  <c r="D371" i="3"/>
  <c r="D370" i="3"/>
  <c r="D369" i="3"/>
  <c r="D368" i="3"/>
  <c r="D367" i="3"/>
  <c r="D366" i="3"/>
  <c r="D365" i="3"/>
  <c r="D364" i="3"/>
  <c r="D363" i="3"/>
  <c r="D362" i="3"/>
  <c r="D352" i="3"/>
  <c r="D351" i="3"/>
  <c r="D349" i="3"/>
  <c r="D348" i="3"/>
  <c r="D347" i="3"/>
  <c r="D346" i="3"/>
  <c r="D345" i="3"/>
  <c r="D344" i="3"/>
  <c r="D343" i="3"/>
  <c r="D342" i="3"/>
  <c r="D341" i="3"/>
  <c r="D340" i="3"/>
  <c r="D339" i="3"/>
  <c r="D338" i="3"/>
  <c r="D337" i="3"/>
  <c r="D336" i="3"/>
  <c r="D335" i="3"/>
  <c r="D334" i="3"/>
  <c r="D333" i="3"/>
  <c r="D332" i="3"/>
  <c r="D322" i="3"/>
  <c r="D321" i="3"/>
  <c r="D319" i="3"/>
  <c r="D318" i="3"/>
  <c r="D317" i="3"/>
  <c r="D316" i="3"/>
  <c r="D315" i="3"/>
  <c r="D314" i="3"/>
  <c r="D313" i="3"/>
  <c r="D312" i="3"/>
  <c r="D311" i="3"/>
  <c r="D310" i="3"/>
  <c r="D309" i="3"/>
  <c r="D308" i="3"/>
  <c r="D307" i="3"/>
  <c r="D306" i="3"/>
  <c r="D305" i="3"/>
  <c r="D304" i="3"/>
  <c r="D303" i="3"/>
  <c r="D302" i="3"/>
  <c r="D292" i="3"/>
  <c r="D291" i="3"/>
  <c r="D289" i="3"/>
  <c r="D288" i="3"/>
  <c r="D287" i="3"/>
  <c r="D286" i="3"/>
  <c r="D285" i="3"/>
  <c r="D284" i="3"/>
  <c r="D283" i="3"/>
  <c r="D282" i="3"/>
  <c r="D281" i="3"/>
  <c r="D280" i="3"/>
  <c r="D279" i="3"/>
  <c r="D278" i="3"/>
  <c r="D277" i="3"/>
  <c r="D276" i="3"/>
  <c r="D275" i="3"/>
  <c r="D274" i="3"/>
  <c r="D273" i="3"/>
  <c r="D272" i="3"/>
  <c r="D262" i="3"/>
  <c r="D261" i="3"/>
  <c r="D259" i="3"/>
  <c r="D258" i="3"/>
  <c r="D257" i="3"/>
  <c r="D256" i="3"/>
  <c r="D255" i="3"/>
  <c r="D254" i="3"/>
  <c r="D253" i="3"/>
  <c r="D252" i="3"/>
  <c r="D251" i="3"/>
  <c r="D250" i="3"/>
  <c r="D249" i="3"/>
  <c r="D248" i="3"/>
  <c r="D247" i="3"/>
  <c r="D246" i="3"/>
  <c r="D245" i="3"/>
  <c r="D244" i="3"/>
  <c r="D243" i="3"/>
  <c r="D242" i="3"/>
  <c r="D232" i="3"/>
  <c r="D231" i="3"/>
  <c r="D229" i="3"/>
  <c r="D225" i="3"/>
  <c r="D224" i="3"/>
  <c r="D223" i="3"/>
  <c r="D222" i="3"/>
  <c r="D221" i="3"/>
  <c r="D220" i="3"/>
  <c r="D219" i="3"/>
  <c r="D218" i="3"/>
  <c r="D217" i="3"/>
  <c r="D216" i="3"/>
  <c r="D215" i="3"/>
  <c r="D214" i="3"/>
  <c r="D213" i="3"/>
  <c r="D212" i="3"/>
  <c r="D202" i="3"/>
  <c r="D201" i="3"/>
  <c r="D199" i="3"/>
  <c r="D195" i="3"/>
  <c r="D194" i="3"/>
  <c r="D193" i="3"/>
  <c r="D192" i="3"/>
  <c r="D191" i="3"/>
  <c r="D190" i="3"/>
  <c r="D189" i="3"/>
  <c r="D188" i="3"/>
  <c r="D187" i="3"/>
  <c r="F187" i="3"/>
  <c r="D186" i="3"/>
  <c r="D185" i="3"/>
  <c r="D184" i="3"/>
  <c r="D183" i="3"/>
  <c r="D182" i="3"/>
  <c r="D172" i="3"/>
  <c r="D171" i="3"/>
  <c r="D169" i="3"/>
  <c r="D168" i="3"/>
  <c r="D167" i="3"/>
  <c r="D166" i="3"/>
  <c r="D165" i="3"/>
  <c r="D164" i="3"/>
  <c r="D163" i="3"/>
  <c r="D162" i="3"/>
  <c r="D161" i="3"/>
  <c r="D160" i="3"/>
  <c r="D159" i="3"/>
  <c r="D158" i="3"/>
  <c r="D157" i="3"/>
  <c r="D156" i="3"/>
  <c r="D155" i="3"/>
  <c r="D154" i="3"/>
  <c r="D153" i="3"/>
  <c r="D152" i="3"/>
  <c r="F67" i="3"/>
  <c r="F97" i="3"/>
  <c r="J97" i="3"/>
  <c r="F217" i="3"/>
  <c r="F547" i="3"/>
  <c r="F101" i="3"/>
  <c r="F191" i="3"/>
  <c r="J191" i="3"/>
  <c r="E13" i="8"/>
  <c r="E21" i="8"/>
  <c r="F221" i="3"/>
  <c r="F491" i="3"/>
  <c r="F551" i="3"/>
  <c r="F103" i="3"/>
  <c r="F105" i="3"/>
  <c r="F195" i="3"/>
  <c r="F225" i="3"/>
  <c r="J225" i="3"/>
  <c r="AO47" i="10"/>
  <c r="AO59" i="10"/>
  <c r="F495" i="3"/>
  <c r="F555" i="3"/>
  <c r="F71" i="3"/>
  <c r="F73" i="3"/>
  <c r="J73" i="3"/>
  <c r="AE46" i="10"/>
  <c r="AE58" i="10"/>
  <c r="F75" i="3"/>
  <c r="J75" i="3"/>
  <c r="C66" i="6"/>
  <c r="D66" i="6"/>
  <c r="F832" i="3"/>
  <c r="E832" i="3"/>
  <c r="F831" i="3"/>
  <c r="G831" i="3"/>
  <c r="I831" i="3"/>
  <c r="H831" i="3"/>
  <c r="E831" i="3"/>
  <c r="F829" i="3"/>
  <c r="J829" i="3"/>
  <c r="G829" i="3"/>
  <c r="I829" i="3"/>
  <c r="H829" i="3"/>
  <c r="E829" i="3"/>
  <c r="G827" i="3"/>
  <c r="F826" i="3"/>
  <c r="J826" i="3"/>
  <c r="G826" i="3"/>
  <c r="I826" i="3"/>
  <c r="H826" i="3"/>
  <c r="E826" i="3"/>
  <c r="F825" i="3"/>
  <c r="G825" i="3"/>
  <c r="I825" i="3"/>
  <c r="H825" i="3"/>
  <c r="E825" i="3"/>
  <c r="I823" i="3"/>
  <c r="F822" i="3"/>
  <c r="J822" i="3"/>
  <c r="G822" i="3"/>
  <c r="K822" i="3"/>
  <c r="I822" i="3"/>
  <c r="H822" i="3"/>
  <c r="E822" i="3"/>
  <c r="F821" i="3"/>
  <c r="J821" i="3"/>
  <c r="G821" i="3"/>
  <c r="I821" i="3"/>
  <c r="H821" i="3"/>
  <c r="E821" i="3"/>
  <c r="H819" i="3"/>
  <c r="F818" i="3"/>
  <c r="J818" i="3"/>
  <c r="G818" i="3"/>
  <c r="I818" i="3"/>
  <c r="H818" i="3"/>
  <c r="E818" i="3"/>
  <c r="F817" i="3"/>
  <c r="J817" i="3"/>
  <c r="G817" i="3"/>
  <c r="I817" i="3"/>
  <c r="H817" i="3"/>
  <c r="E817" i="3"/>
  <c r="BF815" i="3"/>
  <c r="BE815" i="3"/>
  <c r="BD815" i="3"/>
  <c r="BC815" i="3"/>
  <c r="BB815" i="3"/>
  <c r="BA815" i="3"/>
  <c r="AZ815" i="3"/>
  <c r="AY815" i="3"/>
  <c r="AX815" i="3"/>
  <c r="AW815" i="3"/>
  <c r="AV815" i="3"/>
  <c r="AU815" i="3"/>
  <c r="AT815" i="3"/>
  <c r="AS815" i="3"/>
  <c r="AR815" i="3"/>
  <c r="AQ815" i="3"/>
  <c r="AP815" i="3"/>
  <c r="AO815" i="3"/>
  <c r="AN815" i="3"/>
  <c r="AM815" i="3"/>
  <c r="AL815" i="3"/>
  <c r="AK815" i="3"/>
  <c r="AJ815" i="3"/>
  <c r="AI815" i="3"/>
  <c r="AH815" i="3"/>
  <c r="AG815" i="3"/>
  <c r="AF815" i="3"/>
  <c r="AE815" i="3"/>
  <c r="AD815" i="3"/>
  <c r="AC815" i="3"/>
  <c r="AB815" i="3"/>
  <c r="AA815" i="3"/>
  <c r="BF813" i="3"/>
  <c r="BE813" i="3"/>
  <c r="BD813" i="3"/>
  <c r="BC813" i="3"/>
  <c r="BB813" i="3"/>
  <c r="BA813" i="3"/>
  <c r="AZ813" i="3"/>
  <c r="AY813" i="3"/>
  <c r="AX813" i="3"/>
  <c r="AW813" i="3"/>
  <c r="AV813" i="3"/>
  <c r="AU813" i="3"/>
  <c r="AT813" i="3"/>
  <c r="AS813" i="3"/>
  <c r="AR813" i="3"/>
  <c r="AQ813" i="3"/>
  <c r="AP813" i="3"/>
  <c r="AO813" i="3"/>
  <c r="AN813" i="3"/>
  <c r="AM813" i="3"/>
  <c r="AL813" i="3"/>
  <c r="AK813" i="3"/>
  <c r="AJ813" i="3"/>
  <c r="AI813" i="3"/>
  <c r="AH813" i="3"/>
  <c r="AG813" i="3"/>
  <c r="AF813" i="3"/>
  <c r="AE813" i="3"/>
  <c r="AD813" i="3"/>
  <c r="AC813" i="3"/>
  <c r="AB813" i="3"/>
  <c r="AA813" i="3"/>
  <c r="BF812" i="3"/>
  <c r="BE812" i="3"/>
  <c r="BD812" i="3"/>
  <c r="BC812" i="3"/>
  <c r="BB812" i="3"/>
  <c r="BA812" i="3"/>
  <c r="AZ812" i="3"/>
  <c r="AY812" i="3"/>
  <c r="AX812" i="3"/>
  <c r="AW812" i="3"/>
  <c r="AV812" i="3"/>
  <c r="AU812" i="3"/>
  <c r="AT812" i="3"/>
  <c r="AS812" i="3"/>
  <c r="AR812" i="3"/>
  <c r="AQ812" i="3"/>
  <c r="AP812" i="3"/>
  <c r="AO812" i="3"/>
  <c r="AN812" i="3"/>
  <c r="AM812" i="3"/>
  <c r="AL812" i="3"/>
  <c r="AK812" i="3"/>
  <c r="AJ812" i="3"/>
  <c r="AI812" i="3"/>
  <c r="AH812" i="3"/>
  <c r="AG812" i="3"/>
  <c r="AF812" i="3"/>
  <c r="AE812" i="3"/>
  <c r="AD812" i="3"/>
  <c r="AC812" i="3"/>
  <c r="AB812" i="3"/>
  <c r="G802" i="3"/>
  <c r="F801" i="3"/>
  <c r="J801" i="3"/>
  <c r="G801" i="3"/>
  <c r="I801" i="3"/>
  <c r="H801" i="3"/>
  <c r="E801" i="3"/>
  <c r="F799" i="3"/>
  <c r="G799" i="3"/>
  <c r="I799" i="3"/>
  <c r="H799" i="3"/>
  <c r="E799" i="3"/>
  <c r="I797" i="3"/>
  <c r="F796" i="3"/>
  <c r="G796" i="3"/>
  <c r="I796" i="3"/>
  <c r="H796" i="3"/>
  <c r="E796" i="3"/>
  <c r="F795" i="3"/>
  <c r="J795" i="3"/>
  <c r="G795" i="3"/>
  <c r="I795" i="3"/>
  <c r="H795" i="3"/>
  <c r="E795" i="3"/>
  <c r="H793" i="3"/>
  <c r="F792" i="3"/>
  <c r="J792" i="3"/>
  <c r="G792" i="3"/>
  <c r="I792" i="3"/>
  <c r="H792" i="3"/>
  <c r="E792" i="3"/>
  <c r="F791" i="3"/>
  <c r="J791" i="3"/>
  <c r="G791" i="3"/>
  <c r="I791" i="3"/>
  <c r="H791" i="3"/>
  <c r="E791" i="3"/>
  <c r="F789" i="3"/>
  <c r="E789" i="3"/>
  <c r="F788" i="3"/>
  <c r="J788" i="3"/>
  <c r="G788" i="3"/>
  <c r="I788" i="3"/>
  <c r="H788" i="3"/>
  <c r="E788" i="3"/>
  <c r="F787" i="3"/>
  <c r="J787" i="3"/>
  <c r="G787" i="3"/>
  <c r="I787" i="3"/>
  <c r="H787" i="3"/>
  <c r="E787" i="3"/>
  <c r="BF785" i="3"/>
  <c r="BE785" i="3"/>
  <c r="BD785" i="3"/>
  <c r="BC785" i="3"/>
  <c r="BB785" i="3"/>
  <c r="BA785" i="3"/>
  <c r="AZ785" i="3"/>
  <c r="AY785" i="3"/>
  <c r="AX785" i="3"/>
  <c r="AW785" i="3"/>
  <c r="AV785" i="3"/>
  <c r="AU785" i="3"/>
  <c r="AT785" i="3"/>
  <c r="AS785" i="3"/>
  <c r="AR785" i="3"/>
  <c r="AQ785" i="3"/>
  <c r="AP785" i="3"/>
  <c r="AO785" i="3"/>
  <c r="AN785" i="3"/>
  <c r="AM785" i="3"/>
  <c r="AL785" i="3"/>
  <c r="AK785" i="3"/>
  <c r="AJ785" i="3"/>
  <c r="AI785" i="3"/>
  <c r="AH785" i="3"/>
  <c r="AG785" i="3"/>
  <c r="AF785" i="3"/>
  <c r="AE785" i="3"/>
  <c r="AD785" i="3"/>
  <c r="AC785" i="3"/>
  <c r="AB785" i="3"/>
  <c r="AA785" i="3"/>
  <c r="BF783" i="3"/>
  <c r="BE783" i="3"/>
  <c r="BD783" i="3"/>
  <c r="BC783" i="3"/>
  <c r="BB783" i="3"/>
  <c r="BA783" i="3"/>
  <c r="AZ783" i="3"/>
  <c r="AY783" i="3"/>
  <c r="AX783" i="3"/>
  <c r="AW783" i="3"/>
  <c r="AV783" i="3"/>
  <c r="AU783" i="3"/>
  <c r="AT783" i="3"/>
  <c r="AS783" i="3"/>
  <c r="AR783" i="3"/>
  <c r="AQ783" i="3"/>
  <c r="AP783" i="3"/>
  <c r="AO783" i="3"/>
  <c r="AN783" i="3"/>
  <c r="AM783" i="3"/>
  <c r="AL783" i="3"/>
  <c r="AK783" i="3"/>
  <c r="AJ783" i="3"/>
  <c r="AI783" i="3"/>
  <c r="AH783" i="3"/>
  <c r="AG783" i="3"/>
  <c r="AF783" i="3"/>
  <c r="AE783" i="3"/>
  <c r="AD783" i="3"/>
  <c r="AC783" i="3"/>
  <c r="AB783" i="3"/>
  <c r="AA783" i="3"/>
  <c r="BF782" i="3"/>
  <c r="BE782" i="3"/>
  <c r="BD782" i="3"/>
  <c r="BC782" i="3"/>
  <c r="BB782" i="3"/>
  <c r="BA782" i="3"/>
  <c r="AZ782" i="3"/>
  <c r="AY782" i="3"/>
  <c r="AX782" i="3"/>
  <c r="AW782" i="3"/>
  <c r="AV782" i="3"/>
  <c r="AU782" i="3"/>
  <c r="AT782" i="3"/>
  <c r="AS782" i="3"/>
  <c r="AR782" i="3"/>
  <c r="AQ782" i="3"/>
  <c r="AP782" i="3"/>
  <c r="AO782" i="3"/>
  <c r="AN782" i="3"/>
  <c r="AM782" i="3"/>
  <c r="AL782" i="3"/>
  <c r="AK782" i="3"/>
  <c r="AJ782" i="3"/>
  <c r="AI782" i="3"/>
  <c r="AH782" i="3"/>
  <c r="AG782" i="3"/>
  <c r="AF782" i="3"/>
  <c r="AE782" i="3"/>
  <c r="AD782" i="3"/>
  <c r="AC782" i="3"/>
  <c r="AB782" i="3"/>
  <c r="I772" i="3"/>
  <c r="F771" i="3"/>
  <c r="J771" i="3"/>
  <c r="G771" i="3"/>
  <c r="I771" i="3"/>
  <c r="H771" i="3"/>
  <c r="E771" i="3"/>
  <c r="F769" i="3"/>
  <c r="J769" i="3"/>
  <c r="G769" i="3"/>
  <c r="I769" i="3"/>
  <c r="H769" i="3"/>
  <c r="E769" i="3"/>
  <c r="H767" i="3"/>
  <c r="F766" i="3"/>
  <c r="J766" i="3"/>
  <c r="G766" i="3"/>
  <c r="I766" i="3"/>
  <c r="H766" i="3"/>
  <c r="E766" i="3"/>
  <c r="F765" i="3"/>
  <c r="J765" i="3"/>
  <c r="G765" i="3"/>
  <c r="I765" i="3"/>
  <c r="H765" i="3"/>
  <c r="E765" i="3"/>
  <c r="F763" i="3"/>
  <c r="J763" i="3"/>
  <c r="E763" i="3"/>
  <c r="F762" i="3"/>
  <c r="J762" i="3"/>
  <c r="G762" i="3"/>
  <c r="I762" i="3"/>
  <c r="H762" i="3"/>
  <c r="E762" i="3"/>
  <c r="F761" i="3"/>
  <c r="J761" i="3"/>
  <c r="G761" i="3"/>
  <c r="I761" i="3"/>
  <c r="H761" i="3"/>
  <c r="E761" i="3"/>
  <c r="G759" i="3"/>
  <c r="F758" i="3"/>
  <c r="J758" i="3"/>
  <c r="G758" i="3"/>
  <c r="I758" i="3"/>
  <c r="H758" i="3"/>
  <c r="E758" i="3"/>
  <c r="F757" i="3"/>
  <c r="J757" i="3"/>
  <c r="G757" i="3"/>
  <c r="I757" i="3"/>
  <c r="H757" i="3"/>
  <c r="E757" i="3"/>
  <c r="BF755" i="3"/>
  <c r="BE755" i="3"/>
  <c r="BD755" i="3"/>
  <c r="BC755" i="3"/>
  <c r="BB755" i="3"/>
  <c r="BA755" i="3"/>
  <c r="AZ755" i="3"/>
  <c r="AY755" i="3"/>
  <c r="AX755" i="3"/>
  <c r="AW755" i="3"/>
  <c r="AV755" i="3"/>
  <c r="AU755" i="3"/>
  <c r="AT755" i="3"/>
  <c r="AS755" i="3"/>
  <c r="AR755" i="3"/>
  <c r="AQ755" i="3"/>
  <c r="AP755" i="3"/>
  <c r="AO755" i="3"/>
  <c r="AN755" i="3"/>
  <c r="AM755" i="3"/>
  <c r="AL755" i="3"/>
  <c r="AK755" i="3"/>
  <c r="AJ755" i="3"/>
  <c r="AI755" i="3"/>
  <c r="AH755" i="3"/>
  <c r="AG755" i="3"/>
  <c r="AF755" i="3"/>
  <c r="AE755" i="3"/>
  <c r="AD755" i="3"/>
  <c r="AC755" i="3"/>
  <c r="AB755" i="3"/>
  <c r="AA755" i="3"/>
  <c r="BF753" i="3"/>
  <c r="BE753" i="3"/>
  <c r="BD753" i="3"/>
  <c r="BC753" i="3"/>
  <c r="BB753" i="3"/>
  <c r="BA753" i="3"/>
  <c r="AZ753" i="3"/>
  <c r="AY753" i="3"/>
  <c r="AX753" i="3"/>
  <c r="AW753" i="3"/>
  <c r="AV753" i="3"/>
  <c r="AU753" i="3"/>
  <c r="AT753" i="3"/>
  <c r="AS753" i="3"/>
  <c r="AR753" i="3"/>
  <c r="AQ753" i="3"/>
  <c r="AP753" i="3"/>
  <c r="AO753" i="3"/>
  <c r="AN753" i="3"/>
  <c r="AM753" i="3"/>
  <c r="AL753" i="3"/>
  <c r="AK753" i="3"/>
  <c r="AJ753" i="3"/>
  <c r="AI753" i="3"/>
  <c r="AH753" i="3"/>
  <c r="AG753" i="3"/>
  <c r="AF753" i="3"/>
  <c r="AE753" i="3"/>
  <c r="AD753" i="3"/>
  <c r="AC753" i="3"/>
  <c r="AB753" i="3"/>
  <c r="AA753" i="3"/>
  <c r="BF752" i="3"/>
  <c r="BE752" i="3"/>
  <c r="BD752" i="3"/>
  <c r="BC752" i="3"/>
  <c r="BB752" i="3"/>
  <c r="BA752" i="3"/>
  <c r="AZ752" i="3"/>
  <c r="AY752" i="3"/>
  <c r="AX752" i="3"/>
  <c r="AW752" i="3"/>
  <c r="AV752" i="3"/>
  <c r="AU752" i="3"/>
  <c r="AT752" i="3"/>
  <c r="AS752" i="3"/>
  <c r="AR752" i="3"/>
  <c r="AQ752" i="3"/>
  <c r="AP752" i="3"/>
  <c r="AO752" i="3"/>
  <c r="AN752" i="3"/>
  <c r="AM752" i="3"/>
  <c r="AL752" i="3"/>
  <c r="AK752" i="3"/>
  <c r="AJ752" i="3"/>
  <c r="AI752" i="3"/>
  <c r="AH752" i="3"/>
  <c r="AG752" i="3"/>
  <c r="AF752" i="3"/>
  <c r="AE752" i="3"/>
  <c r="AD752" i="3"/>
  <c r="AC752" i="3"/>
  <c r="AB752" i="3"/>
  <c r="H742" i="3"/>
  <c r="F741" i="3"/>
  <c r="J741" i="3"/>
  <c r="G741" i="3"/>
  <c r="I741" i="3"/>
  <c r="H741" i="3"/>
  <c r="E741" i="3"/>
  <c r="F739" i="3"/>
  <c r="J739" i="3"/>
  <c r="G739" i="3"/>
  <c r="I739" i="3"/>
  <c r="H739" i="3"/>
  <c r="E739" i="3"/>
  <c r="F737" i="3"/>
  <c r="E737" i="3"/>
  <c r="F736" i="3"/>
  <c r="J736" i="3"/>
  <c r="G736" i="3"/>
  <c r="I736" i="3"/>
  <c r="H736" i="3"/>
  <c r="E736" i="3"/>
  <c r="F735" i="3"/>
  <c r="J735" i="3"/>
  <c r="G735" i="3"/>
  <c r="I735" i="3"/>
  <c r="H735" i="3"/>
  <c r="E735" i="3"/>
  <c r="G733" i="3"/>
  <c r="F732" i="3"/>
  <c r="J732" i="3"/>
  <c r="G732" i="3"/>
  <c r="I732" i="3"/>
  <c r="H732" i="3"/>
  <c r="E732" i="3"/>
  <c r="F731" i="3"/>
  <c r="J731" i="3"/>
  <c r="G731" i="3"/>
  <c r="I731" i="3"/>
  <c r="H731" i="3"/>
  <c r="E731" i="3"/>
  <c r="I729" i="3"/>
  <c r="F728" i="3"/>
  <c r="G728" i="3"/>
  <c r="I728" i="3"/>
  <c r="H728" i="3"/>
  <c r="E728" i="3"/>
  <c r="F727" i="3"/>
  <c r="J727" i="3"/>
  <c r="G727" i="3"/>
  <c r="I727" i="3"/>
  <c r="H727" i="3"/>
  <c r="E727" i="3"/>
  <c r="BF725" i="3"/>
  <c r="BE725" i="3"/>
  <c r="BD725" i="3"/>
  <c r="BC725" i="3"/>
  <c r="BB725" i="3"/>
  <c r="BA725" i="3"/>
  <c r="AZ725" i="3"/>
  <c r="AY725" i="3"/>
  <c r="AX725" i="3"/>
  <c r="AW725" i="3"/>
  <c r="AV725" i="3"/>
  <c r="AU725" i="3"/>
  <c r="AT725" i="3"/>
  <c r="AS725" i="3"/>
  <c r="AR725" i="3"/>
  <c r="AQ725" i="3"/>
  <c r="AP725" i="3"/>
  <c r="AO725" i="3"/>
  <c r="AN725" i="3"/>
  <c r="AM725" i="3"/>
  <c r="AL725" i="3"/>
  <c r="AK725" i="3"/>
  <c r="AJ725" i="3"/>
  <c r="AI725" i="3"/>
  <c r="AH725" i="3"/>
  <c r="AG725" i="3"/>
  <c r="AF725" i="3"/>
  <c r="AE725" i="3"/>
  <c r="AD725" i="3"/>
  <c r="AC725" i="3"/>
  <c r="AB725" i="3"/>
  <c r="AA725" i="3"/>
  <c r="BF723" i="3"/>
  <c r="BE723" i="3"/>
  <c r="BD723" i="3"/>
  <c r="BC723" i="3"/>
  <c r="BB723" i="3"/>
  <c r="BA723" i="3"/>
  <c r="AZ723" i="3"/>
  <c r="AY723" i="3"/>
  <c r="AX723" i="3"/>
  <c r="AW723" i="3"/>
  <c r="AV723" i="3"/>
  <c r="AU723" i="3"/>
  <c r="AT723" i="3"/>
  <c r="AS723" i="3"/>
  <c r="AR723" i="3"/>
  <c r="AQ723" i="3"/>
  <c r="AP723" i="3"/>
  <c r="AO723" i="3"/>
  <c r="AN723" i="3"/>
  <c r="AM723" i="3"/>
  <c r="AL723" i="3"/>
  <c r="AK723" i="3"/>
  <c r="AJ723" i="3"/>
  <c r="AI723" i="3"/>
  <c r="AH723" i="3"/>
  <c r="AG723" i="3"/>
  <c r="AF723" i="3"/>
  <c r="AE723" i="3"/>
  <c r="AD723" i="3"/>
  <c r="AC723" i="3"/>
  <c r="AB723" i="3"/>
  <c r="AA723" i="3"/>
  <c r="BF722" i="3"/>
  <c r="BE722" i="3"/>
  <c r="BD722" i="3"/>
  <c r="BC722" i="3"/>
  <c r="BB722" i="3"/>
  <c r="BA722" i="3"/>
  <c r="AZ722" i="3"/>
  <c r="AY722" i="3"/>
  <c r="AX722" i="3"/>
  <c r="AW722" i="3"/>
  <c r="AV722" i="3"/>
  <c r="AU722" i="3"/>
  <c r="AT722" i="3"/>
  <c r="AS722" i="3"/>
  <c r="AR722" i="3"/>
  <c r="AQ722" i="3"/>
  <c r="AP722" i="3"/>
  <c r="AO722" i="3"/>
  <c r="AN722" i="3"/>
  <c r="AM722" i="3"/>
  <c r="AL722" i="3"/>
  <c r="AK722" i="3"/>
  <c r="AJ722" i="3"/>
  <c r="AI722" i="3"/>
  <c r="AH722" i="3"/>
  <c r="AG722" i="3"/>
  <c r="AF722" i="3"/>
  <c r="AE722" i="3"/>
  <c r="AD722" i="3"/>
  <c r="AC722" i="3"/>
  <c r="AB722" i="3"/>
  <c r="F712" i="3"/>
  <c r="E712" i="3"/>
  <c r="F711" i="3"/>
  <c r="G711" i="3"/>
  <c r="I711" i="3"/>
  <c r="H711" i="3"/>
  <c r="E711" i="3"/>
  <c r="F709" i="3"/>
  <c r="J709" i="3"/>
  <c r="G709" i="3"/>
  <c r="I709" i="3"/>
  <c r="H709" i="3"/>
  <c r="E709" i="3"/>
  <c r="G707" i="3"/>
  <c r="F706" i="3"/>
  <c r="J706" i="3"/>
  <c r="G706" i="3"/>
  <c r="I706" i="3"/>
  <c r="H706" i="3"/>
  <c r="E706" i="3"/>
  <c r="F705" i="3"/>
  <c r="J705" i="3"/>
  <c r="G705" i="3"/>
  <c r="I705" i="3"/>
  <c r="H705" i="3"/>
  <c r="E705" i="3"/>
  <c r="I703" i="3"/>
  <c r="F702" i="3"/>
  <c r="J702" i="3"/>
  <c r="G702" i="3"/>
  <c r="I702" i="3"/>
  <c r="H702" i="3"/>
  <c r="E702" i="3"/>
  <c r="F701" i="3"/>
  <c r="J701" i="3"/>
  <c r="G701" i="3"/>
  <c r="I701" i="3"/>
  <c r="H701" i="3"/>
  <c r="E701" i="3"/>
  <c r="H699" i="3"/>
  <c r="F698" i="3"/>
  <c r="J698" i="3"/>
  <c r="G698" i="3"/>
  <c r="I698" i="3"/>
  <c r="H698" i="3"/>
  <c r="E698" i="3"/>
  <c r="F697" i="3"/>
  <c r="J697" i="3"/>
  <c r="G697" i="3"/>
  <c r="I697" i="3"/>
  <c r="H697" i="3"/>
  <c r="E697" i="3"/>
  <c r="BF693" i="3"/>
  <c r="BE693" i="3"/>
  <c r="BD693" i="3"/>
  <c r="BC693" i="3"/>
  <c r="BB693" i="3"/>
  <c r="BA693" i="3"/>
  <c r="AZ693" i="3"/>
  <c r="AY693" i="3"/>
  <c r="AX693" i="3"/>
  <c r="AW693" i="3"/>
  <c r="AV693" i="3"/>
  <c r="AU693" i="3"/>
  <c r="AT693" i="3"/>
  <c r="AS693" i="3"/>
  <c r="AR693" i="3"/>
  <c r="AQ693" i="3"/>
  <c r="AP693" i="3"/>
  <c r="AO693" i="3"/>
  <c r="AN693" i="3"/>
  <c r="AM693" i="3"/>
  <c r="AL693" i="3"/>
  <c r="AK693" i="3"/>
  <c r="AJ693" i="3"/>
  <c r="AI693" i="3"/>
  <c r="AH693" i="3"/>
  <c r="AG693" i="3"/>
  <c r="AF693" i="3"/>
  <c r="AE693" i="3"/>
  <c r="AD693" i="3"/>
  <c r="AC693" i="3"/>
  <c r="BF692" i="3"/>
  <c r="BE692" i="3"/>
  <c r="BD692" i="3"/>
  <c r="BC692" i="3"/>
  <c r="BB692" i="3"/>
  <c r="BA692" i="3"/>
  <c r="AZ692" i="3"/>
  <c r="AY692" i="3"/>
  <c r="AX692" i="3"/>
  <c r="AW692" i="3"/>
  <c r="AV692" i="3"/>
  <c r="AU692" i="3"/>
  <c r="AT692" i="3"/>
  <c r="AS692" i="3"/>
  <c r="AR692" i="3"/>
  <c r="AQ692" i="3"/>
  <c r="AP692" i="3"/>
  <c r="AO692" i="3"/>
  <c r="AN692" i="3"/>
  <c r="AM692" i="3"/>
  <c r="AL692" i="3"/>
  <c r="AK692" i="3"/>
  <c r="AJ692" i="3"/>
  <c r="AI692" i="3"/>
  <c r="AH692" i="3"/>
  <c r="AG692" i="3"/>
  <c r="AF692" i="3"/>
  <c r="AE692" i="3"/>
  <c r="AD692" i="3"/>
  <c r="AC692" i="3"/>
  <c r="AB692" i="3"/>
  <c r="H682" i="3"/>
  <c r="F681" i="3"/>
  <c r="J681" i="3"/>
  <c r="G681" i="3"/>
  <c r="I681" i="3"/>
  <c r="H681" i="3"/>
  <c r="E681" i="3"/>
  <c r="F679" i="3"/>
  <c r="J679" i="3"/>
  <c r="G679" i="3"/>
  <c r="I679" i="3"/>
  <c r="H679" i="3"/>
  <c r="E679" i="3"/>
  <c r="F677" i="3"/>
  <c r="E677" i="3"/>
  <c r="F676" i="3"/>
  <c r="G676" i="3"/>
  <c r="I676" i="3"/>
  <c r="H676" i="3"/>
  <c r="E676" i="3"/>
  <c r="F675" i="3"/>
  <c r="J675" i="3"/>
  <c r="G675" i="3"/>
  <c r="I675" i="3"/>
  <c r="H675" i="3"/>
  <c r="E675" i="3"/>
  <c r="G673" i="3"/>
  <c r="F672" i="3"/>
  <c r="J672" i="3"/>
  <c r="G672" i="3"/>
  <c r="I672" i="3"/>
  <c r="H672" i="3"/>
  <c r="E672" i="3"/>
  <c r="F671" i="3"/>
  <c r="J671" i="3"/>
  <c r="G671" i="3"/>
  <c r="I671" i="3"/>
  <c r="H671" i="3"/>
  <c r="E671" i="3"/>
  <c r="I669" i="3"/>
  <c r="F668" i="3"/>
  <c r="J668" i="3"/>
  <c r="G668" i="3"/>
  <c r="I668" i="3"/>
  <c r="H668" i="3"/>
  <c r="E668" i="3"/>
  <c r="F667" i="3"/>
  <c r="J667" i="3"/>
  <c r="G667" i="3"/>
  <c r="I667" i="3"/>
  <c r="H667" i="3"/>
  <c r="E667" i="3"/>
  <c r="BF665" i="3"/>
  <c r="BE665" i="3"/>
  <c r="BD665" i="3"/>
  <c r="BC665" i="3"/>
  <c r="BB665" i="3"/>
  <c r="BA665" i="3"/>
  <c r="AZ665" i="3"/>
  <c r="AY665" i="3"/>
  <c r="AX665" i="3"/>
  <c r="AW665" i="3"/>
  <c r="AV665" i="3"/>
  <c r="AU665" i="3"/>
  <c r="AT665" i="3"/>
  <c r="AS665" i="3"/>
  <c r="AR665" i="3"/>
  <c r="AQ665" i="3"/>
  <c r="AP665" i="3"/>
  <c r="AO665" i="3"/>
  <c r="AN665" i="3"/>
  <c r="AM665" i="3"/>
  <c r="AL665" i="3"/>
  <c r="AK665" i="3"/>
  <c r="AJ665" i="3"/>
  <c r="AI665" i="3"/>
  <c r="AH665" i="3"/>
  <c r="AG665" i="3"/>
  <c r="AF665" i="3"/>
  <c r="AE665" i="3"/>
  <c r="AD665" i="3"/>
  <c r="AC665" i="3"/>
  <c r="AB665" i="3"/>
  <c r="AA665" i="3"/>
  <c r="BF663" i="3"/>
  <c r="BE663" i="3"/>
  <c r="BD663" i="3"/>
  <c r="BC663" i="3"/>
  <c r="BB663" i="3"/>
  <c r="BA663" i="3"/>
  <c r="AZ663" i="3"/>
  <c r="AY663" i="3"/>
  <c r="AX663" i="3"/>
  <c r="AW663" i="3"/>
  <c r="AV663" i="3"/>
  <c r="AU663" i="3"/>
  <c r="AT663" i="3"/>
  <c r="AS663" i="3"/>
  <c r="AR663" i="3"/>
  <c r="AQ663" i="3"/>
  <c r="AP663" i="3"/>
  <c r="AO663" i="3"/>
  <c r="AN663" i="3"/>
  <c r="AM663" i="3"/>
  <c r="AL663" i="3"/>
  <c r="AK663" i="3"/>
  <c r="AJ663" i="3"/>
  <c r="AI663" i="3"/>
  <c r="AH663" i="3"/>
  <c r="AG663" i="3"/>
  <c r="AF663" i="3"/>
  <c r="AE663" i="3"/>
  <c r="AD663" i="3"/>
  <c r="AC663" i="3"/>
  <c r="AB663" i="3"/>
  <c r="AA663" i="3"/>
  <c r="BF662" i="3"/>
  <c r="BE662" i="3"/>
  <c r="BD662" i="3"/>
  <c r="BC662" i="3"/>
  <c r="BB662" i="3"/>
  <c r="BA662" i="3"/>
  <c r="AZ662" i="3"/>
  <c r="AY662" i="3"/>
  <c r="AX662" i="3"/>
  <c r="AW662" i="3"/>
  <c r="AV662" i="3"/>
  <c r="AU662" i="3"/>
  <c r="AT662" i="3"/>
  <c r="AS662" i="3"/>
  <c r="AR662" i="3"/>
  <c r="AQ662" i="3"/>
  <c r="AP662" i="3"/>
  <c r="AO662" i="3"/>
  <c r="AN662" i="3"/>
  <c r="AM662" i="3"/>
  <c r="AL662" i="3"/>
  <c r="AK662" i="3"/>
  <c r="AJ662" i="3"/>
  <c r="AI662" i="3"/>
  <c r="AH662" i="3"/>
  <c r="AG662" i="3"/>
  <c r="AF662" i="3"/>
  <c r="AE662" i="3"/>
  <c r="AD662" i="3"/>
  <c r="AC662" i="3"/>
  <c r="AB662" i="3"/>
  <c r="F652" i="3"/>
  <c r="J652" i="3"/>
  <c r="E652" i="3"/>
  <c r="F651" i="3"/>
  <c r="J651" i="3"/>
  <c r="G651" i="3"/>
  <c r="I651" i="3"/>
  <c r="H651" i="3"/>
  <c r="E651" i="3"/>
  <c r="F649" i="3"/>
  <c r="J649" i="3"/>
  <c r="G649" i="3"/>
  <c r="I649" i="3"/>
  <c r="H649" i="3"/>
  <c r="E649" i="3"/>
  <c r="G647" i="3"/>
  <c r="F646" i="3"/>
  <c r="J646" i="3"/>
  <c r="G646" i="3"/>
  <c r="I646" i="3"/>
  <c r="H646" i="3"/>
  <c r="E646" i="3"/>
  <c r="F645" i="3"/>
  <c r="J645" i="3"/>
  <c r="G645" i="3"/>
  <c r="I645" i="3"/>
  <c r="H645" i="3"/>
  <c r="E645" i="3"/>
  <c r="I643" i="3"/>
  <c r="F642" i="3"/>
  <c r="J642" i="3"/>
  <c r="G642" i="3"/>
  <c r="I642" i="3"/>
  <c r="H642" i="3"/>
  <c r="E642" i="3"/>
  <c r="F641" i="3"/>
  <c r="J641" i="3"/>
  <c r="G641" i="3"/>
  <c r="I641" i="3"/>
  <c r="H641" i="3"/>
  <c r="E641" i="3"/>
  <c r="H639" i="3"/>
  <c r="F638" i="3"/>
  <c r="J638" i="3"/>
  <c r="G638" i="3"/>
  <c r="I638" i="3"/>
  <c r="H638" i="3"/>
  <c r="E638" i="3"/>
  <c r="F637" i="3"/>
  <c r="J637" i="3"/>
  <c r="G637" i="3"/>
  <c r="I637" i="3"/>
  <c r="H637" i="3"/>
  <c r="E637" i="3"/>
  <c r="BF635" i="3"/>
  <c r="BE635" i="3"/>
  <c r="BD635" i="3"/>
  <c r="BC635" i="3"/>
  <c r="BB635" i="3"/>
  <c r="BA635" i="3"/>
  <c r="AZ635" i="3"/>
  <c r="AY635" i="3"/>
  <c r="AX635" i="3"/>
  <c r="AW635" i="3"/>
  <c r="AV635" i="3"/>
  <c r="AU635" i="3"/>
  <c r="AT635" i="3"/>
  <c r="AS635" i="3"/>
  <c r="AR635" i="3"/>
  <c r="AQ635" i="3"/>
  <c r="AP635" i="3"/>
  <c r="AO635" i="3"/>
  <c r="AN635" i="3"/>
  <c r="AM635" i="3"/>
  <c r="AL635" i="3"/>
  <c r="AK635" i="3"/>
  <c r="AJ635" i="3"/>
  <c r="AI635" i="3"/>
  <c r="AH635" i="3"/>
  <c r="AG635" i="3"/>
  <c r="AF635" i="3"/>
  <c r="AE635" i="3"/>
  <c r="AD635" i="3"/>
  <c r="AC635" i="3"/>
  <c r="AB635" i="3"/>
  <c r="AA635" i="3"/>
  <c r="BF633" i="3"/>
  <c r="BE633" i="3"/>
  <c r="BD633" i="3"/>
  <c r="BC633" i="3"/>
  <c r="BB633" i="3"/>
  <c r="BA633" i="3"/>
  <c r="AZ633" i="3"/>
  <c r="AY633" i="3"/>
  <c r="AX633" i="3"/>
  <c r="AW633" i="3"/>
  <c r="AV633" i="3"/>
  <c r="AU633" i="3"/>
  <c r="AT633" i="3"/>
  <c r="AS633" i="3"/>
  <c r="AR633" i="3"/>
  <c r="AQ633" i="3"/>
  <c r="AP633" i="3"/>
  <c r="AO633" i="3"/>
  <c r="AN633" i="3"/>
  <c r="AM633" i="3"/>
  <c r="AL633" i="3"/>
  <c r="AK633" i="3"/>
  <c r="AJ633" i="3"/>
  <c r="AI633" i="3"/>
  <c r="AH633" i="3"/>
  <c r="AG633" i="3"/>
  <c r="AF633" i="3"/>
  <c r="AE633" i="3"/>
  <c r="AD633" i="3"/>
  <c r="AC633" i="3"/>
  <c r="AB633" i="3"/>
  <c r="AA633" i="3"/>
  <c r="BF632" i="3"/>
  <c r="BE632" i="3"/>
  <c r="BD632" i="3"/>
  <c r="BC632" i="3"/>
  <c r="BB632" i="3"/>
  <c r="BA632" i="3"/>
  <c r="AZ632" i="3"/>
  <c r="AY632" i="3"/>
  <c r="AX632" i="3"/>
  <c r="AW632" i="3"/>
  <c r="AV632" i="3"/>
  <c r="AU632" i="3"/>
  <c r="AT632" i="3"/>
  <c r="AS632" i="3"/>
  <c r="AR632" i="3"/>
  <c r="AQ632" i="3"/>
  <c r="AP632" i="3"/>
  <c r="AO632" i="3"/>
  <c r="AN632" i="3"/>
  <c r="AM632" i="3"/>
  <c r="AL632" i="3"/>
  <c r="AK632" i="3"/>
  <c r="AJ632" i="3"/>
  <c r="AI632" i="3"/>
  <c r="AH632" i="3"/>
  <c r="AG632" i="3"/>
  <c r="AF632" i="3"/>
  <c r="AE632" i="3"/>
  <c r="AD632" i="3"/>
  <c r="AC632" i="3"/>
  <c r="AB632" i="3"/>
  <c r="G622" i="3"/>
  <c r="F621" i="3"/>
  <c r="J621" i="3"/>
  <c r="G621" i="3"/>
  <c r="I621" i="3"/>
  <c r="H621" i="3"/>
  <c r="E621" i="3"/>
  <c r="F619" i="3"/>
  <c r="J619" i="3"/>
  <c r="G619" i="3"/>
  <c r="I619" i="3"/>
  <c r="H619" i="3"/>
  <c r="E619" i="3"/>
  <c r="I617" i="3"/>
  <c r="F616" i="3"/>
  <c r="J616" i="3"/>
  <c r="G616" i="3"/>
  <c r="I616" i="3"/>
  <c r="H616" i="3"/>
  <c r="E616" i="3"/>
  <c r="F615" i="3"/>
  <c r="J615" i="3"/>
  <c r="G615" i="3"/>
  <c r="I615" i="3"/>
  <c r="H615" i="3"/>
  <c r="E615" i="3"/>
  <c r="H613" i="3"/>
  <c r="F612" i="3"/>
  <c r="J612" i="3"/>
  <c r="G612" i="3"/>
  <c r="I612" i="3"/>
  <c r="H612" i="3"/>
  <c r="E612" i="3"/>
  <c r="F611" i="3"/>
  <c r="J611" i="3"/>
  <c r="G611" i="3"/>
  <c r="I611" i="3"/>
  <c r="H611" i="3"/>
  <c r="E611" i="3"/>
  <c r="F609" i="3"/>
  <c r="E609" i="3"/>
  <c r="F608" i="3"/>
  <c r="J608" i="3"/>
  <c r="G608" i="3"/>
  <c r="I608" i="3"/>
  <c r="H608" i="3"/>
  <c r="E608" i="3"/>
  <c r="F607" i="3"/>
  <c r="J607" i="3"/>
  <c r="G607" i="3"/>
  <c r="I607" i="3"/>
  <c r="H607" i="3"/>
  <c r="E607" i="3"/>
  <c r="BF605" i="3"/>
  <c r="BE605" i="3"/>
  <c r="BD605" i="3"/>
  <c r="BC605" i="3"/>
  <c r="BB605" i="3"/>
  <c r="BA605" i="3"/>
  <c r="AZ605" i="3"/>
  <c r="AY605" i="3"/>
  <c r="AX605" i="3"/>
  <c r="AW605" i="3"/>
  <c r="AV605" i="3"/>
  <c r="AU605" i="3"/>
  <c r="AT605" i="3"/>
  <c r="AS605" i="3"/>
  <c r="AR605" i="3"/>
  <c r="AQ605" i="3"/>
  <c r="AP605" i="3"/>
  <c r="AO605" i="3"/>
  <c r="AN605" i="3"/>
  <c r="AM605" i="3"/>
  <c r="AL605" i="3"/>
  <c r="AK605" i="3"/>
  <c r="AJ605" i="3"/>
  <c r="AI605" i="3"/>
  <c r="AH605" i="3"/>
  <c r="AG605" i="3"/>
  <c r="AF605" i="3"/>
  <c r="AE605" i="3"/>
  <c r="AD605" i="3"/>
  <c r="AC605" i="3"/>
  <c r="AB605" i="3"/>
  <c r="AA605" i="3"/>
  <c r="BF603" i="3"/>
  <c r="BE603" i="3"/>
  <c r="BD603" i="3"/>
  <c r="BC603" i="3"/>
  <c r="BB603" i="3"/>
  <c r="BA603" i="3"/>
  <c r="AZ603" i="3"/>
  <c r="AY603" i="3"/>
  <c r="AX603" i="3"/>
  <c r="AW603" i="3"/>
  <c r="AV603" i="3"/>
  <c r="AU603" i="3"/>
  <c r="AT603" i="3"/>
  <c r="AS603" i="3"/>
  <c r="AR603" i="3"/>
  <c r="AQ603" i="3"/>
  <c r="AP603" i="3"/>
  <c r="AO603" i="3"/>
  <c r="AN603" i="3"/>
  <c r="AM603" i="3"/>
  <c r="AL603" i="3"/>
  <c r="AK603" i="3"/>
  <c r="AJ603" i="3"/>
  <c r="AI603" i="3"/>
  <c r="AH603" i="3"/>
  <c r="AG603" i="3"/>
  <c r="AF603" i="3"/>
  <c r="AE603" i="3"/>
  <c r="AD603" i="3"/>
  <c r="AC603" i="3"/>
  <c r="AB603" i="3"/>
  <c r="AA603" i="3"/>
  <c r="BF602" i="3"/>
  <c r="BE602" i="3"/>
  <c r="BD602" i="3"/>
  <c r="BC602" i="3"/>
  <c r="BB602" i="3"/>
  <c r="BA602" i="3"/>
  <c r="AZ602" i="3"/>
  <c r="AY602" i="3"/>
  <c r="AX602" i="3"/>
  <c r="AW602" i="3"/>
  <c r="AV602" i="3"/>
  <c r="AU602" i="3"/>
  <c r="AT602" i="3"/>
  <c r="AS602" i="3"/>
  <c r="AR602" i="3"/>
  <c r="AQ602" i="3"/>
  <c r="AP602" i="3"/>
  <c r="AO602" i="3"/>
  <c r="AN602" i="3"/>
  <c r="AM602" i="3"/>
  <c r="AL602" i="3"/>
  <c r="AK602" i="3"/>
  <c r="AJ602" i="3"/>
  <c r="AI602" i="3"/>
  <c r="AH602" i="3"/>
  <c r="AG602" i="3"/>
  <c r="AF602" i="3"/>
  <c r="AE602" i="3"/>
  <c r="AD602" i="3"/>
  <c r="AC602" i="3"/>
  <c r="AB602" i="3"/>
  <c r="F591" i="3"/>
  <c r="J591" i="3"/>
  <c r="G591" i="3"/>
  <c r="I591" i="3"/>
  <c r="H591" i="3"/>
  <c r="E591" i="3"/>
  <c r="F589" i="3"/>
  <c r="J589" i="3"/>
  <c r="G589" i="3"/>
  <c r="I589" i="3"/>
  <c r="H589" i="3"/>
  <c r="E589" i="3"/>
  <c r="F586" i="3"/>
  <c r="J586" i="3"/>
  <c r="G586" i="3"/>
  <c r="I586" i="3"/>
  <c r="H586" i="3"/>
  <c r="E586" i="3"/>
  <c r="F585" i="3"/>
  <c r="J585" i="3"/>
  <c r="G585" i="3"/>
  <c r="I585" i="3"/>
  <c r="H585" i="3"/>
  <c r="E585" i="3"/>
  <c r="G583" i="3"/>
  <c r="F582" i="3"/>
  <c r="J582" i="3"/>
  <c r="G582" i="3"/>
  <c r="I582" i="3"/>
  <c r="H582" i="3"/>
  <c r="E582" i="3"/>
  <c r="F581" i="3"/>
  <c r="J581" i="3"/>
  <c r="G581" i="3"/>
  <c r="I581" i="3"/>
  <c r="H581" i="3"/>
  <c r="E581" i="3"/>
  <c r="E579" i="3"/>
  <c r="F578" i="3"/>
  <c r="J578" i="3"/>
  <c r="G578" i="3"/>
  <c r="I578" i="3"/>
  <c r="H578" i="3"/>
  <c r="E578" i="3"/>
  <c r="F577" i="3"/>
  <c r="J577" i="3"/>
  <c r="G577" i="3"/>
  <c r="I577" i="3"/>
  <c r="H577" i="3"/>
  <c r="E577" i="3"/>
  <c r="BF575" i="3"/>
  <c r="BE575" i="3"/>
  <c r="BD575" i="3"/>
  <c r="BC575" i="3"/>
  <c r="BB575" i="3"/>
  <c r="BA575" i="3"/>
  <c r="AZ575" i="3"/>
  <c r="AY575" i="3"/>
  <c r="AX575" i="3"/>
  <c r="AW575" i="3"/>
  <c r="AV575" i="3"/>
  <c r="AU575" i="3"/>
  <c r="AT575" i="3"/>
  <c r="AS575" i="3"/>
  <c r="AR575" i="3"/>
  <c r="AQ575" i="3"/>
  <c r="AP575" i="3"/>
  <c r="AO575" i="3"/>
  <c r="AN575" i="3"/>
  <c r="AM575" i="3"/>
  <c r="AL575" i="3"/>
  <c r="AK575" i="3"/>
  <c r="AJ575" i="3"/>
  <c r="AI575" i="3"/>
  <c r="AH575" i="3"/>
  <c r="AG575" i="3"/>
  <c r="AF575" i="3"/>
  <c r="AE575" i="3"/>
  <c r="AD575" i="3"/>
  <c r="AC575" i="3"/>
  <c r="AB575" i="3"/>
  <c r="AA575" i="3"/>
  <c r="BF573" i="3"/>
  <c r="BE573" i="3"/>
  <c r="BD573" i="3"/>
  <c r="BC573" i="3"/>
  <c r="BB573" i="3"/>
  <c r="BA573" i="3"/>
  <c r="AZ573" i="3"/>
  <c r="AY573" i="3"/>
  <c r="AX573" i="3"/>
  <c r="AW573" i="3"/>
  <c r="AV573" i="3"/>
  <c r="AU573" i="3"/>
  <c r="AT573" i="3"/>
  <c r="AS573" i="3"/>
  <c r="AR573" i="3"/>
  <c r="AQ573" i="3"/>
  <c r="AP573" i="3"/>
  <c r="AO573" i="3"/>
  <c r="AN573" i="3"/>
  <c r="AM573" i="3"/>
  <c r="AL573" i="3"/>
  <c r="AK573" i="3"/>
  <c r="AJ573" i="3"/>
  <c r="AI573" i="3"/>
  <c r="AH573" i="3"/>
  <c r="AG573" i="3"/>
  <c r="AF573" i="3"/>
  <c r="AE573" i="3"/>
  <c r="AD573" i="3"/>
  <c r="AC573" i="3"/>
  <c r="AB573" i="3"/>
  <c r="AA573" i="3"/>
  <c r="BF572" i="3"/>
  <c r="BE572" i="3"/>
  <c r="BD572" i="3"/>
  <c r="BC572" i="3"/>
  <c r="BB572" i="3"/>
  <c r="BA572" i="3"/>
  <c r="AZ572" i="3"/>
  <c r="AY572" i="3"/>
  <c r="AX572" i="3"/>
  <c r="AW572" i="3"/>
  <c r="AV572" i="3"/>
  <c r="AU572" i="3"/>
  <c r="AT572" i="3"/>
  <c r="AS572" i="3"/>
  <c r="AR572" i="3"/>
  <c r="AQ572" i="3"/>
  <c r="AP572" i="3"/>
  <c r="AO572" i="3"/>
  <c r="AN572" i="3"/>
  <c r="AM572" i="3"/>
  <c r="AL572" i="3"/>
  <c r="AK572" i="3"/>
  <c r="AJ572" i="3"/>
  <c r="AI572" i="3"/>
  <c r="AH572" i="3"/>
  <c r="AG572" i="3"/>
  <c r="AF572" i="3"/>
  <c r="AE572" i="3"/>
  <c r="AD572" i="3"/>
  <c r="AC572" i="3"/>
  <c r="AB572" i="3"/>
  <c r="F562" i="3"/>
  <c r="G562" i="3"/>
  <c r="E562" i="3"/>
  <c r="F561" i="3"/>
  <c r="J561" i="3"/>
  <c r="G561" i="3"/>
  <c r="I561" i="3"/>
  <c r="H561" i="3"/>
  <c r="E561" i="3"/>
  <c r="F559" i="3"/>
  <c r="J559" i="3"/>
  <c r="G559" i="3"/>
  <c r="I559" i="3"/>
  <c r="H559" i="3"/>
  <c r="E559" i="3"/>
  <c r="G557" i="3"/>
  <c r="I557" i="3"/>
  <c r="G556" i="3"/>
  <c r="I556" i="3"/>
  <c r="H556" i="3"/>
  <c r="E556" i="3"/>
  <c r="G555" i="3"/>
  <c r="I555" i="3"/>
  <c r="H555" i="3"/>
  <c r="E555" i="3"/>
  <c r="G553" i="3"/>
  <c r="I553" i="3"/>
  <c r="F552" i="3"/>
  <c r="J552" i="3"/>
  <c r="G552" i="3"/>
  <c r="I552" i="3"/>
  <c r="H552" i="3"/>
  <c r="E552" i="3"/>
  <c r="G551" i="3"/>
  <c r="I551" i="3"/>
  <c r="H551" i="3"/>
  <c r="E551" i="3"/>
  <c r="F549" i="3"/>
  <c r="J549" i="3"/>
  <c r="H549" i="3"/>
  <c r="E549" i="3"/>
  <c r="F548" i="3"/>
  <c r="J548" i="3"/>
  <c r="G548" i="3"/>
  <c r="I548" i="3"/>
  <c r="H548" i="3"/>
  <c r="E548" i="3"/>
  <c r="G547" i="3"/>
  <c r="I547" i="3"/>
  <c r="H547" i="3"/>
  <c r="E547" i="3"/>
  <c r="BF545" i="3"/>
  <c r="BE545" i="3"/>
  <c r="BD545" i="3"/>
  <c r="BC545" i="3"/>
  <c r="BB545" i="3"/>
  <c r="BA545" i="3"/>
  <c r="AZ545" i="3"/>
  <c r="AY545" i="3"/>
  <c r="AX545" i="3"/>
  <c r="AW545" i="3"/>
  <c r="AV545" i="3"/>
  <c r="AU545" i="3"/>
  <c r="AT545" i="3"/>
  <c r="AS545" i="3"/>
  <c r="AR545" i="3"/>
  <c r="AQ545" i="3"/>
  <c r="AP545" i="3"/>
  <c r="AO545" i="3"/>
  <c r="AN545" i="3"/>
  <c r="AM545" i="3"/>
  <c r="AL545" i="3"/>
  <c r="AK545" i="3"/>
  <c r="AJ545" i="3"/>
  <c r="AI545" i="3"/>
  <c r="AH545" i="3"/>
  <c r="AG545" i="3"/>
  <c r="AF545" i="3"/>
  <c r="AE545" i="3"/>
  <c r="AD545" i="3"/>
  <c r="AC545" i="3"/>
  <c r="BF543" i="3"/>
  <c r="BE543" i="3"/>
  <c r="BD543" i="3"/>
  <c r="BC543" i="3"/>
  <c r="BB543" i="3"/>
  <c r="BA543" i="3"/>
  <c r="AZ543" i="3"/>
  <c r="AY543" i="3"/>
  <c r="AX543" i="3"/>
  <c r="AW543" i="3"/>
  <c r="AV543" i="3"/>
  <c r="AU543" i="3"/>
  <c r="AT543" i="3"/>
  <c r="AS543" i="3"/>
  <c r="AR543" i="3"/>
  <c r="AQ543" i="3"/>
  <c r="AP543" i="3"/>
  <c r="AO543" i="3"/>
  <c r="AN543" i="3"/>
  <c r="AM543" i="3"/>
  <c r="AL543" i="3"/>
  <c r="AK543" i="3"/>
  <c r="AJ543" i="3"/>
  <c r="AI543" i="3"/>
  <c r="AH543" i="3"/>
  <c r="AG543" i="3"/>
  <c r="AF543" i="3"/>
  <c r="AE543" i="3"/>
  <c r="AD543" i="3"/>
  <c r="AC543" i="3"/>
  <c r="BF542" i="3"/>
  <c r="BE542" i="3"/>
  <c r="BD542" i="3"/>
  <c r="BC542" i="3"/>
  <c r="BB542" i="3"/>
  <c r="BA542" i="3"/>
  <c r="AZ542" i="3"/>
  <c r="AY542" i="3"/>
  <c r="AX542" i="3"/>
  <c r="AW542" i="3"/>
  <c r="AV542" i="3"/>
  <c r="AU542" i="3"/>
  <c r="AT542" i="3"/>
  <c r="AS542" i="3"/>
  <c r="AR542" i="3"/>
  <c r="AQ542" i="3"/>
  <c r="AP542" i="3"/>
  <c r="AO542" i="3"/>
  <c r="AN542" i="3"/>
  <c r="AM542" i="3"/>
  <c r="AL542" i="3"/>
  <c r="AK542" i="3"/>
  <c r="AJ542" i="3"/>
  <c r="AI542" i="3"/>
  <c r="AH542" i="3"/>
  <c r="AG542" i="3"/>
  <c r="AF542" i="3"/>
  <c r="AE542" i="3"/>
  <c r="AD542" i="3"/>
  <c r="AC542" i="3"/>
  <c r="AB542" i="3"/>
  <c r="G532" i="3"/>
  <c r="I532" i="3"/>
  <c r="F531" i="3"/>
  <c r="J531" i="3"/>
  <c r="G531" i="3"/>
  <c r="I531" i="3"/>
  <c r="H531" i="3"/>
  <c r="E531" i="3"/>
  <c r="F529" i="3"/>
  <c r="G529" i="3"/>
  <c r="I529" i="3"/>
  <c r="H529" i="3"/>
  <c r="E529" i="3"/>
  <c r="F527" i="3"/>
  <c r="J527" i="3"/>
  <c r="G527" i="3"/>
  <c r="E527" i="3"/>
  <c r="F526" i="3"/>
  <c r="J526" i="3"/>
  <c r="G526" i="3"/>
  <c r="I526" i="3"/>
  <c r="H526" i="3"/>
  <c r="E526" i="3"/>
  <c r="F525" i="3"/>
  <c r="G525" i="3"/>
  <c r="I525" i="3"/>
  <c r="H525" i="3"/>
  <c r="E525" i="3"/>
  <c r="F523" i="3"/>
  <c r="J523" i="3"/>
  <c r="H523" i="3"/>
  <c r="E523" i="3"/>
  <c r="F522" i="3"/>
  <c r="J522" i="3"/>
  <c r="G522" i="3"/>
  <c r="I522" i="3"/>
  <c r="H522" i="3"/>
  <c r="E522" i="3"/>
  <c r="F521" i="3"/>
  <c r="J521" i="3"/>
  <c r="G521" i="3"/>
  <c r="I521" i="3"/>
  <c r="H521" i="3"/>
  <c r="E521" i="3"/>
  <c r="I519" i="3"/>
  <c r="H519" i="3"/>
  <c r="F518" i="3"/>
  <c r="J518" i="3"/>
  <c r="G518" i="3"/>
  <c r="I518" i="3"/>
  <c r="H518" i="3"/>
  <c r="E518" i="3"/>
  <c r="F517" i="3"/>
  <c r="J517" i="3"/>
  <c r="G517" i="3"/>
  <c r="I517" i="3"/>
  <c r="H517" i="3"/>
  <c r="E517" i="3"/>
  <c r="BF515" i="3"/>
  <c r="BE515" i="3"/>
  <c r="BD515" i="3"/>
  <c r="BC515" i="3"/>
  <c r="BB515" i="3"/>
  <c r="BA515" i="3"/>
  <c r="AZ515" i="3"/>
  <c r="AY515" i="3"/>
  <c r="AX515" i="3"/>
  <c r="AW515" i="3"/>
  <c r="AV515" i="3"/>
  <c r="AU515" i="3"/>
  <c r="AT515" i="3"/>
  <c r="AS515" i="3"/>
  <c r="AR515" i="3"/>
  <c r="AQ515" i="3"/>
  <c r="AP515" i="3"/>
  <c r="AO515" i="3"/>
  <c r="AN515" i="3"/>
  <c r="AM515" i="3"/>
  <c r="AL515" i="3"/>
  <c r="AK515" i="3"/>
  <c r="AJ515" i="3"/>
  <c r="AI515" i="3"/>
  <c r="AH515" i="3"/>
  <c r="AG515" i="3"/>
  <c r="AF515" i="3"/>
  <c r="AE515" i="3"/>
  <c r="AD515" i="3"/>
  <c r="AC515" i="3"/>
  <c r="AB515" i="3"/>
  <c r="AA515" i="3"/>
  <c r="BF513" i="3"/>
  <c r="BE513" i="3"/>
  <c r="BD513" i="3"/>
  <c r="BC513" i="3"/>
  <c r="BB513" i="3"/>
  <c r="BA513" i="3"/>
  <c r="AZ513" i="3"/>
  <c r="AY513" i="3"/>
  <c r="AX513" i="3"/>
  <c r="AW513" i="3"/>
  <c r="AV513" i="3"/>
  <c r="AU513" i="3"/>
  <c r="AT513" i="3"/>
  <c r="AS513" i="3"/>
  <c r="AR513" i="3"/>
  <c r="AQ513" i="3"/>
  <c r="AP513" i="3"/>
  <c r="AO513" i="3"/>
  <c r="AN513" i="3"/>
  <c r="AM513" i="3"/>
  <c r="AL513" i="3"/>
  <c r="AK513" i="3"/>
  <c r="AJ513" i="3"/>
  <c r="AI513" i="3"/>
  <c r="AH513" i="3"/>
  <c r="AG513" i="3"/>
  <c r="AF513" i="3"/>
  <c r="AE513" i="3"/>
  <c r="AD513" i="3"/>
  <c r="AC513" i="3"/>
  <c r="AB513" i="3"/>
  <c r="AA513" i="3"/>
  <c r="BF512" i="3"/>
  <c r="BE512" i="3"/>
  <c r="BD512" i="3"/>
  <c r="BC512" i="3"/>
  <c r="BB512" i="3"/>
  <c r="BA512" i="3"/>
  <c r="AZ512" i="3"/>
  <c r="AY512" i="3"/>
  <c r="AX512" i="3"/>
  <c r="AW512" i="3"/>
  <c r="AV512" i="3"/>
  <c r="AU512" i="3"/>
  <c r="AT512" i="3"/>
  <c r="AS512" i="3"/>
  <c r="AR512" i="3"/>
  <c r="AQ512" i="3"/>
  <c r="AP512" i="3"/>
  <c r="AO512" i="3"/>
  <c r="AN512" i="3"/>
  <c r="AM512" i="3"/>
  <c r="AL512" i="3"/>
  <c r="AK512" i="3"/>
  <c r="AJ512" i="3"/>
  <c r="AI512" i="3"/>
  <c r="AH512" i="3"/>
  <c r="AG512" i="3"/>
  <c r="AF512" i="3"/>
  <c r="AE512" i="3"/>
  <c r="AD512" i="3"/>
  <c r="AC512" i="3"/>
  <c r="AB512" i="3"/>
  <c r="I502" i="3"/>
  <c r="H502" i="3"/>
  <c r="F501" i="3"/>
  <c r="J501" i="3"/>
  <c r="G501" i="3"/>
  <c r="I501" i="3"/>
  <c r="H501" i="3"/>
  <c r="E501" i="3"/>
  <c r="F499" i="3"/>
  <c r="G499" i="3"/>
  <c r="I499" i="3"/>
  <c r="H499" i="3"/>
  <c r="E499" i="3"/>
  <c r="I497" i="3"/>
  <c r="H497" i="3"/>
  <c r="G496" i="3"/>
  <c r="I496" i="3"/>
  <c r="H496" i="3"/>
  <c r="E496" i="3"/>
  <c r="G495" i="3"/>
  <c r="I495" i="3"/>
  <c r="H495" i="3"/>
  <c r="E495" i="3"/>
  <c r="I493" i="3"/>
  <c r="H493" i="3"/>
  <c r="F492" i="3"/>
  <c r="J492" i="3"/>
  <c r="G492" i="3"/>
  <c r="I492" i="3"/>
  <c r="H492" i="3"/>
  <c r="E492" i="3"/>
  <c r="G491" i="3"/>
  <c r="I491" i="3"/>
  <c r="H491" i="3"/>
  <c r="E491" i="3"/>
  <c r="F489" i="3"/>
  <c r="J489" i="3"/>
  <c r="I489" i="3"/>
  <c r="H489" i="3"/>
  <c r="F488" i="3"/>
  <c r="J488" i="3"/>
  <c r="G488" i="3"/>
  <c r="I488" i="3"/>
  <c r="H488" i="3"/>
  <c r="E488" i="3"/>
  <c r="G487" i="3"/>
  <c r="I487" i="3"/>
  <c r="H487" i="3"/>
  <c r="E487" i="3"/>
  <c r="BF485" i="3"/>
  <c r="BE485" i="3"/>
  <c r="BD485" i="3"/>
  <c r="BC485" i="3"/>
  <c r="BB485" i="3"/>
  <c r="BA485" i="3"/>
  <c r="AZ485" i="3"/>
  <c r="AY485" i="3"/>
  <c r="AX485" i="3"/>
  <c r="AW485" i="3"/>
  <c r="AV485" i="3"/>
  <c r="AU485" i="3"/>
  <c r="AT485" i="3"/>
  <c r="AS485" i="3"/>
  <c r="AR485" i="3"/>
  <c r="AQ485" i="3"/>
  <c r="AP485" i="3"/>
  <c r="AO485" i="3"/>
  <c r="AN485" i="3"/>
  <c r="AM485" i="3"/>
  <c r="AL485" i="3"/>
  <c r="AK485" i="3"/>
  <c r="AJ485" i="3"/>
  <c r="AI485" i="3"/>
  <c r="AH485" i="3"/>
  <c r="AG485" i="3"/>
  <c r="AF485" i="3"/>
  <c r="AE485" i="3"/>
  <c r="AD485" i="3"/>
  <c r="AC485" i="3"/>
  <c r="AB485" i="3"/>
  <c r="AA485" i="3"/>
  <c r="BF483" i="3"/>
  <c r="BE483" i="3"/>
  <c r="BD483" i="3"/>
  <c r="BC483" i="3"/>
  <c r="BB483" i="3"/>
  <c r="BA483" i="3"/>
  <c r="AZ483" i="3"/>
  <c r="AY483" i="3"/>
  <c r="AX483" i="3"/>
  <c r="AW483" i="3"/>
  <c r="AV483" i="3"/>
  <c r="AU483" i="3"/>
  <c r="AT483" i="3"/>
  <c r="AS483" i="3"/>
  <c r="AR483" i="3"/>
  <c r="AQ483" i="3"/>
  <c r="AP483" i="3"/>
  <c r="AO483" i="3"/>
  <c r="AN483" i="3"/>
  <c r="AM483" i="3"/>
  <c r="AL483" i="3"/>
  <c r="AK483" i="3"/>
  <c r="AJ483" i="3"/>
  <c r="AI483" i="3"/>
  <c r="AH483" i="3"/>
  <c r="AG483" i="3"/>
  <c r="AF483" i="3"/>
  <c r="AE483" i="3"/>
  <c r="AD483" i="3"/>
  <c r="AC483" i="3"/>
  <c r="AB483" i="3"/>
  <c r="AA483" i="3"/>
  <c r="BF482" i="3"/>
  <c r="BE482" i="3"/>
  <c r="BD482" i="3"/>
  <c r="BC482" i="3"/>
  <c r="BB482" i="3"/>
  <c r="BA482" i="3"/>
  <c r="AZ482" i="3"/>
  <c r="AY482" i="3"/>
  <c r="AX482" i="3"/>
  <c r="AW482" i="3"/>
  <c r="AV482" i="3"/>
  <c r="AU482" i="3"/>
  <c r="AT482" i="3"/>
  <c r="AS482" i="3"/>
  <c r="AR482" i="3"/>
  <c r="AQ482" i="3"/>
  <c r="AP482" i="3"/>
  <c r="AO482" i="3"/>
  <c r="AN482" i="3"/>
  <c r="AM482" i="3"/>
  <c r="AL482" i="3"/>
  <c r="AK482" i="3"/>
  <c r="AJ482" i="3"/>
  <c r="AI482" i="3"/>
  <c r="AH482" i="3"/>
  <c r="AG482" i="3"/>
  <c r="AF482" i="3"/>
  <c r="AE482" i="3"/>
  <c r="AD482" i="3"/>
  <c r="AC482" i="3"/>
  <c r="AB482" i="3"/>
  <c r="F472" i="3"/>
  <c r="J472" i="3"/>
  <c r="H472" i="3"/>
  <c r="E472" i="3"/>
  <c r="F471" i="3"/>
  <c r="G471" i="3"/>
  <c r="I471" i="3"/>
  <c r="H471" i="3"/>
  <c r="E471" i="3"/>
  <c r="F469" i="3"/>
  <c r="J469" i="3"/>
  <c r="G469" i="3"/>
  <c r="I469" i="3"/>
  <c r="H469" i="3"/>
  <c r="E469" i="3"/>
  <c r="F467" i="3"/>
  <c r="I467" i="3"/>
  <c r="H467" i="3"/>
  <c r="F466" i="3"/>
  <c r="J466" i="3"/>
  <c r="G466" i="3"/>
  <c r="I466" i="3"/>
  <c r="H466" i="3"/>
  <c r="E466" i="3"/>
  <c r="F465" i="3"/>
  <c r="J465" i="3"/>
  <c r="G465" i="3"/>
  <c r="I465" i="3"/>
  <c r="H465" i="3"/>
  <c r="E465" i="3"/>
  <c r="G463" i="3"/>
  <c r="I463" i="3"/>
  <c r="F462" i="3"/>
  <c r="J462" i="3"/>
  <c r="G462" i="3"/>
  <c r="I462" i="3"/>
  <c r="H462" i="3"/>
  <c r="E462" i="3"/>
  <c r="F461" i="3"/>
  <c r="J461" i="3"/>
  <c r="G461" i="3"/>
  <c r="I461" i="3"/>
  <c r="H461" i="3"/>
  <c r="E461" i="3"/>
  <c r="G459" i="3"/>
  <c r="I459" i="3"/>
  <c r="F458" i="3"/>
  <c r="J458" i="3"/>
  <c r="G458" i="3"/>
  <c r="I458" i="3"/>
  <c r="H458" i="3"/>
  <c r="E458" i="3"/>
  <c r="F457" i="3"/>
  <c r="J457" i="3"/>
  <c r="G457" i="3"/>
  <c r="I457" i="3"/>
  <c r="H457" i="3"/>
  <c r="E457" i="3"/>
  <c r="BF455" i="3"/>
  <c r="BE455" i="3"/>
  <c r="BD455" i="3"/>
  <c r="BC455" i="3"/>
  <c r="BB455" i="3"/>
  <c r="BA455" i="3"/>
  <c r="AZ455" i="3"/>
  <c r="AY455" i="3"/>
  <c r="AX455" i="3"/>
  <c r="AW455" i="3"/>
  <c r="AV455" i="3"/>
  <c r="AU455" i="3"/>
  <c r="AT455" i="3"/>
  <c r="AS455" i="3"/>
  <c r="AR455" i="3"/>
  <c r="AQ455" i="3"/>
  <c r="AP455" i="3"/>
  <c r="AO455" i="3"/>
  <c r="AN455" i="3"/>
  <c r="AM455" i="3"/>
  <c r="AL455" i="3"/>
  <c r="AK455" i="3"/>
  <c r="AJ455" i="3"/>
  <c r="AI455" i="3"/>
  <c r="AH455" i="3"/>
  <c r="AG455" i="3"/>
  <c r="AF455" i="3"/>
  <c r="AE455" i="3"/>
  <c r="AD455" i="3"/>
  <c r="AC455" i="3"/>
  <c r="AB455" i="3"/>
  <c r="AA455" i="3"/>
  <c r="BF453" i="3"/>
  <c r="BE453" i="3"/>
  <c r="BD453" i="3"/>
  <c r="BC453" i="3"/>
  <c r="BB453" i="3"/>
  <c r="BA453" i="3"/>
  <c r="AZ453" i="3"/>
  <c r="AY453" i="3"/>
  <c r="AX453" i="3"/>
  <c r="AW453" i="3"/>
  <c r="AV453" i="3"/>
  <c r="AU453" i="3"/>
  <c r="AT453" i="3"/>
  <c r="AS453" i="3"/>
  <c r="AR453" i="3"/>
  <c r="AQ453" i="3"/>
  <c r="AP453" i="3"/>
  <c r="AO453" i="3"/>
  <c r="AN453" i="3"/>
  <c r="AM453" i="3"/>
  <c r="AL453" i="3"/>
  <c r="AK453" i="3"/>
  <c r="AJ453" i="3"/>
  <c r="AI453" i="3"/>
  <c r="AH453" i="3"/>
  <c r="AG453" i="3"/>
  <c r="AF453" i="3"/>
  <c r="AE453" i="3"/>
  <c r="AD453" i="3"/>
  <c r="AC453" i="3"/>
  <c r="AB453" i="3"/>
  <c r="AA453" i="3"/>
  <c r="BF452" i="3"/>
  <c r="BE452" i="3"/>
  <c r="BD452" i="3"/>
  <c r="BC452" i="3"/>
  <c r="BB452" i="3"/>
  <c r="BA452" i="3"/>
  <c r="AZ452" i="3"/>
  <c r="AY452" i="3"/>
  <c r="AX452" i="3"/>
  <c r="AW452" i="3"/>
  <c r="AV452" i="3"/>
  <c r="AU452" i="3"/>
  <c r="AT452" i="3"/>
  <c r="AS452" i="3"/>
  <c r="AR452" i="3"/>
  <c r="AQ452" i="3"/>
  <c r="AP452" i="3"/>
  <c r="AO452" i="3"/>
  <c r="AN452" i="3"/>
  <c r="AM452" i="3"/>
  <c r="AL452" i="3"/>
  <c r="AK452" i="3"/>
  <c r="AJ452" i="3"/>
  <c r="AI452" i="3"/>
  <c r="AH452" i="3"/>
  <c r="AG452" i="3"/>
  <c r="AF452" i="3"/>
  <c r="AE452" i="3"/>
  <c r="AD452" i="3"/>
  <c r="AC452" i="3"/>
  <c r="AB452" i="3"/>
  <c r="F442" i="3"/>
  <c r="I442" i="3"/>
  <c r="H442" i="3"/>
  <c r="F441" i="3"/>
  <c r="J441" i="3"/>
  <c r="G441" i="3"/>
  <c r="I441" i="3"/>
  <c r="H441" i="3"/>
  <c r="E441" i="3"/>
  <c r="F439" i="3"/>
  <c r="J439" i="3"/>
  <c r="G439" i="3"/>
  <c r="I439" i="3"/>
  <c r="H439" i="3"/>
  <c r="E439" i="3"/>
  <c r="G437" i="3"/>
  <c r="I437" i="3"/>
  <c r="F436" i="3"/>
  <c r="J436" i="3"/>
  <c r="G436" i="3"/>
  <c r="I436" i="3"/>
  <c r="H436" i="3"/>
  <c r="E436" i="3"/>
  <c r="F435" i="3"/>
  <c r="J435" i="3"/>
  <c r="G435" i="3"/>
  <c r="I435" i="3"/>
  <c r="H435" i="3"/>
  <c r="E435" i="3"/>
  <c r="G433" i="3"/>
  <c r="I433" i="3"/>
  <c r="F432" i="3"/>
  <c r="J432" i="3"/>
  <c r="G432" i="3"/>
  <c r="I432" i="3"/>
  <c r="H432" i="3"/>
  <c r="E432" i="3"/>
  <c r="F431" i="3"/>
  <c r="J431" i="3"/>
  <c r="G431" i="3"/>
  <c r="I431" i="3"/>
  <c r="H431" i="3"/>
  <c r="E431" i="3"/>
  <c r="G429" i="3"/>
  <c r="I429" i="3"/>
  <c r="F428" i="3"/>
  <c r="J428" i="3"/>
  <c r="G428" i="3"/>
  <c r="I428" i="3"/>
  <c r="H428" i="3"/>
  <c r="E428" i="3"/>
  <c r="F427" i="3"/>
  <c r="J427" i="3"/>
  <c r="G427" i="3"/>
  <c r="I427" i="3"/>
  <c r="H427" i="3"/>
  <c r="E427" i="3"/>
  <c r="BF425" i="3"/>
  <c r="BE425" i="3"/>
  <c r="BD425" i="3"/>
  <c r="BC425" i="3"/>
  <c r="BB425" i="3"/>
  <c r="BA425" i="3"/>
  <c r="AZ425" i="3"/>
  <c r="AY425" i="3"/>
  <c r="AX425" i="3"/>
  <c r="AW425" i="3"/>
  <c r="AV425" i="3"/>
  <c r="AU425" i="3"/>
  <c r="AT425" i="3"/>
  <c r="AS425" i="3"/>
  <c r="AR425" i="3"/>
  <c r="AQ425" i="3"/>
  <c r="AP425" i="3"/>
  <c r="AO425" i="3"/>
  <c r="AN425" i="3"/>
  <c r="AM425" i="3"/>
  <c r="AL425" i="3"/>
  <c r="AK425" i="3"/>
  <c r="AJ425" i="3"/>
  <c r="AI425" i="3"/>
  <c r="AH425" i="3"/>
  <c r="AG425" i="3"/>
  <c r="AF425" i="3"/>
  <c r="AE425" i="3"/>
  <c r="AD425" i="3"/>
  <c r="AC425" i="3"/>
  <c r="AB425" i="3"/>
  <c r="AA425" i="3"/>
  <c r="BF423" i="3"/>
  <c r="BE423" i="3"/>
  <c r="BD423" i="3"/>
  <c r="BC423" i="3"/>
  <c r="BB423" i="3"/>
  <c r="BA423" i="3"/>
  <c r="AZ423" i="3"/>
  <c r="AY423" i="3"/>
  <c r="AX423" i="3"/>
  <c r="AW423" i="3"/>
  <c r="AV423" i="3"/>
  <c r="AU423" i="3"/>
  <c r="AT423" i="3"/>
  <c r="AS423" i="3"/>
  <c r="AR423" i="3"/>
  <c r="AQ423" i="3"/>
  <c r="AP423" i="3"/>
  <c r="AO423" i="3"/>
  <c r="AN423" i="3"/>
  <c r="AM423" i="3"/>
  <c r="AL423" i="3"/>
  <c r="AK423" i="3"/>
  <c r="AJ423" i="3"/>
  <c r="AI423" i="3"/>
  <c r="AH423" i="3"/>
  <c r="AG423" i="3"/>
  <c r="AF423" i="3"/>
  <c r="AE423" i="3"/>
  <c r="AD423" i="3"/>
  <c r="AC423" i="3"/>
  <c r="AB423" i="3"/>
  <c r="AA423" i="3"/>
  <c r="BF422" i="3"/>
  <c r="BE422" i="3"/>
  <c r="BD422" i="3"/>
  <c r="BC422" i="3"/>
  <c r="BB422" i="3"/>
  <c r="BA422" i="3"/>
  <c r="AZ422" i="3"/>
  <c r="AY422" i="3"/>
  <c r="AX422" i="3"/>
  <c r="AW422" i="3"/>
  <c r="AV422" i="3"/>
  <c r="AU422" i="3"/>
  <c r="AT422" i="3"/>
  <c r="AS422" i="3"/>
  <c r="AR422" i="3"/>
  <c r="AQ422" i="3"/>
  <c r="AP422" i="3"/>
  <c r="AO422" i="3"/>
  <c r="AN422" i="3"/>
  <c r="AM422" i="3"/>
  <c r="AL422" i="3"/>
  <c r="AK422" i="3"/>
  <c r="AJ422" i="3"/>
  <c r="AI422" i="3"/>
  <c r="AH422" i="3"/>
  <c r="AG422" i="3"/>
  <c r="AF422" i="3"/>
  <c r="AE422" i="3"/>
  <c r="AD422" i="3"/>
  <c r="AC422" i="3"/>
  <c r="AB422" i="3"/>
  <c r="G412" i="3"/>
  <c r="I412" i="3"/>
  <c r="F411" i="3"/>
  <c r="G411" i="3"/>
  <c r="I411" i="3"/>
  <c r="H411" i="3"/>
  <c r="E411" i="3"/>
  <c r="F409" i="3"/>
  <c r="J409" i="3"/>
  <c r="G409" i="3"/>
  <c r="I409" i="3"/>
  <c r="H409" i="3"/>
  <c r="E409" i="3"/>
  <c r="G407" i="3"/>
  <c r="I407" i="3"/>
  <c r="F406" i="3"/>
  <c r="G406" i="3"/>
  <c r="I406" i="3"/>
  <c r="H406" i="3"/>
  <c r="E406" i="3"/>
  <c r="F405" i="3"/>
  <c r="J405" i="3"/>
  <c r="G405" i="3"/>
  <c r="I405" i="3"/>
  <c r="H405" i="3"/>
  <c r="E405" i="3"/>
  <c r="G403" i="3"/>
  <c r="I403" i="3"/>
  <c r="F402" i="3"/>
  <c r="G402" i="3"/>
  <c r="I402" i="3"/>
  <c r="H402" i="3"/>
  <c r="E402" i="3"/>
  <c r="F401" i="3"/>
  <c r="J401" i="3"/>
  <c r="G401" i="3"/>
  <c r="I401" i="3"/>
  <c r="H401" i="3"/>
  <c r="E401" i="3"/>
  <c r="F399" i="3"/>
  <c r="H399" i="3"/>
  <c r="E399" i="3"/>
  <c r="F398" i="3"/>
  <c r="J398" i="3"/>
  <c r="G398" i="3"/>
  <c r="I398" i="3"/>
  <c r="H398" i="3"/>
  <c r="E398" i="3"/>
  <c r="F397" i="3"/>
  <c r="J397" i="3"/>
  <c r="G397" i="3"/>
  <c r="I397" i="3"/>
  <c r="H397" i="3"/>
  <c r="E397" i="3"/>
  <c r="BF395" i="3"/>
  <c r="BE395" i="3"/>
  <c r="BD395" i="3"/>
  <c r="BC395" i="3"/>
  <c r="BB395" i="3"/>
  <c r="BA395" i="3"/>
  <c r="AZ395" i="3"/>
  <c r="AY395" i="3"/>
  <c r="AX395" i="3"/>
  <c r="AW395" i="3"/>
  <c r="AV395" i="3"/>
  <c r="AU395" i="3"/>
  <c r="AT395" i="3"/>
  <c r="AS395" i="3"/>
  <c r="AR395" i="3"/>
  <c r="AQ395" i="3"/>
  <c r="AP395" i="3"/>
  <c r="AO395" i="3"/>
  <c r="AN395" i="3"/>
  <c r="AM395" i="3"/>
  <c r="AL395" i="3"/>
  <c r="AK395" i="3"/>
  <c r="AJ395" i="3"/>
  <c r="AI395" i="3"/>
  <c r="AH395" i="3"/>
  <c r="AG395" i="3"/>
  <c r="AF395" i="3"/>
  <c r="AE395" i="3"/>
  <c r="AD395" i="3"/>
  <c r="AC395" i="3"/>
  <c r="AB395" i="3"/>
  <c r="AA395" i="3"/>
  <c r="BF393" i="3"/>
  <c r="BE393" i="3"/>
  <c r="BD393" i="3"/>
  <c r="BC393" i="3"/>
  <c r="BB393" i="3"/>
  <c r="BA393" i="3"/>
  <c r="AZ393" i="3"/>
  <c r="AY393" i="3"/>
  <c r="AX393" i="3"/>
  <c r="AW393" i="3"/>
  <c r="AV393" i="3"/>
  <c r="AU393" i="3"/>
  <c r="AT393" i="3"/>
  <c r="AS393" i="3"/>
  <c r="AR393" i="3"/>
  <c r="AQ393" i="3"/>
  <c r="AP393" i="3"/>
  <c r="AO393" i="3"/>
  <c r="AN393" i="3"/>
  <c r="AM393" i="3"/>
  <c r="AL393" i="3"/>
  <c r="AK393" i="3"/>
  <c r="AJ393" i="3"/>
  <c r="AI393" i="3"/>
  <c r="AH393" i="3"/>
  <c r="AG393" i="3"/>
  <c r="AF393" i="3"/>
  <c r="AE393" i="3"/>
  <c r="AD393" i="3"/>
  <c r="AC393" i="3"/>
  <c r="AB393" i="3"/>
  <c r="AA393" i="3"/>
  <c r="BF392" i="3"/>
  <c r="BE392" i="3"/>
  <c r="BD392" i="3"/>
  <c r="BC392" i="3"/>
  <c r="BB392" i="3"/>
  <c r="BA392" i="3"/>
  <c r="AZ392" i="3"/>
  <c r="AY392" i="3"/>
  <c r="AX392" i="3"/>
  <c r="AW392" i="3"/>
  <c r="AV392" i="3"/>
  <c r="AU392" i="3"/>
  <c r="AT392" i="3"/>
  <c r="AS392" i="3"/>
  <c r="AR392" i="3"/>
  <c r="AQ392" i="3"/>
  <c r="AP392" i="3"/>
  <c r="AO392" i="3"/>
  <c r="AN392" i="3"/>
  <c r="AM392" i="3"/>
  <c r="AL392" i="3"/>
  <c r="AK392" i="3"/>
  <c r="AJ392" i="3"/>
  <c r="AI392" i="3"/>
  <c r="AH392" i="3"/>
  <c r="AG392" i="3"/>
  <c r="AF392" i="3"/>
  <c r="AE392" i="3"/>
  <c r="AD392" i="3"/>
  <c r="AC392" i="3"/>
  <c r="AB392" i="3"/>
  <c r="F382" i="3"/>
  <c r="H382" i="3"/>
  <c r="E382" i="3"/>
  <c r="F381" i="3"/>
  <c r="J381" i="3"/>
  <c r="G381" i="3"/>
  <c r="I381" i="3"/>
  <c r="H381" i="3"/>
  <c r="E381" i="3"/>
  <c r="F379" i="3"/>
  <c r="J379" i="3"/>
  <c r="G379" i="3"/>
  <c r="I379" i="3"/>
  <c r="H379" i="3"/>
  <c r="E379" i="3"/>
  <c r="F377" i="3"/>
  <c r="H377" i="3"/>
  <c r="E377" i="3"/>
  <c r="F376" i="3"/>
  <c r="J376" i="3"/>
  <c r="G376" i="3"/>
  <c r="I376" i="3"/>
  <c r="H376" i="3"/>
  <c r="E376" i="3"/>
  <c r="F375" i="3"/>
  <c r="J375" i="3"/>
  <c r="G375" i="3"/>
  <c r="I375" i="3"/>
  <c r="H375" i="3"/>
  <c r="E375" i="3"/>
  <c r="F373" i="3"/>
  <c r="I373" i="3"/>
  <c r="H373" i="3"/>
  <c r="F372" i="3"/>
  <c r="G372" i="3"/>
  <c r="I372" i="3"/>
  <c r="H372" i="3"/>
  <c r="E372" i="3"/>
  <c r="F371" i="3"/>
  <c r="J371" i="3"/>
  <c r="G371" i="3"/>
  <c r="I371" i="3"/>
  <c r="H371" i="3"/>
  <c r="E371" i="3"/>
  <c r="G369" i="3"/>
  <c r="I369" i="3"/>
  <c r="F368" i="3"/>
  <c r="G368" i="3"/>
  <c r="I368" i="3"/>
  <c r="H368" i="3"/>
  <c r="E368" i="3"/>
  <c r="F367" i="3"/>
  <c r="G367" i="3"/>
  <c r="I367" i="3"/>
  <c r="H367" i="3"/>
  <c r="E367" i="3"/>
  <c r="BF365" i="3"/>
  <c r="BE365" i="3"/>
  <c r="BD365" i="3"/>
  <c r="BC365" i="3"/>
  <c r="BB365" i="3"/>
  <c r="BA365" i="3"/>
  <c r="AZ365" i="3"/>
  <c r="AY365" i="3"/>
  <c r="AX365" i="3"/>
  <c r="AW365" i="3"/>
  <c r="AV365" i="3"/>
  <c r="AU365" i="3"/>
  <c r="AT365" i="3"/>
  <c r="AS365" i="3"/>
  <c r="AR365" i="3"/>
  <c r="AQ365" i="3"/>
  <c r="AP365" i="3"/>
  <c r="AO365" i="3"/>
  <c r="AN365" i="3"/>
  <c r="AM365" i="3"/>
  <c r="AL365" i="3"/>
  <c r="AK365" i="3"/>
  <c r="AJ365" i="3"/>
  <c r="AI365" i="3"/>
  <c r="AH365" i="3"/>
  <c r="AG365" i="3"/>
  <c r="AF365" i="3"/>
  <c r="AE365" i="3"/>
  <c r="AD365" i="3"/>
  <c r="AC365" i="3"/>
  <c r="AB365" i="3"/>
  <c r="AA365" i="3"/>
  <c r="BF363" i="3"/>
  <c r="BE363" i="3"/>
  <c r="BD363" i="3"/>
  <c r="BC363" i="3"/>
  <c r="BB363" i="3"/>
  <c r="BA363" i="3"/>
  <c r="AZ363" i="3"/>
  <c r="AY363" i="3"/>
  <c r="AX363" i="3"/>
  <c r="AW363" i="3"/>
  <c r="AV363" i="3"/>
  <c r="AU363" i="3"/>
  <c r="AT363" i="3"/>
  <c r="AS363" i="3"/>
  <c r="AR363" i="3"/>
  <c r="AQ363" i="3"/>
  <c r="AP363" i="3"/>
  <c r="AO363" i="3"/>
  <c r="AN363" i="3"/>
  <c r="AM363" i="3"/>
  <c r="AL363" i="3"/>
  <c r="AK363" i="3"/>
  <c r="AJ363" i="3"/>
  <c r="AI363" i="3"/>
  <c r="AH363" i="3"/>
  <c r="AG363" i="3"/>
  <c r="AF363" i="3"/>
  <c r="AE363" i="3"/>
  <c r="AD363" i="3"/>
  <c r="AC363" i="3"/>
  <c r="AB363" i="3"/>
  <c r="AA363" i="3"/>
  <c r="BF362" i="3"/>
  <c r="BE362" i="3"/>
  <c r="BD362" i="3"/>
  <c r="BC362" i="3"/>
  <c r="BB362" i="3"/>
  <c r="BA362" i="3"/>
  <c r="AZ362" i="3"/>
  <c r="AY362" i="3"/>
  <c r="AX362" i="3"/>
  <c r="AW362" i="3"/>
  <c r="AV362" i="3"/>
  <c r="AU362" i="3"/>
  <c r="AT362" i="3"/>
  <c r="AS362" i="3"/>
  <c r="AR362" i="3"/>
  <c r="AQ362" i="3"/>
  <c r="AP362" i="3"/>
  <c r="AO362" i="3"/>
  <c r="AN362" i="3"/>
  <c r="AM362" i="3"/>
  <c r="AL362" i="3"/>
  <c r="AK362" i="3"/>
  <c r="AJ362" i="3"/>
  <c r="AI362" i="3"/>
  <c r="AH362" i="3"/>
  <c r="AG362" i="3"/>
  <c r="AF362" i="3"/>
  <c r="AE362" i="3"/>
  <c r="AD362" i="3"/>
  <c r="AC362" i="3"/>
  <c r="AB362" i="3"/>
  <c r="F352" i="3"/>
  <c r="I352" i="3"/>
  <c r="H352" i="3"/>
  <c r="F351" i="3"/>
  <c r="G351" i="3"/>
  <c r="I351" i="3"/>
  <c r="H351" i="3"/>
  <c r="E351" i="3"/>
  <c r="F349" i="3"/>
  <c r="J349" i="3"/>
  <c r="G349" i="3"/>
  <c r="I349" i="3"/>
  <c r="H349" i="3"/>
  <c r="E349" i="3"/>
  <c r="G347" i="3"/>
  <c r="E347" i="3"/>
  <c r="F346" i="3"/>
  <c r="G346" i="3"/>
  <c r="I346" i="3"/>
  <c r="H346" i="3"/>
  <c r="E346" i="3"/>
  <c r="F345" i="3"/>
  <c r="J345" i="3"/>
  <c r="G345" i="3"/>
  <c r="I345" i="3"/>
  <c r="H345" i="3"/>
  <c r="E345" i="3"/>
  <c r="F343" i="3"/>
  <c r="J343" i="3"/>
  <c r="I343" i="3"/>
  <c r="H343" i="3"/>
  <c r="F342" i="3"/>
  <c r="G342" i="3"/>
  <c r="I342" i="3"/>
  <c r="H342" i="3"/>
  <c r="E342" i="3"/>
  <c r="F341" i="3"/>
  <c r="J341" i="3"/>
  <c r="G341" i="3"/>
  <c r="I341" i="3"/>
  <c r="H341" i="3"/>
  <c r="E341" i="3"/>
  <c r="G339" i="3"/>
  <c r="I339" i="3"/>
  <c r="F338" i="3"/>
  <c r="G338" i="3"/>
  <c r="I338" i="3"/>
  <c r="H338" i="3"/>
  <c r="E338" i="3"/>
  <c r="F337" i="3"/>
  <c r="J337" i="3"/>
  <c r="G337" i="3"/>
  <c r="I337" i="3"/>
  <c r="H337" i="3"/>
  <c r="E337" i="3"/>
  <c r="BF335" i="3"/>
  <c r="BE335" i="3"/>
  <c r="BD335" i="3"/>
  <c r="BC335" i="3"/>
  <c r="BB335" i="3"/>
  <c r="BA335" i="3"/>
  <c r="AZ335" i="3"/>
  <c r="AY335" i="3"/>
  <c r="AX335" i="3"/>
  <c r="AW335" i="3"/>
  <c r="AV335" i="3"/>
  <c r="AU335" i="3"/>
  <c r="AT335" i="3"/>
  <c r="AS335" i="3"/>
  <c r="AR335" i="3"/>
  <c r="AQ335" i="3"/>
  <c r="AP335" i="3"/>
  <c r="AO335" i="3"/>
  <c r="AN335" i="3"/>
  <c r="AM335" i="3"/>
  <c r="AL335" i="3"/>
  <c r="AK335" i="3"/>
  <c r="AJ335" i="3"/>
  <c r="AI335" i="3"/>
  <c r="AH335" i="3"/>
  <c r="AG335" i="3"/>
  <c r="AF335" i="3"/>
  <c r="AE335" i="3"/>
  <c r="AD335" i="3"/>
  <c r="AC335" i="3"/>
  <c r="AB335" i="3"/>
  <c r="AA335" i="3"/>
  <c r="BF333" i="3"/>
  <c r="BE333" i="3"/>
  <c r="BD333" i="3"/>
  <c r="BC333" i="3"/>
  <c r="BB333" i="3"/>
  <c r="BA333" i="3"/>
  <c r="AZ333" i="3"/>
  <c r="AY333" i="3"/>
  <c r="AX333" i="3"/>
  <c r="AW333" i="3"/>
  <c r="AV333" i="3"/>
  <c r="AU333" i="3"/>
  <c r="AT333" i="3"/>
  <c r="AS333" i="3"/>
  <c r="AR333" i="3"/>
  <c r="AQ333" i="3"/>
  <c r="AP333" i="3"/>
  <c r="AO333" i="3"/>
  <c r="AN333" i="3"/>
  <c r="AM333" i="3"/>
  <c r="AL333" i="3"/>
  <c r="AK333" i="3"/>
  <c r="AJ333" i="3"/>
  <c r="AI333" i="3"/>
  <c r="AH333" i="3"/>
  <c r="AG333" i="3"/>
  <c r="AF333" i="3"/>
  <c r="AE333" i="3"/>
  <c r="AD333" i="3"/>
  <c r="AC333" i="3"/>
  <c r="AB333" i="3"/>
  <c r="AA333" i="3"/>
  <c r="BF332" i="3"/>
  <c r="BE332" i="3"/>
  <c r="BD332" i="3"/>
  <c r="BC332" i="3"/>
  <c r="BB332" i="3"/>
  <c r="BA332" i="3"/>
  <c r="AZ332" i="3"/>
  <c r="AY332" i="3"/>
  <c r="AX332" i="3"/>
  <c r="AW332" i="3"/>
  <c r="AV332" i="3"/>
  <c r="AU332" i="3"/>
  <c r="AT332" i="3"/>
  <c r="AS332" i="3"/>
  <c r="AR332" i="3"/>
  <c r="AQ332" i="3"/>
  <c r="AP332" i="3"/>
  <c r="AO332" i="3"/>
  <c r="AN332" i="3"/>
  <c r="AM332" i="3"/>
  <c r="AL332" i="3"/>
  <c r="AK332" i="3"/>
  <c r="AJ332" i="3"/>
  <c r="AI332" i="3"/>
  <c r="AH332" i="3"/>
  <c r="AG332" i="3"/>
  <c r="AF332" i="3"/>
  <c r="AE332" i="3"/>
  <c r="AD332" i="3"/>
  <c r="AC332" i="3"/>
  <c r="AB332" i="3"/>
  <c r="G322" i="3"/>
  <c r="I322" i="3"/>
  <c r="F321" i="3"/>
  <c r="G321" i="3"/>
  <c r="I321" i="3"/>
  <c r="H321" i="3"/>
  <c r="E321" i="3"/>
  <c r="F319" i="3"/>
  <c r="J319" i="3"/>
  <c r="G319" i="3"/>
  <c r="I319" i="3"/>
  <c r="H319" i="3"/>
  <c r="E319" i="3"/>
  <c r="G317" i="3"/>
  <c r="I317" i="3"/>
  <c r="F316" i="3"/>
  <c r="G316" i="3"/>
  <c r="I316" i="3"/>
  <c r="H316" i="3"/>
  <c r="E316" i="3"/>
  <c r="F315" i="3"/>
  <c r="J315" i="3"/>
  <c r="G315" i="3"/>
  <c r="I315" i="3"/>
  <c r="H315" i="3"/>
  <c r="E315" i="3"/>
  <c r="G313" i="3"/>
  <c r="E313" i="3"/>
  <c r="F312" i="3"/>
  <c r="G312" i="3"/>
  <c r="I312" i="3"/>
  <c r="H312" i="3"/>
  <c r="E312" i="3"/>
  <c r="F311" i="3"/>
  <c r="G311" i="3"/>
  <c r="I311" i="3"/>
  <c r="H311" i="3"/>
  <c r="E311" i="3"/>
  <c r="F309" i="3"/>
  <c r="J309" i="3"/>
  <c r="H309" i="3"/>
  <c r="E309" i="3"/>
  <c r="F308" i="3"/>
  <c r="G308" i="3"/>
  <c r="I308" i="3"/>
  <c r="H308" i="3"/>
  <c r="E308" i="3"/>
  <c r="F307" i="3"/>
  <c r="J307" i="3"/>
  <c r="G307" i="3"/>
  <c r="I307" i="3"/>
  <c r="H307" i="3"/>
  <c r="E307" i="3"/>
  <c r="BF305" i="3"/>
  <c r="BE305" i="3"/>
  <c r="BD305" i="3"/>
  <c r="BC305" i="3"/>
  <c r="BB305" i="3"/>
  <c r="BA305" i="3"/>
  <c r="AZ305" i="3"/>
  <c r="AY305" i="3"/>
  <c r="AX305" i="3"/>
  <c r="AW305" i="3"/>
  <c r="AV305" i="3"/>
  <c r="AU305" i="3"/>
  <c r="AT305" i="3"/>
  <c r="AS305" i="3"/>
  <c r="AR305" i="3"/>
  <c r="AQ305" i="3"/>
  <c r="AP305" i="3"/>
  <c r="AO305" i="3"/>
  <c r="AN305" i="3"/>
  <c r="AM305" i="3"/>
  <c r="AL305" i="3"/>
  <c r="AK305" i="3"/>
  <c r="AJ305" i="3"/>
  <c r="AI305" i="3"/>
  <c r="AH305" i="3"/>
  <c r="AG305" i="3"/>
  <c r="AF305" i="3"/>
  <c r="AE305" i="3"/>
  <c r="AD305" i="3"/>
  <c r="AC305" i="3"/>
  <c r="AB305" i="3"/>
  <c r="BF303" i="3"/>
  <c r="BE303" i="3"/>
  <c r="BD303" i="3"/>
  <c r="BC303" i="3"/>
  <c r="BB303" i="3"/>
  <c r="BA303" i="3"/>
  <c r="AZ303" i="3"/>
  <c r="AY303" i="3"/>
  <c r="AX303" i="3"/>
  <c r="AW303" i="3"/>
  <c r="AV303" i="3"/>
  <c r="AU303" i="3"/>
  <c r="AT303" i="3"/>
  <c r="AS303" i="3"/>
  <c r="AR303" i="3"/>
  <c r="AQ303" i="3"/>
  <c r="AP303" i="3"/>
  <c r="AO303" i="3"/>
  <c r="AN303" i="3"/>
  <c r="AM303" i="3"/>
  <c r="AL303" i="3"/>
  <c r="AK303" i="3"/>
  <c r="AJ303" i="3"/>
  <c r="AI303" i="3"/>
  <c r="AH303" i="3"/>
  <c r="AG303" i="3"/>
  <c r="AF303" i="3"/>
  <c r="AE303" i="3"/>
  <c r="AD303" i="3"/>
  <c r="AC303" i="3"/>
  <c r="AB303" i="3"/>
  <c r="BF302" i="3"/>
  <c r="BE302" i="3"/>
  <c r="BD302" i="3"/>
  <c r="BC302" i="3"/>
  <c r="BB302" i="3"/>
  <c r="BA302" i="3"/>
  <c r="AZ302" i="3"/>
  <c r="AY302" i="3"/>
  <c r="AX302" i="3"/>
  <c r="AW302" i="3"/>
  <c r="AV302" i="3"/>
  <c r="AU302" i="3"/>
  <c r="AT302" i="3"/>
  <c r="AS302" i="3"/>
  <c r="AR302" i="3"/>
  <c r="AQ302" i="3"/>
  <c r="AP302" i="3"/>
  <c r="AO302" i="3"/>
  <c r="AN302" i="3"/>
  <c r="AM302" i="3"/>
  <c r="AL302" i="3"/>
  <c r="AK302" i="3"/>
  <c r="AJ302" i="3"/>
  <c r="AI302" i="3"/>
  <c r="AH302" i="3"/>
  <c r="AG302" i="3"/>
  <c r="AF302" i="3"/>
  <c r="AE302" i="3"/>
  <c r="AD302" i="3"/>
  <c r="AC302" i="3"/>
  <c r="AB302" i="3"/>
  <c r="G292" i="3"/>
  <c r="I292" i="3"/>
  <c r="F291" i="3"/>
  <c r="J291" i="3"/>
  <c r="G291" i="3"/>
  <c r="I291" i="3"/>
  <c r="H291" i="3"/>
  <c r="E291" i="3"/>
  <c r="F289" i="3"/>
  <c r="J289" i="3"/>
  <c r="G289" i="3"/>
  <c r="I289" i="3"/>
  <c r="H289" i="3"/>
  <c r="E289" i="3"/>
  <c r="G287" i="3"/>
  <c r="E287" i="3"/>
  <c r="F286" i="3"/>
  <c r="J286" i="3"/>
  <c r="G286" i="3"/>
  <c r="I286" i="3"/>
  <c r="H286" i="3"/>
  <c r="E286" i="3"/>
  <c r="F285" i="3"/>
  <c r="G285" i="3"/>
  <c r="I285" i="3"/>
  <c r="H285" i="3"/>
  <c r="E285" i="3"/>
  <c r="G283" i="3"/>
  <c r="E283" i="3"/>
  <c r="F282" i="3"/>
  <c r="J282" i="3"/>
  <c r="G282" i="3"/>
  <c r="I282" i="3"/>
  <c r="H282" i="3"/>
  <c r="E282" i="3"/>
  <c r="F281" i="3"/>
  <c r="J281" i="3"/>
  <c r="G281" i="3"/>
  <c r="I281" i="3"/>
  <c r="H281" i="3"/>
  <c r="E281" i="3"/>
  <c r="G279" i="3"/>
  <c r="E279" i="3"/>
  <c r="F278" i="3"/>
  <c r="J278" i="3"/>
  <c r="G278" i="3"/>
  <c r="I278" i="3"/>
  <c r="H278" i="3"/>
  <c r="E278" i="3"/>
  <c r="F277" i="3"/>
  <c r="J277" i="3"/>
  <c r="AS45" i="10"/>
  <c r="AS57" i="10"/>
  <c r="G277" i="3"/>
  <c r="I277" i="3"/>
  <c r="H277" i="3"/>
  <c r="E277" i="3"/>
  <c r="BF275" i="3"/>
  <c r="BE275" i="3"/>
  <c r="BD275" i="3"/>
  <c r="BC275" i="3"/>
  <c r="BB275" i="3"/>
  <c r="BA275" i="3"/>
  <c r="AZ275" i="3"/>
  <c r="AY275" i="3"/>
  <c r="AX275" i="3"/>
  <c r="AW275" i="3"/>
  <c r="AV275" i="3"/>
  <c r="AU275" i="3"/>
  <c r="AT275" i="3"/>
  <c r="AS275" i="3"/>
  <c r="AR275" i="3"/>
  <c r="AQ275" i="3"/>
  <c r="AP275" i="3"/>
  <c r="AO275" i="3"/>
  <c r="AN275" i="3"/>
  <c r="AM275" i="3"/>
  <c r="AL275" i="3"/>
  <c r="AK275" i="3"/>
  <c r="AJ275" i="3"/>
  <c r="AI275" i="3"/>
  <c r="AH275" i="3"/>
  <c r="AG275" i="3"/>
  <c r="AF275" i="3"/>
  <c r="AE275" i="3"/>
  <c r="AD275" i="3"/>
  <c r="AC275" i="3"/>
  <c r="AB275" i="3"/>
  <c r="AA275" i="3"/>
  <c r="BF273" i="3"/>
  <c r="BE273" i="3"/>
  <c r="BD273" i="3"/>
  <c r="BC273" i="3"/>
  <c r="BB273" i="3"/>
  <c r="BA273" i="3"/>
  <c r="AZ273" i="3"/>
  <c r="AY273" i="3"/>
  <c r="AX273" i="3"/>
  <c r="AW273" i="3"/>
  <c r="AV273" i="3"/>
  <c r="AU273" i="3"/>
  <c r="AT273" i="3"/>
  <c r="AS273" i="3"/>
  <c r="AR273" i="3"/>
  <c r="AQ273" i="3"/>
  <c r="AP273" i="3"/>
  <c r="AO273" i="3"/>
  <c r="AN273" i="3"/>
  <c r="AM273" i="3"/>
  <c r="AL273" i="3"/>
  <c r="AK273" i="3"/>
  <c r="AJ273" i="3"/>
  <c r="AI273" i="3"/>
  <c r="AH273" i="3"/>
  <c r="AG273" i="3"/>
  <c r="AF273" i="3"/>
  <c r="AE273" i="3"/>
  <c r="AD273" i="3"/>
  <c r="AC273" i="3"/>
  <c r="AB273" i="3"/>
  <c r="AA273" i="3"/>
  <c r="BF272" i="3"/>
  <c r="BE272" i="3"/>
  <c r="BD272" i="3"/>
  <c r="BC272" i="3"/>
  <c r="BB272" i="3"/>
  <c r="BA272" i="3"/>
  <c r="AZ272" i="3"/>
  <c r="AY272" i="3"/>
  <c r="AX272" i="3"/>
  <c r="AW272" i="3"/>
  <c r="AV272" i="3"/>
  <c r="AU272" i="3"/>
  <c r="AT272" i="3"/>
  <c r="AS272" i="3"/>
  <c r="AR272" i="3"/>
  <c r="AQ272" i="3"/>
  <c r="AP272" i="3"/>
  <c r="AO272" i="3"/>
  <c r="AN272" i="3"/>
  <c r="AM272" i="3"/>
  <c r="AL272" i="3"/>
  <c r="AK272" i="3"/>
  <c r="AJ272" i="3"/>
  <c r="AI272" i="3"/>
  <c r="AH272" i="3"/>
  <c r="AG272" i="3"/>
  <c r="AF272" i="3"/>
  <c r="AE272" i="3"/>
  <c r="AD272" i="3"/>
  <c r="AC272" i="3"/>
  <c r="AB272" i="3"/>
  <c r="G262" i="3"/>
  <c r="H262" i="3"/>
  <c r="E262" i="3"/>
  <c r="F261" i="3"/>
  <c r="J261" i="3"/>
  <c r="G261" i="3"/>
  <c r="I261" i="3"/>
  <c r="H261" i="3"/>
  <c r="E261" i="3"/>
  <c r="F259" i="3"/>
  <c r="J259" i="3"/>
  <c r="G259" i="3"/>
  <c r="I259" i="3"/>
  <c r="H259" i="3"/>
  <c r="E259" i="3"/>
  <c r="F257" i="3"/>
  <c r="G257" i="3"/>
  <c r="I257" i="3"/>
  <c r="H257" i="3"/>
  <c r="E257" i="3"/>
  <c r="F256" i="3"/>
  <c r="G256" i="3"/>
  <c r="I256" i="3"/>
  <c r="H256" i="3"/>
  <c r="E256" i="3"/>
  <c r="F255" i="3"/>
  <c r="J255" i="3"/>
  <c r="G255" i="3"/>
  <c r="I255" i="3"/>
  <c r="H255" i="3"/>
  <c r="E255" i="3"/>
  <c r="F253" i="3"/>
  <c r="G253" i="3"/>
  <c r="I253" i="3"/>
  <c r="H253" i="3"/>
  <c r="E253" i="3"/>
  <c r="F252" i="3"/>
  <c r="G252" i="3"/>
  <c r="I252" i="3"/>
  <c r="H252" i="3"/>
  <c r="E252" i="3"/>
  <c r="F251" i="3"/>
  <c r="G251" i="3"/>
  <c r="I251" i="3"/>
  <c r="H251" i="3"/>
  <c r="E251" i="3"/>
  <c r="F249" i="3"/>
  <c r="J249" i="3"/>
  <c r="G249" i="3"/>
  <c r="I249" i="3"/>
  <c r="H249" i="3"/>
  <c r="E249" i="3"/>
  <c r="F248" i="3"/>
  <c r="J248" i="3"/>
  <c r="G248" i="3"/>
  <c r="I248" i="3"/>
  <c r="H248" i="3"/>
  <c r="E248" i="3"/>
  <c r="F247" i="3"/>
  <c r="J247" i="3"/>
  <c r="AQ45" i="10"/>
  <c r="AQ57" i="10"/>
  <c r="G247" i="3"/>
  <c r="I247" i="3"/>
  <c r="H247" i="3"/>
  <c r="E247" i="3"/>
  <c r="BF245" i="3"/>
  <c r="BE245" i="3"/>
  <c r="BD245" i="3"/>
  <c r="BC245" i="3"/>
  <c r="BB245" i="3"/>
  <c r="BA245" i="3"/>
  <c r="AZ245" i="3"/>
  <c r="AY245" i="3"/>
  <c r="AX245" i="3"/>
  <c r="AW245" i="3"/>
  <c r="AV245" i="3"/>
  <c r="AU245" i="3"/>
  <c r="AT245" i="3"/>
  <c r="AS245" i="3"/>
  <c r="AR245" i="3"/>
  <c r="AQ245" i="3"/>
  <c r="AP245" i="3"/>
  <c r="AO245" i="3"/>
  <c r="AN245" i="3"/>
  <c r="AM245" i="3"/>
  <c r="AL245" i="3"/>
  <c r="AK245" i="3"/>
  <c r="AJ245" i="3"/>
  <c r="AI245" i="3"/>
  <c r="AH245" i="3"/>
  <c r="AG245" i="3"/>
  <c r="AF245" i="3"/>
  <c r="AE245" i="3"/>
  <c r="AD245" i="3"/>
  <c r="AC245" i="3"/>
  <c r="AB245" i="3"/>
  <c r="AA245" i="3"/>
  <c r="BF243" i="3"/>
  <c r="BE243" i="3"/>
  <c r="BD243" i="3"/>
  <c r="BC243" i="3"/>
  <c r="BB243" i="3"/>
  <c r="BA243" i="3"/>
  <c r="AZ243" i="3"/>
  <c r="AY243" i="3"/>
  <c r="AX243" i="3"/>
  <c r="AW243" i="3"/>
  <c r="AV243" i="3"/>
  <c r="AU243" i="3"/>
  <c r="AT243" i="3"/>
  <c r="AS243" i="3"/>
  <c r="AR243" i="3"/>
  <c r="AQ243" i="3"/>
  <c r="AP243" i="3"/>
  <c r="AO243" i="3"/>
  <c r="AN243" i="3"/>
  <c r="AM243" i="3"/>
  <c r="AL243" i="3"/>
  <c r="AK243" i="3"/>
  <c r="AJ243" i="3"/>
  <c r="AI243" i="3"/>
  <c r="AH243" i="3"/>
  <c r="AG243" i="3"/>
  <c r="AF243" i="3"/>
  <c r="AE243" i="3"/>
  <c r="AD243" i="3"/>
  <c r="AC243" i="3"/>
  <c r="AB243" i="3"/>
  <c r="AA243" i="3"/>
  <c r="BF242" i="3"/>
  <c r="BE242" i="3"/>
  <c r="BD242" i="3"/>
  <c r="BC242" i="3"/>
  <c r="BB242" i="3"/>
  <c r="BA242" i="3"/>
  <c r="AZ242" i="3"/>
  <c r="AY242" i="3"/>
  <c r="AX242" i="3"/>
  <c r="AW242" i="3"/>
  <c r="AV242" i="3"/>
  <c r="AU242" i="3"/>
  <c r="AT242" i="3"/>
  <c r="AS242" i="3"/>
  <c r="AR242" i="3"/>
  <c r="AQ242" i="3"/>
  <c r="AP242" i="3"/>
  <c r="AO242" i="3"/>
  <c r="AN242" i="3"/>
  <c r="AM242" i="3"/>
  <c r="AL242" i="3"/>
  <c r="AK242" i="3"/>
  <c r="AJ242" i="3"/>
  <c r="AI242" i="3"/>
  <c r="AH242" i="3"/>
  <c r="AG242" i="3"/>
  <c r="AF242" i="3"/>
  <c r="AE242" i="3"/>
  <c r="AD242" i="3"/>
  <c r="AC242" i="3"/>
  <c r="AB242" i="3"/>
  <c r="F232" i="3"/>
  <c r="G232" i="3"/>
  <c r="I232" i="3"/>
  <c r="H232" i="3"/>
  <c r="E232" i="3"/>
  <c r="F231" i="3"/>
  <c r="G231" i="3"/>
  <c r="I231" i="3"/>
  <c r="H231" i="3"/>
  <c r="E231" i="3"/>
  <c r="F229" i="3"/>
  <c r="J229" i="3"/>
  <c r="G229" i="3"/>
  <c r="I229" i="3"/>
  <c r="H229" i="3"/>
  <c r="E229" i="3"/>
  <c r="G227" i="3"/>
  <c r="I227" i="3"/>
  <c r="H227" i="3"/>
  <c r="E227" i="3"/>
  <c r="G226" i="3"/>
  <c r="I226" i="3"/>
  <c r="H226" i="3"/>
  <c r="E226" i="3"/>
  <c r="G225" i="3"/>
  <c r="I225" i="3"/>
  <c r="H225" i="3"/>
  <c r="E225" i="3"/>
  <c r="G223" i="3"/>
  <c r="I223" i="3"/>
  <c r="H223" i="3"/>
  <c r="E223" i="3"/>
  <c r="F222" i="3"/>
  <c r="J222" i="3"/>
  <c r="G222" i="3"/>
  <c r="I222" i="3"/>
  <c r="H222" i="3"/>
  <c r="E222" i="3"/>
  <c r="G221" i="3"/>
  <c r="I221" i="3"/>
  <c r="H221" i="3"/>
  <c r="E221" i="3"/>
  <c r="F219" i="3"/>
  <c r="G219" i="3"/>
  <c r="I219" i="3"/>
  <c r="H219" i="3"/>
  <c r="E219" i="3"/>
  <c r="F218" i="3"/>
  <c r="J218" i="3"/>
  <c r="G218" i="3"/>
  <c r="I218" i="3"/>
  <c r="H218" i="3"/>
  <c r="E218" i="3"/>
  <c r="G217" i="3"/>
  <c r="I217" i="3"/>
  <c r="H217" i="3"/>
  <c r="E217" i="3"/>
  <c r="BF215" i="3"/>
  <c r="BE215" i="3"/>
  <c r="BD215" i="3"/>
  <c r="BC215" i="3"/>
  <c r="BB215" i="3"/>
  <c r="BA215" i="3"/>
  <c r="AZ215" i="3"/>
  <c r="AY215" i="3"/>
  <c r="AX215" i="3"/>
  <c r="AW215" i="3"/>
  <c r="AV215" i="3"/>
  <c r="AU215" i="3"/>
  <c r="AT215" i="3"/>
  <c r="AS215" i="3"/>
  <c r="AR215" i="3"/>
  <c r="AQ215" i="3"/>
  <c r="AP215" i="3"/>
  <c r="AO215" i="3"/>
  <c r="AN215" i="3"/>
  <c r="AM215" i="3"/>
  <c r="AL215" i="3"/>
  <c r="AK215" i="3"/>
  <c r="AJ215" i="3"/>
  <c r="AI215" i="3"/>
  <c r="AH215" i="3"/>
  <c r="AG215" i="3"/>
  <c r="AF215" i="3"/>
  <c r="AE215" i="3"/>
  <c r="AD215" i="3"/>
  <c r="AC215" i="3"/>
  <c r="AB215" i="3"/>
  <c r="AA215" i="3"/>
  <c r="BF213" i="3"/>
  <c r="BE213" i="3"/>
  <c r="BD213" i="3"/>
  <c r="BC213" i="3"/>
  <c r="BB213" i="3"/>
  <c r="BA213" i="3"/>
  <c r="AZ213" i="3"/>
  <c r="AY213" i="3"/>
  <c r="AX213" i="3"/>
  <c r="AW213" i="3"/>
  <c r="AV213" i="3"/>
  <c r="AU213" i="3"/>
  <c r="AT213" i="3"/>
  <c r="AS213" i="3"/>
  <c r="AR213" i="3"/>
  <c r="AQ213" i="3"/>
  <c r="AP213" i="3"/>
  <c r="AO213" i="3"/>
  <c r="AN213" i="3"/>
  <c r="AM213" i="3"/>
  <c r="AL213" i="3"/>
  <c r="AK213" i="3"/>
  <c r="AJ213" i="3"/>
  <c r="AI213" i="3"/>
  <c r="AH213" i="3"/>
  <c r="AG213" i="3"/>
  <c r="AF213" i="3"/>
  <c r="AE213" i="3"/>
  <c r="AD213" i="3"/>
  <c r="AC213" i="3"/>
  <c r="AB213" i="3"/>
  <c r="AA213" i="3"/>
  <c r="BF212" i="3"/>
  <c r="BE212" i="3"/>
  <c r="BD212" i="3"/>
  <c r="BC212" i="3"/>
  <c r="BB212" i="3"/>
  <c r="BA212" i="3"/>
  <c r="AZ212" i="3"/>
  <c r="AY212" i="3"/>
  <c r="AX212" i="3"/>
  <c r="AW212" i="3"/>
  <c r="AV212" i="3"/>
  <c r="AU212" i="3"/>
  <c r="AT212" i="3"/>
  <c r="AS212" i="3"/>
  <c r="AR212" i="3"/>
  <c r="AQ212" i="3"/>
  <c r="AP212" i="3"/>
  <c r="AO212" i="3"/>
  <c r="AN212" i="3"/>
  <c r="AM212" i="3"/>
  <c r="AL212" i="3"/>
  <c r="AK212" i="3"/>
  <c r="AJ212" i="3"/>
  <c r="AI212" i="3"/>
  <c r="AH212" i="3"/>
  <c r="AG212" i="3"/>
  <c r="AF212" i="3"/>
  <c r="AE212" i="3"/>
  <c r="AD212" i="3"/>
  <c r="AC212" i="3"/>
  <c r="AB212" i="3"/>
  <c r="F202" i="3"/>
  <c r="G202" i="3"/>
  <c r="I202" i="3"/>
  <c r="H202" i="3"/>
  <c r="E202" i="3"/>
  <c r="F201" i="3"/>
  <c r="J201" i="3"/>
  <c r="G201" i="3"/>
  <c r="I201" i="3"/>
  <c r="H201" i="3"/>
  <c r="E201" i="3"/>
  <c r="F199" i="3"/>
  <c r="J199" i="3"/>
  <c r="G199" i="3"/>
  <c r="I199" i="3"/>
  <c r="H199" i="3"/>
  <c r="E199" i="3"/>
  <c r="G197" i="3"/>
  <c r="I197" i="3"/>
  <c r="H197" i="3"/>
  <c r="E197" i="3"/>
  <c r="G196" i="3"/>
  <c r="I196" i="3"/>
  <c r="H196" i="3"/>
  <c r="E196" i="3"/>
  <c r="G195" i="3"/>
  <c r="I195" i="3"/>
  <c r="H195" i="3"/>
  <c r="E195" i="3"/>
  <c r="G193" i="3"/>
  <c r="I193" i="3"/>
  <c r="H193" i="3"/>
  <c r="E193" i="3"/>
  <c r="F192" i="3"/>
  <c r="G192" i="3"/>
  <c r="I192" i="3"/>
  <c r="H192" i="3"/>
  <c r="E192" i="3"/>
  <c r="G191" i="3"/>
  <c r="I191" i="3"/>
  <c r="H191" i="3"/>
  <c r="E191" i="3"/>
  <c r="F189" i="3"/>
  <c r="G189" i="3"/>
  <c r="I189" i="3"/>
  <c r="H189" i="3"/>
  <c r="E189" i="3"/>
  <c r="F188" i="3"/>
  <c r="J188" i="3"/>
  <c r="G188" i="3"/>
  <c r="I188" i="3"/>
  <c r="H188" i="3"/>
  <c r="E188" i="3"/>
  <c r="G187" i="3"/>
  <c r="I187" i="3"/>
  <c r="H187" i="3"/>
  <c r="E187" i="3"/>
  <c r="BF185" i="3"/>
  <c r="BE185" i="3"/>
  <c r="BD185" i="3"/>
  <c r="BC185" i="3"/>
  <c r="BB185" i="3"/>
  <c r="BA185" i="3"/>
  <c r="AZ185" i="3"/>
  <c r="AY185" i="3"/>
  <c r="AX185" i="3"/>
  <c r="AW185" i="3"/>
  <c r="AV185" i="3"/>
  <c r="AU185" i="3"/>
  <c r="AT185" i="3"/>
  <c r="AS185" i="3"/>
  <c r="AR185" i="3"/>
  <c r="AQ185" i="3"/>
  <c r="AP185" i="3"/>
  <c r="AO185" i="3"/>
  <c r="AN185" i="3"/>
  <c r="AM185" i="3"/>
  <c r="AL185" i="3"/>
  <c r="AK185" i="3"/>
  <c r="AJ185" i="3"/>
  <c r="AI185" i="3"/>
  <c r="AH185" i="3"/>
  <c r="AG185" i="3"/>
  <c r="AF185" i="3"/>
  <c r="AE185" i="3"/>
  <c r="AD185" i="3"/>
  <c r="AC185" i="3"/>
  <c r="AB185" i="3"/>
  <c r="BF183" i="3"/>
  <c r="BE183" i="3"/>
  <c r="BD183" i="3"/>
  <c r="BC183" i="3"/>
  <c r="BB183" i="3"/>
  <c r="BA183" i="3"/>
  <c r="AZ183" i="3"/>
  <c r="AY183" i="3"/>
  <c r="AX183" i="3"/>
  <c r="AW183" i="3"/>
  <c r="AV183" i="3"/>
  <c r="AU183" i="3"/>
  <c r="AT183" i="3"/>
  <c r="AS183" i="3"/>
  <c r="AR183" i="3"/>
  <c r="AQ183" i="3"/>
  <c r="AP183" i="3"/>
  <c r="AO183" i="3"/>
  <c r="AN183" i="3"/>
  <c r="AM183" i="3"/>
  <c r="AL183" i="3"/>
  <c r="AK183" i="3"/>
  <c r="AJ183" i="3"/>
  <c r="AI183" i="3"/>
  <c r="AH183" i="3"/>
  <c r="AG183" i="3"/>
  <c r="AF183" i="3"/>
  <c r="AE183" i="3"/>
  <c r="AD183" i="3"/>
  <c r="AC183" i="3"/>
  <c r="AB183" i="3"/>
  <c r="AA183" i="3"/>
  <c r="BF182" i="3"/>
  <c r="BE182" i="3"/>
  <c r="BD182" i="3"/>
  <c r="BC182" i="3"/>
  <c r="BB182" i="3"/>
  <c r="BA182" i="3"/>
  <c r="AZ182" i="3"/>
  <c r="AY182" i="3"/>
  <c r="AX182" i="3"/>
  <c r="AW182" i="3"/>
  <c r="AV182" i="3"/>
  <c r="AU182" i="3"/>
  <c r="AT182" i="3"/>
  <c r="AS182" i="3"/>
  <c r="AR182" i="3"/>
  <c r="AQ182" i="3"/>
  <c r="AP182" i="3"/>
  <c r="AO182" i="3"/>
  <c r="AN182" i="3"/>
  <c r="AM182" i="3"/>
  <c r="AL182" i="3"/>
  <c r="AK182" i="3"/>
  <c r="AJ182" i="3"/>
  <c r="AI182" i="3"/>
  <c r="AH182" i="3"/>
  <c r="AG182" i="3"/>
  <c r="AF182" i="3"/>
  <c r="AE182" i="3"/>
  <c r="AD182" i="3"/>
  <c r="AC182" i="3"/>
  <c r="AB182" i="3"/>
  <c r="F172" i="3"/>
  <c r="J172" i="3"/>
  <c r="G172" i="3"/>
  <c r="I172" i="3"/>
  <c r="H172" i="3"/>
  <c r="E172" i="3"/>
  <c r="F171" i="3"/>
  <c r="J171" i="3"/>
  <c r="G171" i="3"/>
  <c r="I171" i="3"/>
  <c r="H171" i="3"/>
  <c r="E171" i="3"/>
  <c r="F169" i="3"/>
  <c r="J169" i="3"/>
  <c r="G169" i="3"/>
  <c r="I169" i="3"/>
  <c r="H169" i="3"/>
  <c r="E169" i="3"/>
  <c r="F167" i="3"/>
  <c r="G167" i="3"/>
  <c r="I167" i="3"/>
  <c r="H167" i="3"/>
  <c r="E167" i="3"/>
  <c r="F166" i="3"/>
  <c r="G166" i="3"/>
  <c r="I166" i="3"/>
  <c r="H166" i="3"/>
  <c r="E166" i="3"/>
  <c r="F165" i="3"/>
  <c r="J165" i="3"/>
  <c r="AK47" i="10"/>
  <c r="AK59" i="10"/>
  <c r="G165" i="3"/>
  <c r="I165" i="3"/>
  <c r="H165" i="3"/>
  <c r="E165" i="3"/>
  <c r="F163" i="3"/>
  <c r="J163" i="3"/>
  <c r="AK46" i="10"/>
  <c r="AK58" i="10"/>
  <c r="G163" i="3"/>
  <c r="I163" i="3"/>
  <c r="H163" i="3"/>
  <c r="E163" i="3"/>
  <c r="F162" i="3"/>
  <c r="G162" i="3"/>
  <c r="I162" i="3"/>
  <c r="H162" i="3"/>
  <c r="E162" i="3"/>
  <c r="F161" i="3"/>
  <c r="G161" i="3"/>
  <c r="I161" i="3"/>
  <c r="H161" i="3"/>
  <c r="E161" i="3"/>
  <c r="F159" i="3"/>
  <c r="J159" i="3"/>
  <c r="G159" i="3"/>
  <c r="I159" i="3"/>
  <c r="H159" i="3"/>
  <c r="E159" i="3"/>
  <c r="F158" i="3"/>
  <c r="G158" i="3"/>
  <c r="I158" i="3"/>
  <c r="H158" i="3"/>
  <c r="E158" i="3"/>
  <c r="F157" i="3"/>
  <c r="J157" i="3"/>
  <c r="G157" i="3"/>
  <c r="I157" i="3"/>
  <c r="H157" i="3"/>
  <c r="E157" i="3"/>
  <c r="BF155" i="3"/>
  <c r="BE155" i="3"/>
  <c r="BD155" i="3"/>
  <c r="BC155" i="3"/>
  <c r="BB155" i="3"/>
  <c r="BA155" i="3"/>
  <c r="AZ155" i="3"/>
  <c r="AY155" i="3"/>
  <c r="AX155" i="3"/>
  <c r="AW155" i="3"/>
  <c r="AV155" i="3"/>
  <c r="AU155" i="3"/>
  <c r="AT155" i="3"/>
  <c r="AS155" i="3"/>
  <c r="AR155" i="3"/>
  <c r="AQ155" i="3"/>
  <c r="AP155" i="3"/>
  <c r="AO155" i="3"/>
  <c r="AN155" i="3"/>
  <c r="AM155" i="3"/>
  <c r="AL155" i="3"/>
  <c r="AK155" i="3"/>
  <c r="AJ155" i="3"/>
  <c r="AI155" i="3"/>
  <c r="AH155" i="3"/>
  <c r="AG155" i="3"/>
  <c r="AF155" i="3"/>
  <c r="AE155" i="3"/>
  <c r="AD155" i="3"/>
  <c r="AC155" i="3"/>
  <c r="AB155" i="3"/>
  <c r="AA155" i="3"/>
  <c r="BF153" i="3"/>
  <c r="BE153" i="3"/>
  <c r="BD153" i="3"/>
  <c r="BC153" i="3"/>
  <c r="BB153" i="3"/>
  <c r="BA153" i="3"/>
  <c r="AZ153" i="3"/>
  <c r="AY153" i="3"/>
  <c r="AX153" i="3"/>
  <c r="AW153" i="3"/>
  <c r="AV153" i="3"/>
  <c r="AU153" i="3"/>
  <c r="AT153" i="3"/>
  <c r="AS153" i="3"/>
  <c r="AR153" i="3"/>
  <c r="AQ153" i="3"/>
  <c r="AP153" i="3"/>
  <c r="AO153" i="3"/>
  <c r="AN153" i="3"/>
  <c r="AM153" i="3"/>
  <c r="AL153" i="3"/>
  <c r="AK153" i="3"/>
  <c r="AJ153" i="3"/>
  <c r="AI153" i="3"/>
  <c r="AH153" i="3"/>
  <c r="AG153" i="3"/>
  <c r="AF153" i="3"/>
  <c r="AE153" i="3"/>
  <c r="AD153" i="3"/>
  <c r="AC153" i="3"/>
  <c r="AB153" i="3"/>
  <c r="AA153" i="3"/>
  <c r="BF152" i="3"/>
  <c r="BE152" i="3"/>
  <c r="BD152" i="3"/>
  <c r="BC152" i="3"/>
  <c r="BB152" i="3"/>
  <c r="BA152" i="3"/>
  <c r="AZ152"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K145" i="3"/>
  <c r="K144" i="3"/>
  <c r="K143" i="3"/>
  <c r="F142" i="3"/>
  <c r="J142" i="3"/>
  <c r="G142" i="3"/>
  <c r="I142" i="3"/>
  <c r="H142" i="3"/>
  <c r="E142" i="3"/>
  <c r="F141" i="3"/>
  <c r="G141" i="3"/>
  <c r="I141" i="3"/>
  <c r="H141" i="3"/>
  <c r="E141" i="3"/>
  <c r="F140" i="3"/>
  <c r="J140" i="3"/>
  <c r="G140" i="3"/>
  <c r="I140" i="3"/>
  <c r="H140" i="3"/>
  <c r="E140" i="3"/>
  <c r="F137" i="3"/>
  <c r="J137" i="3"/>
  <c r="G137" i="3"/>
  <c r="I137" i="3"/>
  <c r="H137" i="3"/>
  <c r="E137" i="3"/>
  <c r="F136" i="3"/>
  <c r="G136" i="3"/>
  <c r="I136" i="3"/>
  <c r="H136" i="3"/>
  <c r="E136" i="3"/>
  <c r="F135" i="3"/>
  <c r="J135" i="3"/>
  <c r="G135" i="3"/>
  <c r="I135" i="3"/>
  <c r="H135" i="3"/>
  <c r="E135" i="3"/>
  <c r="F133" i="3"/>
  <c r="J133" i="3"/>
  <c r="AI46" i="10"/>
  <c r="AI58" i="10"/>
  <c r="G133" i="3"/>
  <c r="I133" i="3"/>
  <c r="H133" i="3"/>
  <c r="E133" i="3"/>
  <c r="F132" i="3"/>
  <c r="J132" i="3"/>
  <c r="G132" i="3"/>
  <c r="H132" i="3"/>
  <c r="E132" i="3"/>
  <c r="F131" i="3"/>
  <c r="J131" i="3"/>
  <c r="G131" i="3"/>
  <c r="I131" i="3"/>
  <c r="H131" i="3"/>
  <c r="E131" i="3"/>
  <c r="F129" i="3"/>
  <c r="J129" i="3"/>
  <c r="G129" i="3"/>
  <c r="I129" i="3"/>
  <c r="H129" i="3"/>
  <c r="E129" i="3"/>
  <c r="F128" i="3"/>
  <c r="G128" i="3"/>
  <c r="I128" i="3"/>
  <c r="H128" i="3"/>
  <c r="E128" i="3"/>
  <c r="F127" i="3"/>
  <c r="J127" i="3"/>
  <c r="G127" i="3"/>
  <c r="I127" i="3"/>
  <c r="H127" i="3"/>
  <c r="E127" i="3"/>
  <c r="BF125" i="3"/>
  <c r="BE125" i="3"/>
  <c r="BD125" i="3"/>
  <c r="BC125" i="3"/>
  <c r="BB125" i="3"/>
  <c r="BA125" i="3"/>
  <c r="AZ125" i="3"/>
  <c r="AY125" i="3"/>
  <c r="AX125" i="3"/>
  <c r="AW125" i="3"/>
  <c r="AV125" i="3"/>
  <c r="AU125" i="3"/>
  <c r="AT125" i="3"/>
  <c r="AS125" i="3"/>
  <c r="AR125" i="3"/>
  <c r="AQ125" i="3"/>
  <c r="AP125" i="3"/>
  <c r="AO125" i="3"/>
  <c r="AN125" i="3"/>
  <c r="AM125" i="3"/>
  <c r="AL125" i="3"/>
  <c r="AK125" i="3"/>
  <c r="AJ125" i="3"/>
  <c r="AI125" i="3"/>
  <c r="AH125" i="3"/>
  <c r="AG125" i="3"/>
  <c r="AF125" i="3"/>
  <c r="AE125" i="3"/>
  <c r="AD125" i="3"/>
  <c r="AC125" i="3"/>
  <c r="AB125" i="3"/>
  <c r="AA125" i="3"/>
  <c r="BF123" i="3"/>
  <c r="BE123" i="3"/>
  <c r="BD123" i="3"/>
  <c r="BC123" i="3"/>
  <c r="BB123" i="3"/>
  <c r="BA123" i="3"/>
  <c r="AZ123" i="3"/>
  <c r="AY123" i="3"/>
  <c r="AX123" i="3"/>
  <c r="AW123" i="3"/>
  <c r="AV123" i="3"/>
  <c r="AU123" i="3"/>
  <c r="AT123" i="3"/>
  <c r="AS123" i="3"/>
  <c r="AR123" i="3"/>
  <c r="AQ123" i="3"/>
  <c r="AP123" i="3"/>
  <c r="AO123" i="3"/>
  <c r="AN123" i="3"/>
  <c r="AM123" i="3"/>
  <c r="AL123" i="3"/>
  <c r="AK123" i="3"/>
  <c r="AJ123" i="3"/>
  <c r="AI123" i="3"/>
  <c r="AH123" i="3"/>
  <c r="AG123" i="3"/>
  <c r="AF123" i="3"/>
  <c r="AE123" i="3"/>
  <c r="AD123" i="3"/>
  <c r="AC123" i="3"/>
  <c r="AB123" i="3"/>
  <c r="AA123" i="3"/>
  <c r="BF122" i="3"/>
  <c r="BE122" i="3"/>
  <c r="BD122" i="3"/>
  <c r="BC122" i="3"/>
  <c r="BB122" i="3"/>
  <c r="BA122" i="3"/>
  <c r="AZ122"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F112" i="3"/>
  <c r="J112" i="3"/>
  <c r="G112" i="3"/>
  <c r="I112" i="3"/>
  <c r="H112" i="3"/>
  <c r="E112" i="3"/>
  <c r="F111" i="3"/>
  <c r="J111" i="3"/>
  <c r="G111" i="3"/>
  <c r="I111" i="3"/>
  <c r="H111" i="3"/>
  <c r="E111" i="3"/>
  <c r="F109" i="3"/>
  <c r="J109" i="3"/>
  <c r="G109" i="3"/>
  <c r="I109" i="3"/>
  <c r="H109" i="3"/>
  <c r="E109" i="3"/>
  <c r="G107" i="3"/>
  <c r="I107" i="3"/>
  <c r="H107" i="3"/>
  <c r="E107" i="3"/>
  <c r="G106" i="3"/>
  <c r="I106" i="3"/>
  <c r="H106" i="3"/>
  <c r="E106" i="3"/>
  <c r="G105" i="3"/>
  <c r="I105" i="3"/>
  <c r="H105" i="3"/>
  <c r="E105" i="3"/>
  <c r="G103" i="3"/>
  <c r="I103" i="3"/>
  <c r="H103" i="3"/>
  <c r="E103" i="3"/>
  <c r="F102" i="3"/>
  <c r="J102" i="3"/>
  <c r="G102" i="3"/>
  <c r="I102" i="3"/>
  <c r="H102" i="3"/>
  <c r="E102" i="3"/>
  <c r="G101" i="3"/>
  <c r="I101" i="3"/>
  <c r="H101" i="3"/>
  <c r="E101" i="3"/>
  <c r="F99" i="3"/>
  <c r="J99" i="3"/>
  <c r="G99" i="3"/>
  <c r="I99" i="3"/>
  <c r="H99" i="3"/>
  <c r="E99" i="3"/>
  <c r="F98" i="3"/>
  <c r="J98" i="3"/>
  <c r="G98" i="3"/>
  <c r="I98" i="3"/>
  <c r="H98" i="3"/>
  <c r="E98" i="3"/>
  <c r="G97" i="3"/>
  <c r="I97" i="3"/>
  <c r="H97" i="3"/>
  <c r="E97" i="3"/>
  <c r="BF95" i="3"/>
  <c r="BE95" i="3"/>
  <c r="BD95" i="3"/>
  <c r="BC95" i="3"/>
  <c r="BB95" i="3"/>
  <c r="BA95" i="3"/>
  <c r="AZ95" i="3"/>
  <c r="AY95" i="3"/>
  <c r="AX95" i="3"/>
  <c r="AW95" i="3"/>
  <c r="AV95" i="3"/>
  <c r="AU95" i="3"/>
  <c r="AT95" i="3"/>
  <c r="AS95" i="3"/>
  <c r="AR95" i="3"/>
  <c r="AQ95" i="3"/>
  <c r="AP95" i="3"/>
  <c r="AO95" i="3"/>
  <c r="AN95" i="3"/>
  <c r="AM95" i="3"/>
  <c r="AL95" i="3"/>
  <c r="AK95" i="3"/>
  <c r="AJ95" i="3"/>
  <c r="AI95" i="3"/>
  <c r="AH95" i="3"/>
  <c r="AG95" i="3"/>
  <c r="AF95" i="3"/>
  <c r="AE95" i="3"/>
  <c r="AD95" i="3"/>
  <c r="AC95" i="3"/>
  <c r="AB95" i="3"/>
  <c r="AA95" i="3"/>
  <c r="BF93" i="3"/>
  <c r="BE93" i="3"/>
  <c r="BD93" i="3"/>
  <c r="BC93" i="3"/>
  <c r="BB93" i="3"/>
  <c r="BA93" i="3"/>
  <c r="AZ93" i="3"/>
  <c r="AY93" i="3"/>
  <c r="AX93" i="3"/>
  <c r="AW93" i="3"/>
  <c r="AV93" i="3"/>
  <c r="AU93" i="3"/>
  <c r="AT93" i="3"/>
  <c r="AS93" i="3"/>
  <c r="AR93" i="3"/>
  <c r="AQ93" i="3"/>
  <c r="AP93" i="3"/>
  <c r="AO93" i="3"/>
  <c r="AN93" i="3"/>
  <c r="AM93" i="3"/>
  <c r="AL93" i="3"/>
  <c r="AK93" i="3"/>
  <c r="AJ93" i="3"/>
  <c r="AI93" i="3"/>
  <c r="AH93" i="3"/>
  <c r="AG93" i="3"/>
  <c r="AF93" i="3"/>
  <c r="AE93" i="3"/>
  <c r="AD93" i="3"/>
  <c r="AC93" i="3"/>
  <c r="AB93" i="3"/>
  <c r="AA93" i="3"/>
  <c r="BF92" i="3"/>
  <c r="BE92" i="3"/>
  <c r="BD92" i="3"/>
  <c r="BC92" i="3"/>
  <c r="BB92" i="3"/>
  <c r="BA92" i="3"/>
  <c r="AZ92" i="3"/>
  <c r="AY92" i="3"/>
  <c r="AX92" i="3"/>
  <c r="AW92" i="3"/>
  <c r="AV92" i="3"/>
  <c r="AU92" i="3"/>
  <c r="AT92" i="3"/>
  <c r="AS92" i="3"/>
  <c r="AR92" i="3"/>
  <c r="AQ92" i="3"/>
  <c r="AP92" i="3"/>
  <c r="AO92" i="3"/>
  <c r="AN92" i="3"/>
  <c r="AM92" i="3"/>
  <c r="AL92" i="3"/>
  <c r="AK92" i="3"/>
  <c r="AJ92" i="3"/>
  <c r="AI92" i="3"/>
  <c r="AH92" i="3"/>
  <c r="AG92" i="3"/>
  <c r="AF92" i="3"/>
  <c r="AE92" i="3"/>
  <c r="AD92" i="3"/>
  <c r="AC92" i="3"/>
  <c r="AB92" i="3"/>
  <c r="F82" i="3"/>
  <c r="J82" i="3"/>
  <c r="G82" i="3"/>
  <c r="I82" i="3"/>
  <c r="H82" i="3"/>
  <c r="E82" i="3"/>
  <c r="F81" i="3"/>
  <c r="J81" i="3"/>
  <c r="G81" i="3"/>
  <c r="I81" i="3"/>
  <c r="H81" i="3"/>
  <c r="E81" i="3"/>
  <c r="F79" i="3"/>
  <c r="G79" i="3"/>
  <c r="I79" i="3"/>
  <c r="H79" i="3"/>
  <c r="E79" i="3"/>
  <c r="G77" i="3"/>
  <c r="I77" i="3"/>
  <c r="H77" i="3"/>
  <c r="E77" i="3"/>
  <c r="G76" i="3"/>
  <c r="I76" i="3"/>
  <c r="H76" i="3"/>
  <c r="E76" i="3"/>
  <c r="G75" i="3"/>
  <c r="I75" i="3"/>
  <c r="H75" i="3"/>
  <c r="E75" i="3"/>
  <c r="G73" i="3"/>
  <c r="I73" i="3"/>
  <c r="H73" i="3"/>
  <c r="E73" i="3"/>
  <c r="F72" i="3"/>
  <c r="J72" i="3"/>
  <c r="G72" i="3"/>
  <c r="I72" i="3"/>
  <c r="H72" i="3"/>
  <c r="E72" i="3"/>
  <c r="G71" i="3"/>
  <c r="I71" i="3"/>
  <c r="H71" i="3"/>
  <c r="E71" i="3"/>
  <c r="F69" i="3"/>
  <c r="J69" i="3"/>
  <c r="G69" i="3"/>
  <c r="I69" i="3"/>
  <c r="H69" i="3"/>
  <c r="E69" i="3"/>
  <c r="F68" i="3"/>
  <c r="J68" i="3"/>
  <c r="G68" i="3"/>
  <c r="I68" i="3"/>
  <c r="H68" i="3"/>
  <c r="E68" i="3"/>
  <c r="G67" i="3"/>
  <c r="I67" i="3"/>
  <c r="H67" i="3"/>
  <c r="E67" i="3"/>
  <c r="BF65" i="3"/>
  <c r="BE65" i="3"/>
  <c r="BD65" i="3"/>
  <c r="BC65" i="3"/>
  <c r="BB65" i="3"/>
  <c r="BA65" i="3"/>
  <c r="AZ65"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BF63" i="3"/>
  <c r="BE63" i="3"/>
  <c r="BD63" i="3"/>
  <c r="BC63" i="3"/>
  <c r="BB63" i="3"/>
  <c r="BA63" i="3"/>
  <c r="AZ63" i="3"/>
  <c r="AY63" i="3"/>
  <c r="AX63" i="3"/>
  <c r="AW63" i="3"/>
  <c r="AV63" i="3"/>
  <c r="AU63" i="3"/>
  <c r="AT63" i="3"/>
  <c r="AS63" i="3"/>
  <c r="AR63" i="3"/>
  <c r="AQ63" i="3"/>
  <c r="AP63" i="3"/>
  <c r="AO63" i="3"/>
  <c r="AN63" i="3"/>
  <c r="AM63" i="3"/>
  <c r="AL63" i="3"/>
  <c r="AK63" i="3"/>
  <c r="AJ63" i="3"/>
  <c r="AI63" i="3"/>
  <c r="AH63" i="3"/>
  <c r="AG63" i="3"/>
  <c r="AF63" i="3"/>
  <c r="AE63" i="3"/>
  <c r="AD63" i="3"/>
  <c r="AC63" i="3"/>
  <c r="AB63" i="3"/>
  <c r="AA63" i="3"/>
  <c r="BF62" i="3"/>
  <c r="BE62" i="3"/>
  <c r="BD62" i="3"/>
  <c r="BC62" i="3"/>
  <c r="BB62" i="3"/>
  <c r="BA62" i="3"/>
  <c r="AZ62" i="3"/>
  <c r="AY62" i="3"/>
  <c r="AX62" i="3"/>
  <c r="AW62" i="3"/>
  <c r="AV62" i="3"/>
  <c r="AU62" i="3"/>
  <c r="AT62" i="3"/>
  <c r="AS62" i="3"/>
  <c r="AR62" i="3"/>
  <c r="AQ62" i="3"/>
  <c r="AP62" i="3"/>
  <c r="AO62" i="3"/>
  <c r="AN62" i="3"/>
  <c r="AM62" i="3"/>
  <c r="AL62" i="3"/>
  <c r="AK62" i="3"/>
  <c r="AJ62" i="3"/>
  <c r="AI62" i="3"/>
  <c r="AH62" i="3"/>
  <c r="AG62" i="3"/>
  <c r="AF62" i="3"/>
  <c r="AE62" i="3"/>
  <c r="AD62" i="3"/>
  <c r="AC62" i="3"/>
  <c r="AB62" i="3"/>
  <c r="F52" i="3"/>
  <c r="G52" i="3"/>
  <c r="I52" i="3"/>
  <c r="H52" i="3"/>
  <c r="E52" i="3"/>
  <c r="F51" i="3"/>
  <c r="J51" i="3"/>
  <c r="G51" i="3"/>
  <c r="I51" i="3"/>
  <c r="H51" i="3"/>
  <c r="E51" i="3"/>
  <c r="F49" i="3"/>
  <c r="J49" i="3"/>
  <c r="G49" i="3"/>
  <c r="I49" i="3"/>
  <c r="H49" i="3"/>
  <c r="E49" i="3"/>
  <c r="F47" i="3"/>
  <c r="J47" i="3"/>
  <c r="G47" i="3"/>
  <c r="I47" i="3"/>
  <c r="H47" i="3"/>
  <c r="E47" i="3"/>
  <c r="F46" i="3"/>
  <c r="G46" i="3"/>
  <c r="I46" i="3"/>
  <c r="H46" i="3"/>
  <c r="E46" i="3"/>
  <c r="F45" i="3"/>
  <c r="J45" i="3"/>
  <c r="G45" i="3"/>
  <c r="I45" i="3"/>
  <c r="H45" i="3"/>
  <c r="F43" i="3"/>
  <c r="J43" i="3"/>
  <c r="G43" i="3"/>
  <c r="I43" i="3"/>
  <c r="H43" i="3"/>
  <c r="E43" i="3"/>
  <c r="F42" i="3"/>
  <c r="G42" i="3"/>
  <c r="I42" i="3"/>
  <c r="H42" i="3"/>
  <c r="E42" i="3"/>
  <c r="F41" i="3"/>
  <c r="J41" i="3"/>
  <c r="G41" i="3"/>
  <c r="I41" i="3"/>
  <c r="H41" i="3"/>
  <c r="E41" i="3"/>
  <c r="F39" i="3"/>
  <c r="J39" i="3"/>
  <c r="G39" i="3"/>
  <c r="I39" i="3"/>
  <c r="H39" i="3"/>
  <c r="E39" i="3"/>
  <c r="F38" i="3"/>
  <c r="G38" i="3"/>
  <c r="I38" i="3"/>
  <c r="H38" i="3"/>
  <c r="E38" i="3"/>
  <c r="F37" i="3"/>
  <c r="J37" i="3"/>
  <c r="AC45" i="10"/>
  <c r="AC57" i="10"/>
  <c r="G37" i="3"/>
  <c r="I37" i="3"/>
  <c r="H37" i="3"/>
  <c r="E37" i="3"/>
  <c r="BF35" i="3"/>
  <c r="BE35" i="3"/>
  <c r="BD35" i="3"/>
  <c r="BC35" i="3"/>
  <c r="BB35" i="3"/>
  <c r="BA35" i="3"/>
  <c r="AZ35" i="3"/>
  <c r="AY35" i="3"/>
  <c r="AX35" i="3"/>
  <c r="AW35" i="3"/>
  <c r="AV35" i="3"/>
  <c r="AU35" i="3"/>
  <c r="AT35" i="3"/>
  <c r="AS35" i="3"/>
  <c r="AR35" i="3"/>
  <c r="AQ35" i="3"/>
  <c r="AP35" i="3"/>
  <c r="AO35" i="3"/>
  <c r="AN35" i="3"/>
  <c r="AM35" i="3"/>
  <c r="AL35" i="3"/>
  <c r="AK35" i="3"/>
  <c r="AJ35" i="3"/>
  <c r="AI35" i="3"/>
  <c r="AH35" i="3"/>
  <c r="AG35" i="3"/>
  <c r="AF35" i="3"/>
  <c r="AE35" i="3"/>
  <c r="AD35" i="3"/>
  <c r="AC35" i="3"/>
  <c r="AB35" i="3"/>
  <c r="AA35" i="3"/>
  <c r="BF33" i="3"/>
  <c r="BE33" i="3"/>
  <c r="BD33" i="3"/>
  <c r="BC33" i="3"/>
  <c r="BB33" i="3"/>
  <c r="BA33" i="3"/>
  <c r="AZ33" i="3"/>
  <c r="AY33" i="3"/>
  <c r="AX33" i="3"/>
  <c r="AW33" i="3"/>
  <c r="AV33" i="3"/>
  <c r="AU33" i="3"/>
  <c r="AT33" i="3"/>
  <c r="AS33" i="3"/>
  <c r="AR33" i="3"/>
  <c r="AQ33" i="3"/>
  <c r="AP33" i="3"/>
  <c r="AO33" i="3"/>
  <c r="AN33" i="3"/>
  <c r="AM33" i="3"/>
  <c r="AL33" i="3"/>
  <c r="AK33" i="3"/>
  <c r="AJ33" i="3"/>
  <c r="AI33" i="3"/>
  <c r="AH33" i="3"/>
  <c r="AG33" i="3"/>
  <c r="AF33" i="3"/>
  <c r="AE33" i="3"/>
  <c r="AD33" i="3"/>
  <c r="AC33" i="3"/>
  <c r="AB33" i="3"/>
  <c r="AA33" i="3"/>
  <c r="BF32" i="3"/>
  <c r="BE32" i="3"/>
  <c r="BD32" i="3"/>
  <c r="BC32" i="3"/>
  <c r="BB32"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F22" i="3"/>
  <c r="G22" i="3"/>
  <c r="I22" i="3"/>
  <c r="H22" i="3"/>
  <c r="E22" i="3"/>
  <c r="F21" i="3"/>
  <c r="J21" i="3"/>
  <c r="G21" i="3"/>
  <c r="I21" i="3"/>
  <c r="H21" i="3"/>
  <c r="E21" i="3"/>
  <c r="F19" i="3"/>
  <c r="J19" i="3"/>
  <c r="G19" i="3"/>
  <c r="I19" i="3"/>
  <c r="H19" i="3"/>
  <c r="E19" i="3"/>
  <c r="F17" i="3"/>
  <c r="G17" i="3"/>
  <c r="I17" i="3"/>
  <c r="H17" i="3"/>
  <c r="E17" i="3"/>
  <c r="F16" i="3"/>
  <c r="G16" i="3"/>
  <c r="I16" i="3"/>
  <c r="H16" i="3"/>
  <c r="E16" i="3"/>
  <c r="F15" i="3"/>
  <c r="G15" i="3"/>
  <c r="I15" i="3"/>
  <c r="H15" i="3"/>
  <c r="E15" i="3"/>
  <c r="F13" i="3"/>
  <c r="G13" i="3"/>
  <c r="I13" i="3"/>
  <c r="H13" i="3"/>
  <c r="E13" i="3"/>
  <c r="F12" i="3"/>
  <c r="G12" i="3"/>
  <c r="I12" i="3"/>
  <c r="H12" i="3"/>
  <c r="E12" i="3"/>
  <c r="F11" i="3"/>
  <c r="G11" i="3"/>
  <c r="I11" i="3"/>
  <c r="H11" i="3"/>
  <c r="E11" i="3"/>
  <c r="F9" i="3"/>
  <c r="J9" i="3"/>
  <c r="G9" i="3"/>
  <c r="I9" i="3"/>
  <c r="H9" i="3"/>
  <c r="E9" i="3"/>
  <c r="F8" i="3"/>
  <c r="G8" i="3"/>
  <c r="I8" i="3"/>
  <c r="E8" i="3"/>
  <c r="F7" i="3"/>
  <c r="J7" i="3"/>
  <c r="G7" i="3"/>
  <c r="I7" i="3"/>
  <c r="H7" i="3"/>
  <c r="BF5" i="3"/>
  <c r="BE5" i="3"/>
  <c r="BD5" i="3"/>
  <c r="BC5" i="3"/>
  <c r="BB5" i="3"/>
  <c r="BA5" i="3"/>
  <c r="AZ5" i="3"/>
  <c r="AY5" i="3"/>
  <c r="AX5" i="3"/>
  <c r="AW5" i="3"/>
  <c r="AV5" i="3"/>
  <c r="AU5" i="3"/>
  <c r="AT5" i="3"/>
  <c r="AS5" i="3"/>
  <c r="AR5" i="3"/>
  <c r="AQ5" i="3"/>
  <c r="AP5" i="3"/>
  <c r="AO5" i="3"/>
  <c r="AN5" i="3"/>
  <c r="AM5" i="3"/>
  <c r="AL5" i="3"/>
  <c r="AK5" i="3"/>
  <c r="AJ5" i="3"/>
  <c r="AI5" i="3"/>
  <c r="AH5" i="3"/>
  <c r="AG5" i="3"/>
  <c r="AF5" i="3"/>
  <c r="AE5" i="3"/>
  <c r="AD5" i="3"/>
  <c r="AC5" i="3"/>
  <c r="AB5" i="3"/>
  <c r="AA5" i="3"/>
  <c r="BF2" i="3"/>
  <c r="BE2" i="3"/>
  <c r="BD2" i="3"/>
  <c r="BC2" i="3"/>
  <c r="BB2" i="3"/>
  <c r="BA2" i="3"/>
  <c r="AZ2" i="3"/>
  <c r="AY2" i="3"/>
  <c r="AX2" i="3"/>
  <c r="AW2" i="3"/>
  <c r="AV2" i="3"/>
  <c r="AU2" i="3"/>
  <c r="AT2" i="3"/>
  <c r="AS2" i="3"/>
  <c r="AR2" i="3"/>
  <c r="AQ2" i="3"/>
  <c r="AP2" i="3"/>
  <c r="M39" i="5"/>
  <c r="L39" i="5"/>
  <c r="K39" i="5"/>
  <c r="J39" i="5"/>
  <c r="I39" i="5"/>
  <c r="H39" i="5"/>
  <c r="G39" i="5"/>
  <c r="F39" i="5"/>
  <c r="E39" i="5"/>
  <c r="M40" i="5"/>
  <c r="L40" i="5"/>
  <c r="K40" i="5"/>
  <c r="J40" i="5"/>
  <c r="I40" i="5"/>
  <c r="H40" i="5"/>
  <c r="G40" i="5"/>
  <c r="F40" i="5"/>
  <c r="E40" i="5"/>
  <c r="M41" i="5"/>
  <c r="L41" i="5"/>
  <c r="K41" i="5"/>
  <c r="J41" i="5"/>
  <c r="I41" i="5"/>
  <c r="H41" i="5"/>
  <c r="G41" i="5"/>
  <c r="F41" i="5"/>
  <c r="E41" i="5"/>
  <c r="M42" i="5"/>
  <c r="L42" i="5"/>
  <c r="K42" i="5"/>
  <c r="J42" i="5"/>
  <c r="I42" i="5"/>
  <c r="H42" i="5"/>
  <c r="G42" i="5"/>
  <c r="F42" i="5"/>
  <c r="E42" i="5"/>
  <c r="M43" i="5"/>
  <c r="L43" i="5"/>
  <c r="K43" i="5"/>
  <c r="G43" i="5"/>
  <c r="F43" i="5"/>
  <c r="E43" i="5"/>
  <c r="M44" i="5"/>
  <c r="L44" i="5"/>
  <c r="K44" i="5"/>
  <c r="J44" i="5"/>
  <c r="I44" i="5"/>
  <c r="H44" i="5"/>
  <c r="G44" i="5"/>
  <c r="F44" i="5"/>
  <c r="E44" i="5"/>
  <c r="M45" i="5"/>
  <c r="L45" i="5"/>
  <c r="K45" i="5"/>
  <c r="J45" i="5"/>
  <c r="I45" i="5"/>
  <c r="H45" i="5"/>
  <c r="G45" i="5"/>
  <c r="F45" i="5"/>
  <c r="E45" i="5"/>
  <c r="M38" i="5"/>
  <c r="J38" i="5"/>
  <c r="K38" i="5"/>
  <c r="L38" i="5"/>
  <c r="I38" i="5"/>
  <c r="E38" i="5"/>
  <c r="F38" i="5"/>
  <c r="G38" i="5"/>
  <c r="H38" i="5"/>
  <c r="J35" i="5"/>
  <c r="K35" i="5"/>
  <c r="L35" i="5"/>
  <c r="M35" i="5"/>
  <c r="I35" i="5"/>
  <c r="E35" i="5"/>
  <c r="F35" i="5"/>
  <c r="G35" i="5"/>
  <c r="H35" i="5"/>
  <c r="F3" i="7"/>
  <c r="J3" i="7"/>
  <c r="G3" i="7"/>
  <c r="G17" i="7"/>
  <c r="F141" i="7"/>
  <c r="J141" i="7"/>
  <c r="U37" i="7"/>
  <c r="F140" i="7"/>
  <c r="J140" i="7"/>
  <c r="F139" i="7"/>
  <c r="J139" i="7"/>
  <c r="U32" i="7"/>
  <c r="F138" i="7"/>
  <c r="J138" i="7"/>
  <c r="F137" i="7"/>
  <c r="J137" i="7"/>
  <c r="U30" i="7"/>
  <c r="F136" i="7"/>
  <c r="U10" i="7"/>
  <c r="F135" i="7"/>
  <c r="J135" i="7"/>
  <c r="U28" i="7"/>
  <c r="F134" i="7"/>
  <c r="J134" i="7"/>
  <c r="U27" i="7"/>
  <c r="F133" i="7"/>
  <c r="J133" i="7"/>
  <c r="U26" i="7"/>
  <c r="F132" i="7"/>
  <c r="J132" i="7"/>
  <c r="U25" i="7"/>
  <c r="F131" i="7"/>
  <c r="J131" i="7"/>
  <c r="U24" i="7"/>
  <c r="F130" i="7"/>
  <c r="J130" i="7"/>
  <c r="F129" i="7"/>
  <c r="J129" i="7"/>
  <c r="U22" i="7"/>
  <c r="F144" i="7"/>
  <c r="F143" i="7"/>
  <c r="U17" i="7"/>
  <c r="F128" i="7"/>
  <c r="J128" i="7"/>
  <c r="U35" i="7"/>
  <c r="F159" i="7"/>
  <c r="J159" i="7"/>
  <c r="F158" i="7"/>
  <c r="J158" i="7"/>
  <c r="V33" i="7"/>
  <c r="F157" i="7"/>
  <c r="F156" i="7"/>
  <c r="J156" i="7"/>
  <c r="V31" i="7"/>
  <c r="F155" i="7"/>
  <c r="J155" i="7"/>
  <c r="V30" i="7"/>
  <c r="F154" i="7"/>
  <c r="V10" i="7"/>
  <c r="J154" i="7"/>
  <c r="V29" i="7"/>
  <c r="F153" i="7"/>
  <c r="F152" i="7"/>
  <c r="J152" i="7"/>
  <c r="V27" i="7"/>
  <c r="F151" i="7"/>
  <c r="J151" i="7"/>
  <c r="V26" i="7"/>
  <c r="F150" i="7"/>
  <c r="J150" i="7"/>
  <c r="V25" i="7"/>
  <c r="F149" i="7"/>
  <c r="F148" i="7"/>
  <c r="V4" i="7"/>
  <c r="J148" i="7"/>
  <c r="V23" i="7"/>
  <c r="F147" i="7"/>
  <c r="J147" i="7"/>
  <c r="V22" i="7"/>
  <c r="F162" i="7"/>
  <c r="J162" i="7"/>
  <c r="V21" i="7"/>
  <c r="F161" i="7"/>
  <c r="J161" i="7"/>
  <c r="V36" i="7"/>
  <c r="F146" i="7"/>
  <c r="J146" i="7"/>
  <c r="V35" i="7"/>
  <c r="I177" i="7"/>
  <c r="H177" i="7"/>
  <c r="G177" i="7"/>
  <c r="F177" i="7"/>
  <c r="W15" i="7"/>
  <c r="E177" i="7"/>
  <c r="I176" i="7"/>
  <c r="H176" i="7"/>
  <c r="G176" i="7"/>
  <c r="F176" i="7"/>
  <c r="J176" i="7"/>
  <c r="W33" i="7"/>
  <c r="E176" i="7"/>
  <c r="I175" i="7"/>
  <c r="H175" i="7"/>
  <c r="G175" i="7"/>
  <c r="F175" i="7"/>
  <c r="J175" i="7"/>
  <c r="W32" i="7"/>
  <c r="E175" i="7"/>
  <c r="I174" i="7"/>
  <c r="H174" i="7"/>
  <c r="G174" i="7"/>
  <c r="F174" i="7"/>
  <c r="J174" i="7"/>
  <c r="E174" i="7"/>
  <c r="I173" i="7"/>
  <c r="H173" i="7"/>
  <c r="G173" i="7"/>
  <c r="F173" i="7"/>
  <c r="J173" i="7"/>
  <c r="W30" i="7"/>
  <c r="E173" i="7"/>
  <c r="I172" i="7"/>
  <c r="H172" i="7"/>
  <c r="G172" i="7"/>
  <c r="F172" i="7"/>
  <c r="J172" i="7"/>
  <c r="W29" i="7"/>
  <c r="E172" i="7"/>
  <c r="I171" i="7"/>
  <c r="H171" i="7"/>
  <c r="G171" i="7"/>
  <c r="F171" i="7"/>
  <c r="W9" i="7"/>
  <c r="E171" i="7"/>
  <c r="I170" i="7"/>
  <c r="H170" i="7"/>
  <c r="G170" i="7"/>
  <c r="F170" i="7"/>
  <c r="W8" i="7"/>
  <c r="E170" i="7"/>
  <c r="I169" i="7"/>
  <c r="H169" i="7"/>
  <c r="G169" i="7"/>
  <c r="F169" i="7"/>
  <c r="J169" i="7"/>
  <c r="W26" i="7"/>
  <c r="E169" i="7"/>
  <c r="I168" i="7"/>
  <c r="H168" i="7"/>
  <c r="G168" i="7"/>
  <c r="F168" i="7"/>
  <c r="J168" i="7"/>
  <c r="W25" i="7"/>
  <c r="E168" i="7"/>
  <c r="I167" i="7"/>
  <c r="H167" i="7"/>
  <c r="G167" i="7"/>
  <c r="F167" i="7"/>
  <c r="W5" i="7"/>
  <c r="E167" i="7"/>
  <c r="I166" i="7"/>
  <c r="H166" i="7"/>
  <c r="G166" i="7"/>
  <c r="F166" i="7"/>
  <c r="J166" i="7"/>
  <c r="W23" i="7"/>
  <c r="E166" i="7"/>
  <c r="I165" i="7"/>
  <c r="H165" i="7"/>
  <c r="G165" i="7"/>
  <c r="F165" i="7"/>
  <c r="E165" i="7"/>
  <c r="I180" i="7"/>
  <c r="H180" i="7"/>
  <c r="G180" i="7"/>
  <c r="F180" i="7"/>
  <c r="J180" i="7"/>
  <c r="W21" i="7"/>
  <c r="E180" i="7"/>
  <c r="I179" i="7"/>
  <c r="H179" i="7"/>
  <c r="G179" i="7"/>
  <c r="F179" i="7"/>
  <c r="E179" i="7"/>
  <c r="I164" i="7"/>
  <c r="H164" i="7"/>
  <c r="G164" i="7"/>
  <c r="F164" i="7"/>
  <c r="E164" i="7"/>
  <c r="I159" i="7"/>
  <c r="H159" i="7"/>
  <c r="G159" i="7"/>
  <c r="E159" i="7"/>
  <c r="I158" i="7"/>
  <c r="H158" i="7"/>
  <c r="G158" i="7"/>
  <c r="E158" i="7"/>
  <c r="I157" i="7"/>
  <c r="H157" i="7"/>
  <c r="G157" i="7"/>
  <c r="E157" i="7"/>
  <c r="I156" i="7"/>
  <c r="H156" i="7"/>
  <c r="G156" i="7"/>
  <c r="E156" i="7"/>
  <c r="I155" i="7"/>
  <c r="H155" i="7"/>
  <c r="G155" i="7"/>
  <c r="E155" i="7"/>
  <c r="I154" i="7"/>
  <c r="H154" i="7"/>
  <c r="G154" i="7"/>
  <c r="E154" i="7"/>
  <c r="I153" i="7"/>
  <c r="H153" i="7"/>
  <c r="G153" i="7"/>
  <c r="E153" i="7"/>
  <c r="I152" i="7"/>
  <c r="H152" i="7"/>
  <c r="G152" i="7"/>
  <c r="E152" i="7"/>
  <c r="I151" i="7"/>
  <c r="H151" i="7"/>
  <c r="G151" i="7"/>
  <c r="E151" i="7"/>
  <c r="I150" i="7"/>
  <c r="H150" i="7"/>
  <c r="G150" i="7"/>
  <c r="E150" i="7"/>
  <c r="I149" i="7"/>
  <c r="H149" i="7"/>
  <c r="G149" i="7"/>
  <c r="E149" i="7"/>
  <c r="I148" i="7"/>
  <c r="H148" i="7"/>
  <c r="G148" i="7"/>
  <c r="E148" i="7"/>
  <c r="I147" i="7"/>
  <c r="H147" i="7"/>
  <c r="G147" i="7"/>
  <c r="E147" i="7"/>
  <c r="I162" i="7"/>
  <c r="H162" i="7"/>
  <c r="G162" i="7"/>
  <c r="E162" i="7"/>
  <c r="I161" i="7"/>
  <c r="H161" i="7"/>
  <c r="G161" i="7"/>
  <c r="E161" i="7"/>
  <c r="I146" i="7"/>
  <c r="H146" i="7"/>
  <c r="G146" i="7"/>
  <c r="E146" i="7"/>
  <c r="F339" i="7"/>
  <c r="AF15" i="7"/>
  <c r="I339" i="7"/>
  <c r="H339" i="7"/>
  <c r="G339" i="7"/>
  <c r="E339" i="7"/>
  <c r="F338" i="7"/>
  <c r="J338" i="7"/>
  <c r="AF33" i="7"/>
  <c r="I338" i="7"/>
  <c r="H338" i="7"/>
  <c r="G338" i="7"/>
  <c r="E338" i="7"/>
  <c r="F337" i="7"/>
  <c r="J337" i="7"/>
  <c r="AF32" i="7"/>
  <c r="I337" i="7"/>
  <c r="H337" i="7"/>
  <c r="G337" i="7"/>
  <c r="E337" i="7"/>
  <c r="F336" i="7"/>
  <c r="J336" i="7"/>
  <c r="AF31" i="7"/>
  <c r="I336" i="7"/>
  <c r="H336" i="7"/>
  <c r="G336" i="7"/>
  <c r="E336" i="7"/>
  <c r="F335" i="7"/>
  <c r="AF11" i="7"/>
  <c r="I335" i="7"/>
  <c r="H335" i="7"/>
  <c r="G335" i="7"/>
  <c r="E335" i="7"/>
  <c r="F334" i="7"/>
  <c r="J334" i="7"/>
  <c r="AF29" i="7"/>
  <c r="I334" i="7"/>
  <c r="H334" i="7"/>
  <c r="G334" i="7"/>
  <c r="E334" i="7"/>
  <c r="F333" i="7"/>
  <c r="J333" i="7"/>
  <c r="AF28" i="7"/>
  <c r="I333" i="7"/>
  <c r="H333" i="7"/>
  <c r="G333" i="7"/>
  <c r="E333" i="7"/>
  <c r="F332" i="7"/>
  <c r="J332" i="7"/>
  <c r="AF27" i="7"/>
  <c r="I332" i="7"/>
  <c r="H332" i="7"/>
  <c r="G332" i="7"/>
  <c r="E332" i="7"/>
  <c r="F331" i="7"/>
  <c r="J331" i="7"/>
  <c r="AF26" i="7"/>
  <c r="I331" i="7"/>
  <c r="H331" i="7"/>
  <c r="G331" i="7"/>
  <c r="E331" i="7"/>
  <c r="F330" i="7"/>
  <c r="AF6" i="7"/>
  <c r="J330" i="7"/>
  <c r="AF25" i="7"/>
  <c r="I330" i="7"/>
  <c r="H330" i="7"/>
  <c r="G330" i="7"/>
  <c r="E330" i="7"/>
  <c r="F329" i="7"/>
  <c r="J329" i="7"/>
  <c r="AF24" i="7"/>
  <c r="I329" i="7"/>
  <c r="H329" i="7"/>
  <c r="G329" i="7"/>
  <c r="E329" i="7"/>
  <c r="F328" i="7"/>
  <c r="J328" i="7"/>
  <c r="AF23" i="7"/>
  <c r="AF4" i="7"/>
  <c r="I328" i="7"/>
  <c r="H328" i="7"/>
  <c r="G328" i="7"/>
  <c r="E328" i="7"/>
  <c r="F327" i="7"/>
  <c r="J327" i="7"/>
  <c r="I327" i="7"/>
  <c r="H327" i="7"/>
  <c r="G327" i="7"/>
  <c r="E327" i="7"/>
  <c r="F342" i="7"/>
  <c r="J342" i="7"/>
  <c r="AF21" i="7"/>
  <c r="I342" i="7"/>
  <c r="H342" i="7"/>
  <c r="G342" i="7"/>
  <c r="E342" i="7"/>
  <c r="F341" i="7"/>
  <c r="AF17" i="7"/>
  <c r="I341" i="7"/>
  <c r="H341" i="7"/>
  <c r="G341" i="7"/>
  <c r="E341" i="7"/>
  <c r="F326" i="7"/>
  <c r="J326" i="7"/>
  <c r="AF35" i="7"/>
  <c r="I326" i="7"/>
  <c r="H326" i="7"/>
  <c r="G326" i="7"/>
  <c r="E326" i="7"/>
  <c r="F321" i="7"/>
  <c r="J321" i="7"/>
  <c r="AE37" i="7"/>
  <c r="I321" i="7"/>
  <c r="H321" i="7"/>
  <c r="G321" i="7"/>
  <c r="E321" i="7"/>
  <c r="F320" i="7"/>
  <c r="J320" i="7"/>
  <c r="I320" i="7"/>
  <c r="H320" i="7"/>
  <c r="G320" i="7"/>
  <c r="E320" i="7"/>
  <c r="F319" i="7"/>
  <c r="J319" i="7"/>
  <c r="K319" i="7"/>
  <c r="I319" i="7"/>
  <c r="H319" i="7"/>
  <c r="G319" i="7"/>
  <c r="E319" i="7"/>
  <c r="F318" i="7"/>
  <c r="J318" i="7"/>
  <c r="I318" i="7"/>
  <c r="H318" i="7"/>
  <c r="G318" i="7"/>
  <c r="E318" i="7"/>
  <c r="F317" i="7"/>
  <c r="J317" i="7"/>
  <c r="K317" i="7"/>
  <c r="I317" i="7"/>
  <c r="H317" i="7"/>
  <c r="G317" i="7"/>
  <c r="E317" i="7"/>
  <c r="F316" i="7"/>
  <c r="I316" i="7"/>
  <c r="H316" i="7"/>
  <c r="G316" i="7"/>
  <c r="E316" i="7"/>
  <c r="F315" i="7"/>
  <c r="AE9" i="7"/>
  <c r="J315" i="7"/>
  <c r="AE28" i="7"/>
  <c r="I315" i="7"/>
  <c r="H315" i="7"/>
  <c r="G315" i="7"/>
  <c r="E315" i="7"/>
  <c r="F314" i="7"/>
  <c r="J314" i="7"/>
  <c r="AE27" i="7"/>
  <c r="I314" i="7"/>
  <c r="H314" i="7"/>
  <c r="G314" i="7"/>
  <c r="K314" i="7"/>
  <c r="E314" i="7"/>
  <c r="F313" i="7"/>
  <c r="I313" i="7"/>
  <c r="H313" i="7"/>
  <c r="G313" i="7"/>
  <c r="E313" i="7"/>
  <c r="F312" i="7"/>
  <c r="AE6" i="7"/>
  <c r="I312" i="7"/>
  <c r="H312" i="7"/>
  <c r="G312" i="7"/>
  <c r="E312" i="7"/>
  <c r="F311" i="7"/>
  <c r="J311" i="7"/>
  <c r="K311" i="7"/>
  <c r="I311" i="7"/>
  <c r="H311" i="7"/>
  <c r="G311" i="7"/>
  <c r="E311" i="7"/>
  <c r="F310" i="7"/>
  <c r="AE4" i="7"/>
  <c r="I310" i="7"/>
  <c r="H310" i="7"/>
  <c r="G310" i="7"/>
  <c r="E310" i="7"/>
  <c r="F309" i="7"/>
  <c r="J309" i="7"/>
  <c r="I309" i="7"/>
  <c r="H309" i="7"/>
  <c r="G309" i="7"/>
  <c r="E309" i="7"/>
  <c r="F324" i="7"/>
  <c r="AE18" i="7"/>
  <c r="I324" i="7"/>
  <c r="H324" i="7"/>
  <c r="G324" i="7"/>
  <c r="E324" i="7"/>
  <c r="F323" i="7"/>
  <c r="J323" i="7"/>
  <c r="AE36" i="7"/>
  <c r="I323" i="7"/>
  <c r="H323" i="7"/>
  <c r="G323" i="7"/>
  <c r="E323" i="7"/>
  <c r="I308" i="7"/>
  <c r="H308" i="7"/>
  <c r="G308" i="7"/>
  <c r="F308" i="7"/>
  <c r="J308" i="7"/>
  <c r="AE35" i="7"/>
  <c r="E308" i="7"/>
  <c r="I50" i="7"/>
  <c r="H50" i="7"/>
  <c r="G50" i="7"/>
  <c r="F50" i="7"/>
  <c r="J50" i="7"/>
  <c r="K50" i="7"/>
  <c r="E50" i="7"/>
  <c r="I49" i="7"/>
  <c r="H49" i="7"/>
  <c r="G49" i="7"/>
  <c r="K49" i="7"/>
  <c r="F49" i="7"/>
  <c r="E49" i="7"/>
  <c r="I48" i="7"/>
  <c r="H48" i="7"/>
  <c r="G48" i="7"/>
  <c r="F48" i="7"/>
  <c r="J48" i="7"/>
  <c r="E48" i="7"/>
  <c r="I47" i="7"/>
  <c r="H47" i="7"/>
  <c r="G47" i="7"/>
  <c r="F47" i="7"/>
  <c r="J47" i="7"/>
  <c r="P30" i="7"/>
  <c r="E47" i="7"/>
  <c r="I46" i="7"/>
  <c r="H46" i="7"/>
  <c r="G46" i="7"/>
  <c r="F46" i="7"/>
  <c r="J46" i="7"/>
  <c r="E46" i="7"/>
  <c r="I45" i="7"/>
  <c r="H45" i="7"/>
  <c r="G45" i="7"/>
  <c r="F45" i="7"/>
  <c r="E45" i="7"/>
  <c r="I44" i="7"/>
  <c r="H44" i="7"/>
  <c r="G44" i="7"/>
  <c r="F44" i="7"/>
  <c r="J44" i="7"/>
  <c r="E44" i="7"/>
  <c r="I43" i="7"/>
  <c r="H43" i="7"/>
  <c r="G43" i="7"/>
  <c r="F43" i="7"/>
  <c r="J43" i="7"/>
  <c r="E43" i="7"/>
  <c r="I42" i="7"/>
  <c r="H42" i="7"/>
  <c r="G42" i="7"/>
  <c r="F42" i="7"/>
  <c r="J42" i="7"/>
  <c r="E42" i="7"/>
  <c r="I41" i="7"/>
  <c r="H41" i="7"/>
  <c r="G41" i="7"/>
  <c r="F41" i="7"/>
  <c r="J41" i="7"/>
  <c r="E41" i="7"/>
  <c r="I40" i="7"/>
  <c r="H40" i="7"/>
  <c r="G40" i="7"/>
  <c r="F40" i="7"/>
  <c r="P4" i="7"/>
  <c r="J40" i="7"/>
  <c r="K40" i="7"/>
  <c r="E40" i="7"/>
  <c r="I39" i="7"/>
  <c r="H39" i="7"/>
  <c r="G39" i="7"/>
  <c r="F39" i="7"/>
  <c r="E39" i="7"/>
  <c r="I54" i="7"/>
  <c r="H54" i="7"/>
  <c r="G54" i="7"/>
  <c r="F54" i="7"/>
  <c r="J54" i="7"/>
  <c r="P21" i="7"/>
  <c r="E54" i="7"/>
  <c r="I53" i="7"/>
  <c r="H53" i="7"/>
  <c r="G53" i="7"/>
  <c r="F53" i="7"/>
  <c r="J53" i="7"/>
  <c r="P36" i="7"/>
  <c r="E53" i="7"/>
  <c r="I38" i="7"/>
  <c r="H38" i="7"/>
  <c r="G38" i="7"/>
  <c r="F38" i="7"/>
  <c r="E38" i="7"/>
  <c r="I31" i="7"/>
  <c r="H31" i="7"/>
  <c r="G31" i="7"/>
  <c r="F31" i="7"/>
  <c r="O13" i="7"/>
  <c r="E31" i="7"/>
  <c r="I30" i="7"/>
  <c r="H30" i="7"/>
  <c r="G30" i="7"/>
  <c r="F30" i="7"/>
  <c r="J30" i="7"/>
  <c r="E30" i="7"/>
  <c r="I29" i="7"/>
  <c r="H29" i="7"/>
  <c r="G29" i="7"/>
  <c r="K29" i="7"/>
  <c r="F29" i="7"/>
  <c r="J29" i="7"/>
  <c r="E29" i="7"/>
  <c r="I28" i="7"/>
  <c r="H28" i="7"/>
  <c r="G28" i="7"/>
  <c r="F28" i="7"/>
  <c r="J28" i="7"/>
  <c r="O29" i="7"/>
  <c r="E28" i="7"/>
  <c r="I27" i="7"/>
  <c r="H27" i="7"/>
  <c r="G27" i="7"/>
  <c r="F27" i="7"/>
  <c r="J27" i="7"/>
  <c r="O28" i="7"/>
  <c r="E27" i="7"/>
  <c r="I26" i="7"/>
  <c r="H26" i="7"/>
  <c r="G26" i="7"/>
  <c r="F26" i="7"/>
  <c r="E26" i="7"/>
  <c r="I25" i="7"/>
  <c r="H25" i="7"/>
  <c r="G25" i="7"/>
  <c r="F25" i="7"/>
  <c r="O7" i="7"/>
  <c r="J25" i="7"/>
  <c r="O26" i="7"/>
  <c r="K25" i="7"/>
  <c r="E25" i="7"/>
  <c r="I24" i="7"/>
  <c r="H24" i="7"/>
  <c r="G24" i="7"/>
  <c r="F24" i="7"/>
  <c r="J24" i="7"/>
  <c r="E24" i="7"/>
  <c r="I23" i="7"/>
  <c r="H23" i="7"/>
  <c r="G23" i="7"/>
  <c r="F23" i="7"/>
  <c r="E23" i="7"/>
  <c r="I22" i="7"/>
  <c r="H22" i="7"/>
  <c r="G22" i="7"/>
  <c r="F22" i="7"/>
  <c r="J22" i="7"/>
  <c r="O23" i="7"/>
  <c r="E22" i="7"/>
  <c r="I21" i="7"/>
  <c r="H21" i="7"/>
  <c r="G21" i="7"/>
  <c r="K21" i="7"/>
  <c r="F21" i="7"/>
  <c r="J21" i="7"/>
  <c r="E21" i="7"/>
  <c r="I36" i="7"/>
  <c r="H36" i="7"/>
  <c r="G36" i="7"/>
  <c r="F36" i="7"/>
  <c r="J36" i="7"/>
  <c r="O21" i="7"/>
  <c r="E36" i="7"/>
  <c r="I35" i="7"/>
  <c r="H35" i="7"/>
  <c r="G35" i="7"/>
  <c r="F35" i="7"/>
  <c r="J35" i="7"/>
  <c r="O36" i="7"/>
  <c r="E35" i="7"/>
  <c r="I20" i="7"/>
  <c r="H20" i="7"/>
  <c r="G20" i="7"/>
  <c r="F20" i="7"/>
  <c r="J20" i="7"/>
  <c r="O35" i="7"/>
  <c r="E20" i="7"/>
  <c r="J38" i="7"/>
  <c r="P35" i="7"/>
  <c r="J23" i="7"/>
  <c r="K23" i="7"/>
  <c r="J26" i="7"/>
  <c r="J31" i="7"/>
  <c r="O32" i="7"/>
  <c r="F17" i="7"/>
  <c r="N17" i="7"/>
  <c r="J17" i="7"/>
  <c r="N36" i="7"/>
  <c r="AL36" i="7"/>
  <c r="F18" i="7"/>
  <c r="J18" i="7"/>
  <c r="N21" i="7"/>
  <c r="AL21" i="7"/>
  <c r="F4" i="7"/>
  <c r="J4" i="7"/>
  <c r="K4" i="7"/>
  <c r="F5" i="7"/>
  <c r="F6" i="7"/>
  <c r="J6" i="7"/>
  <c r="F7" i="7"/>
  <c r="J7" i="7"/>
  <c r="F8" i="7"/>
  <c r="F9" i="7"/>
  <c r="J9" i="7"/>
  <c r="N28" i="7"/>
  <c r="AL28" i="7"/>
  <c r="F10" i="7"/>
  <c r="F11" i="7"/>
  <c r="N11" i="7"/>
  <c r="AL11" i="7"/>
  <c r="J11" i="7"/>
  <c r="N30" i="7"/>
  <c r="AL30" i="7"/>
  <c r="F12" i="7"/>
  <c r="J12" i="7"/>
  <c r="N31" i="7"/>
  <c r="AL31" i="7"/>
  <c r="F13" i="7"/>
  <c r="J13" i="7"/>
  <c r="F14" i="7"/>
  <c r="J14" i="7"/>
  <c r="K14" i="7"/>
  <c r="F15" i="7"/>
  <c r="J15" i="7"/>
  <c r="N37" i="7"/>
  <c r="AL37" i="7"/>
  <c r="J2" i="7"/>
  <c r="N35" i="7"/>
  <c r="AL35" i="7"/>
  <c r="F305" i="7"/>
  <c r="AD17" i="7"/>
  <c r="J305" i="7"/>
  <c r="AD36" i="7"/>
  <c r="F306" i="7"/>
  <c r="J306" i="7"/>
  <c r="AD21" i="7"/>
  <c r="F291" i="7"/>
  <c r="J291" i="7"/>
  <c r="AD22" i="7"/>
  <c r="F292" i="7"/>
  <c r="J292" i="7"/>
  <c r="AD23" i="7"/>
  <c r="F293" i="7"/>
  <c r="AD5" i="7"/>
  <c r="F294" i="7"/>
  <c r="J294" i="7"/>
  <c r="AD25" i="7"/>
  <c r="F295" i="7"/>
  <c r="J295" i="7"/>
  <c r="AD26" i="7"/>
  <c r="F296" i="7"/>
  <c r="J296" i="7"/>
  <c r="AD27" i="7"/>
  <c r="F297" i="7"/>
  <c r="J297" i="7"/>
  <c r="AD28" i="7"/>
  <c r="F298" i="7"/>
  <c r="J298" i="7"/>
  <c r="AD29" i="7"/>
  <c r="F299" i="7"/>
  <c r="AD11" i="7"/>
  <c r="J299" i="7"/>
  <c r="AD30" i="7"/>
  <c r="F300" i="7"/>
  <c r="J300" i="7"/>
  <c r="F301" i="7"/>
  <c r="J301" i="7"/>
  <c r="AD32" i="7"/>
  <c r="F302" i="7"/>
  <c r="J302" i="7"/>
  <c r="AD33" i="7"/>
  <c r="F303" i="7"/>
  <c r="J303" i="7"/>
  <c r="AD37" i="7"/>
  <c r="F290" i="7"/>
  <c r="J290" i="7"/>
  <c r="AD35" i="7"/>
  <c r="F58" i="7"/>
  <c r="J58" i="7"/>
  <c r="K58" i="7"/>
  <c r="G58" i="7"/>
  <c r="F59" i="7"/>
  <c r="J59" i="7"/>
  <c r="Q24" i="7"/>
  <c r="G59" i="7"/>
  <c r="F60" i="7"/>
  <c r="J60" i="7"/>
  <c r="Q25" i="7"/>
  <c r="G60" i="7"/>
  <c r="F61" i="7"/>
  <c r="Q7" i="7"/>
  <c r="G61" i="7"/>
  <c r="F62" i="7"/>
  <c r="J62" i="7"/>
  <c r="Q27" i="7"/>
  <c r="G62" i="7"/>
  <c r="F63" i="7"/>
  <c r="G63" i="7"/>
  <c r="F64" i="7"/>
  <c r="G64" i="7"/>
  <c r="F65" i="7"/>
  <c r="J65" i="7"/>
  <c r="G65" i="7"/>
  <c r="F66" i="7"/>
  <c r="J66" i="7"/>
  <c r="G66" i="7"/>
  <c r="F67" i="7"/>
  <c r="J67" i="7"/>
  <c r="G67" i="7"/>
  <c r="F68" i="7"/>
  <c r="Q14" i="7"/>
  <c r="J68" i="7"/>
  <c r="K68" i="7"/>
  <c r="G68" i="7"/>
  <c r="F69" i="7"/>
  <c r="J69" i="7"/>
  <c r="G69" i="7"/>
  <c r="F57" i="7"/>
  <c r="J57" i="7"/>
  <c r="G57" i="7"/>
  <c r="J45" i="7"/>
  <c r="P28" i="7"/>
  <c r="J49" i="7"/>
  <c r="P32" i="7"/>
  <c r="F51" i="7"/>
  <c r="J51" i="7"/>
  <c r="P37" i="7"/>
  <c r="G51" i="7"/>
  <c r="K27" i="7"/>
  <c r="K31" i="7"/>
  <c r="F32" i="7"/>
  <c r="J32" i="7"/>
  <c r="G32" i="7"/>
  <c r="F33" i="7"/>
  <c r="J33" i="7"/>
  <c r="K33" i="7"/>
  <c r="G33" i="7"/>
  <c r="G12" i="7"/>
  <c r="G13" i="7"/>
  <c r="G14" i="7"/>
  <c r="G291" i="7"/>
  <c r="G4" i="7"/>
  <c r="G5" i="7"/>
  <c r="K5" i="7"/>
  <c r="G6" i="7"/>
  <c r="G7" i="7"/>
  <c r="G8" i="7"/>
  <c r="G9" i="7"/>
  <c r="G10" i="7"/>
  <c r="G11" i="7"/>
  <c r="F85" i="7"/>
  <c r="J85" i="7"/>
  <c r="R32" i="7"/>
  <c r="F103" i="7"/>
  <c r="J103" i="7"/>
  <c r="S32" i="7"/>
  <c r="F84" i="7"/>
  <c r="J84" i="7"/>
  <c r="R31" i="7"/>
  <c r="F102" i="7"/>
  <c r="J102" i="7"/>
  <c r="S31" i="7"/>
  <c r="F83" i="7"/>
  <c r="J83" i="7"/>
  <c r="R30" i="7"/>
  <c r="F101" i="7"/>
  <c r="J101" i="7"/>
  <c r="S30" i="7"/>
  <c r="F119" i="7"/>
  <c r="T11" i="7"/>
  <c r="F191" i="7"/>
  <c r="J191" i="7"/>
  <c r="X30" i="7"/>
  <c r="F209" i="7"/>
  <c r="J209" i="7"/>
  <c r="Y30" i="7"/>
  <c r="F227" i="7"/>
  <c r="J227" i="7"/>
  <c r="Z30" i="7"/>
  <c r="F245" i="7"/>
  <c r="J245" i="7"/>
  <c r="AA30" i="7"/>
  <c r="F263" i="7"/>
  <c r="J263" i="7"/>
  <c r="AB30" i="7"/>
  <c r="F281" i="7"/>
  <c r="J281" i="7"/>
  <c r="AC30" i="7"/>
  <c r="F353" i="7"/>
  <c r="J353" i="7"/>
  <c r="AG30" i="7"/>
  <c r="F371" i="7"/>
  <c r="J371" i="7"/>
  <c r="AH30" i="7"/>
  <c r="F389" i="7"/>
  <c r="J389" i="7"/>
  <c r="AI30" i="7"/>
  <c r="F407" i="7"/>
  <c r="J407" i="7"/>
  <c r="AJ30" i="7"/>
  <c r="F425" i="7"/>
  <c r="J425" i="7"/>
  <c r="AK30" i="7"/>
  <c r="F82" i="7"/>
  <c r="J82" i="7"/>
  <c r="R29" i="7"/>
  <c r="F100" i="7"/>
  <c r="J100" i="7"/>
  <c r="S29" i="7"/>
  <c r="F118" i="7"/>
  <c r="J118" i="7"/>
  <c r="T29" i="7"/>
  <c r="F190" i="7"/>
  <c r="J190" i="7"/>
  <c r="X10" i="7"/>
  <c r="X29" i="7"/>
  <c r="F208" i="7"/>
  <c r="J208" i="7"/>
  <c r="Y29" i="7"/>
  <c r="F226" i="7"/>
  <c r="Z10" i="7"/>
  <c r="J226" i="7"/>
  <c r="Z29" i="7"/>
  <c r="F244" i="7"/>
  <c r="AA10" i="7"/>
  <c r="F262" i="7"/>
  <c r="J262" i="7"/>
  <c r="AB29" i="7"/>
  <c r="F280" i="7"/>
  <c r="AC10" i="7"/>
  <c r="J280" i="7"/>
  <c r="AC29" i="7"/>
  <c r="F352" i="7"/>
  <c r="J352" i="7"/>
  <c r="AG29" i="7"/>
  <c r="F370" i="7"/>
  <c r="J370" i="7"/>
  <c r="AH29" i="7"/>
  <c r="F388" i="7"/>
  <c r="J388" i="7"/>
  <c r="AI29" i="7"/>
  <c r="F406" i="7"/>
  <c r="J406" i="7"/>
  <c r="AJ29" i="7"/>
  <c r="F424" i="7"/>
  <c r="J424" i="7"/>
  <c r="AK29" i="7"/>
  <c r="F81" i="7"/>
  <c r="J81" i="7"/>
  <c r="R28" i="7"/>
  <c r="F99" i="7"/>
  <c r="J99" i="7"/>
  <c r="S28" i="7"/>
  <c r="F117" i="7"/>
  <c r="T9" i="7"/>
  <c r="J117" i="7"/>
  <c r="T28" i="7"/>
  <c r="J171" i="7"/>
  <c r="W28" i="7"/>
  <c r="F189" i="7"/>
  <c r="F207" i="7"/>
  <c r="J207" i="7"/>
  <c r="Y28" i="7"/>
  <c r="F225" i="7"/>
  <c r="J225" i="7"/>
  <c r="Z28" i="7"/>
  <c r="F243" i="7"/>
  <c r="J243" i="7"/>
  <c r="AA28" i="7"/>
  <c r="F261" i="7"/>
  <c r="F279" i="7"/>
  <c r="J279" i="7"/>
  <c r="AC28" i="7"/>
  <c r="F351" i="7"/>
  <c r="AG9" i="7"/>
  <c r="J351" i="7"/>
  <c r="AG28" i="7"/>
  <c r="F369" i="7"/>
  <c r="J369" i="7"/>
  <c r="AH28" i="7"/>
  <c r="F387" i="7"/>
  <c r="J387" i="7"/>
  <c r="AI28" i="7"/>
  <c r="F405" i="7"/>
  <c r="J405" i="7"/>
  <c r="AJ28" i="7"/>
  <c r="F423" i="7"/>
  <c r="AK9" i="7"/>
  <c r="J423" i="7"/>
  <c r="AK28" i="7"/>
  <c r="F80" i="7"/>
  <c r="R8" i="7"/>
  <c r="J80" i="7"/>
  <c r="R27" i="7"/>
  <c r="F98" i="7"/>
  <c r="J98" i="7"/>
  <c r="S27" i="7"/>
  <c r="F116" i="7"/>
  <c r="J116" i="7"/>
  <c r="T27" i="7"/>
  <c r="F188" i="7"/>
  <c r="J188" i="7"/>
  <c r="X27" i="7"/>
  <c r="F206" i="7"/>
  <c r="J206" i="7"/>
  <c r="Y27" i="7"/>
  <c r="F224" i="7"/>
  <c r="F242" i="7"/>
  <c r="J242" i="7"/>
  <c r="AA27" i="7"/>
  <c r="F260" i="7"/>
  <c r="J260" i="7"/>
  <c r="AB27" i="7"/>
  <c r="F278" i="7"/>
  <c r="F350" i="7"/>
  <c r="F368" i="7"/>
  <c r="J368" i="7"/>
  <c r="AH27" i="7"/>
  <c r="F386" i="7"/>
  <c r="J386" i="7"/>
  <c r="AI27" i="7"/>
  <c r="F404" i="7"/>
  <c r="F422" i="7"/>
  <c r="J422" i="7"/>
  <c r="AK27" i="7"/>
  <c r="F79" i="7"/>
  <c r="J79" i="7"/>
  <c r="R26" i="7"/>
  <c r="F97" i="7"/>
  <c r="J97" i="7"/>
  <c r="S26" i="7"/>
  <c r="F115" i="7"/>
  <c r="F187" i="7"/>
  <c r="J187" i="7"/>
  <c r="X26" i="7"/>
  <c r="X7" i="7"/>
  <c r="F205" i="7"/>
  <c r="J205" i="7"/>
  <c r="Y26" i="7"/>
  <c r="F223" i="7"/>
  <c r="J223" i="7"/>
  <c r="Z26" i="7"/>
  <c r="F241" i="7"/>
  <c r="AA7" i="7"/>
  <c r="J241" i="7"/>
  <c r="AA26" i="7"/>
  <c r="F259" i="7"/>
  <c r="J259" i="7"/>
  <c r="AB26" i="7"/>
  <c r="F277" i="7"/>
  <c r="J277" i="7"/>
  <c r="AC26" i="7"/>
  <c r="F349" i="7"/>
  <c r="J349" i="7"/>
  <c r="AG26" i="7"/>
  <c r="F367" i="7"/>
  <c r="J367" i="7"/>
  <c r="AH26" i="7"/>
  <c r="F385" i="7"/>
  <c r="AI7" i="7"/>
  <c r="F403" i="7"/>
  <c r="F421" i="7"/>
  <c r="J421" i="7"/>
  <c r="AK26" i="7"/>
  <c r="F78" i="7"/>
  <c r="J78" i="7"/>
  <c r="R25" i="7"/>
  <c r="F96" i="7"/>
  <c r="J96" i="7"/>
  <c r="S25" i="7"/>
  <c r="F114" i="7"/>
  <c r="J114" i="7"/>
  <c r="T25" i="7"/>
  <c r="F186" i="7"/>
  <c r="J186" i="7"/>
  <c r="X25" i="7"/>
  <c r="F204" i="7"/>
  <c r="F222" i="7"/>
  <c r="Z6" i="7"/>
  <c r="J222" i="7"/>
  <c r="Z25" i="7"/>
  <c r="F240" i="7"/>
  <c r="J240" i="7"/>
  <c r="AA25" i="7"/>
  <c r="F258" i="7"/>
  <c r="J258" i="7"/>
  <c r="AB25" i="7"/>
  <c r="F276" i="7"/>
  <c r="AC6" i="7"/>
  <c r="J276" i="7"/>
  <c r="AC25" i="7"/>
  <c r="F348" i="7"/>
  <c r="J348" i="7"/>
  <c r="AG25" i="7"/>
  <c r="F366" i="7"/>
  <c r="AH6" i="7"/>
  <c r="F384" i="7"/>
  <c r="J384" i="7"/>
  <c r="AI25" i="7"/>
  <c r="F402" i="7"/>
  <c r="F420" i="7"/>
  <c r="J420" i="7"/>
  <c r="AK25" i="7"/>
  <c r="F77" i="7"/>
  <c r="R5" i="7"/>
  <c r="J77" i="7"/>
  <c r="R24" i="7"/>
  <c r="F95" i="7"/>
  <c r="J95" i="7"/>
  <c r="S24" i="7"/>
  <c r="F113" i="7"/>
  <c r="J113" i="7"/>
  <c r="T24" i="7"/>
  <c r="F185" i="7"/>
  <c r="X5" i="7"/>
  <c r="J185" i="7"/>
  <c r="X24" i="7"/>
  <c r="F203" i="7"/>
  <c r="J203" i="7"/>
  <c r="Y24" i="7"/>
  <c r="F221" i="7"/>
  <c r="F239" i="7"/>
  <c r="J239" i="7"/>
  <c r="AA24" i="7"/>
  <c r="F257" i="7"/>
  <c r="J257" i="7"/>
  <c r="AB24" i="7"/>
  <c r="F275" i="7"/>
  <c r="J275" i="7"/>
  <c r="AC24" i="7"/>
  <c r="F347" i="7"/>
  <c r="J347" i="7"/>
  <c r="AG24" i="7"/>
  <c r="F365" i="7"/>
  <c r="AH5" i="7"/>
  <c r="J365" i="7"/>
  <c r="AH24" i="7"/>
  <c r="F383" i="7"/>
  <c r="J383" i="7"/>
  <c r="AI24" i="7"/>
  <c r="AI5" i="7"/>
  <c r="F401" i="7"/>
  <c r="J401" i="7"/>
  <c r="AJ24" i="7"/>
  <c r="F419" i="7"/>
  <c r="J419" i="7"/>
  <c r="AK24" i="7"/>
  <c r="Q23" i="7"/>
  <c r="F76" i="7"/>
  <c r="J76" i="7"/>
  <c r="R23" i="7"/>
  <c r="F94" i="7"/>
  <c r="J94" i="7"/>
  <c r="S23" i="7"/>
  <c r="F112" i="7"/>
  <c r="T4" i="7"/>
  <c r="J112" i="7"/>
  <c r="T23" i="7"/>
  <c r="U23" i="7"/>
  <c r="F184" i="7"/>
  <c r="X4" i="7"/>
  <c r="J184" i="7"/>
  <c r="X23" i="7"/>
  <c r="F202" i="7"/>
  <c r="J202" i="7"/>
  <c r="Y23" i="7"/>
  <c r="F220" i="7"/>
  <c r="J220" i="7"/>
  <c r="Z23" i="7"/>
  <c r="F238" i="7"/>
  <c r="F256" i="7"/>
  <c r="J256" i="7"/>
  <c r="AB23" i="7"/>
  <c r="F274" i="7"/>
  <c r="AC4" i="7"/>
  <c r="F346" i="7"/>
  <c r="J346" i="7"/>
  <c r="AG23" i="7"/>
  <c r="F364" i="7"/>
  <c r="J364" i="7"/>
  <c r="AH23" i="7"/>
  <c r="F382" i="7"/>
  <c r="AI4" i="7"/>
  <c r="F400" i="7"/>
  <c r="J400" i="7"/>
  <c r="AJ23" i="7"/>
  <c r="F418" i="7"/>
  <c r="AK4" i="7"/>
  <c r="F75" i="7"/>
  <c r="J75" i="7"/>
  <c r="R22" i="7"/>
  <c r="F93" i="7"/>
  <c r="F111" i="7"/>
  <c r="J111" i="7"/>
  <c r="T22" i="7"/>
  <c r="J165" i="7"/>
  <c r="W22" i="7"/>
  <c r="F183" i="7"/>
  <c r="J183" i="7"/>
  <c r="X22" i="7"/>
  <c r="F201" i="7"/>
  <c r="J201" i="7"/>
  <c r="Y22" i="7"/>
  <c r="F219" i="7"/>
  <c r="J219" i="7"/>
  <c r="Z22" i="7"/>
  <c r="F237" i="7"/>
  <c r="J237" i="7"/>
  <c r="AA22" i="7"/>
  <c r="F255" i="7"/>
  <c r="J255" i="7"/>
  <c r="AB22" i="7"/>
  <c r="F273" i="7"/>
  <c r="J273" i="7"/>
  <c r="AC22" i="7"/>
  <c r="AF22" i="7"/>
  <c r="F345" i="7"/>
  <c r="AG3" i="7"/>
  <c r="F363" i="7"/>
  <c r="J363" i="7"/>
  <c r="AH22" i="7"/>
  <c r="F381" i="7"/>
  <c r="J381" i="7"/>
  <c r="AI22" i="7"/>
  <c r="F399" i="7"/>
  <c r="J399" i="7"/>
  <c r="AJ22" i="7"/>
  <c r="F417" i="7"/>
  <c r="J417" i="7"/>
  <c r="AK22" i="7"/>
  <c r="F72" i="7"/>
  <c r="F90" i="7"/>
  <c r="J90" i="7"/>
  <c r="R21" i="7"/>
  <c r="F108" i="7"/>
  <c r="J108" i="7"/>
  <c r="S21" i="7"/>
  <c r="F126" i="7"/>
  <c r="T18" i="7"/>
  <c r="J126" i="7"/>
  <c r="T21" i="7"/>
  <c r="F198" i="7"/>
  <c r="J198" i="7"/>
  <c r="X21" i="7"/>
  <c r="F216" i="7"/>
  <c r="J216" i="7"/>
  <c r="Y21" i="7"/>
  <c r="F234" i="7"/>
  <c r="Z18" i="7"/>
  <c r="F252" i="7"/>
  <c r="F270" i="7"/>
  <c r="J270" i="7"/>
  <c r="AB21" i="7"/>
  <c r="F288" i="7"/>
  <c r="AC18" i="7"/>
  <c r="F360" i="7"/>
  <c r="J360" i="7"/>
  <c r="AG21" i="7"/>
  <c r="F378" i="7"/>
  <c r="AH18" i="7"/>
  <c r="J378" i="7"/>
  <c r="AH21" i="7"/>
  <c r="F396" i="7"/>
  <c r="J396" i="7"/>
  <c r="AI21" i="7"/>
  <c r="F414" i="7"/>
  <c r="AJ18" i="7"/>
  <c r="F432" i="7"/>
  <c r="J432" i="7"/>
  <c r="AK21" i="7"/>
  <c r="F71" i="7"/>
  <c r="Q17" i="7"/>
  <c r="F89" i="7"/>
  <c r="J89" i="7"/>
  <c r="R36" i="7"/>
  <c r="F107" i="7"/>
  <c r="J107" i="7"/>
  <c r="S36" i="7"/>
  <c r="S17" i="7"/>
  <c r="F125" i="7"/>
  <c r="J125" i="7"/>
  <c r="T36" i="7"/>
  <c r="F197" i="7"/>
  <c r="J197" i="7"/>
  <c r="X36" i="7"/>
  <c r="F215" i="7"/>
  <c r="Y17" i="7"/>
  <c r="F233" i="7"/>
  <c r="J233" i="7"/>
  <c r="Z36" i="7"/>
  <c r="Z17" i="7"/>
  <c r="F251" i="7"/>
  <c r="J251" i="7"/>
  <c r="AA36" i="7"/>
  <c r="F269" i="7"/>
  <c r="J269" i="7"/>
  <c r="AB36" i="7"/>
  <c r="F287" i="7"/>
  <c r="AC17" i="7"/>
  <c r="F359" i="7"/>
  <c r="J359" i="7"/>
  <c r="AG36" i="7"/>
  <c r="F377" i="7"/>
  <c r="J377" i="7"/>
  <c r="AH36" i="7"/>
  <c r="F395" i="7"/>
  <c r="J395" i="7"/>
  <c r="AI36" i="7"/>
  <c r="F413" i="7"/>
  <c r="J413" i="7"/>
  <c r="AJ36" i="7"/>
  <c r="F431" i="7"/>
  <c r="AK17" i="7"/>
  <c r="J431" i="7"/>
  <c r="AK36" i="7"/>
  <c r="F56" i="7"/>
  <c r="J56" i="7"/>
  <c r="Q35" i="7"/>
  <c r="F74" i="7"/>
  <c r="J74" i="7"/>
  <c r="R35" i="7"/>
  <c r="F92" i="7"/>
  <c r="J92" i="7"/>
  <c r="S35" i="7"/>
  <c r="F110" i="7"/>
  <c r="J110" i="7"/>
  <c r="T35" i="7"/>
  <c r="J164" i="7"/>
  <c r="W35" i="7"/>
  <c r="F182" i="7"/>
  <c r="J182" i="7"/>
  <c r="X35" i="7"/>
  <c r="F200" i="7"/>
  <c r="J200" i="7"/>
  <c r="Y35" i="7"/>
  <c r="F218" i="7"/>
  <c r="J218" i="7"/>
  <c r="Z35" i="7"/>
  <c r="F236" i="7"/>
  <c r="J236" i="7"/>
  <c r="AA35" i="7"/>
  <c r="F254" i="7"/>
  <c r="J254" i="7"/>
  <c r="AB35" i="7"/>
  <c r="F272" i="7"/>
  <c r="J272" i="7"/>
  <c r="AC35" i="7"/>
  <c r="F344" i="7"/>
  <c r="J344" i="7"/>
  <c r="AG35" i="7"/>
  <c r="F362" i="7"/>
  <c r="J362" i="7"/>
  <c r="AH35" i="7"/>
  <c r="F380" i="7"/>
  <c r="J380" i="7"/>
  <c r="AI35" i="7"/>
  <c r="F398" i="7"/>
  <c r="J398" i="7"/>
  <c r="AJ35" i="7"/>
  <c r="F416" i="7"/>
  <c r="J416" i="7"/>
  <c r="AK35" i="7"/>
  <c r="F429" i="7"/>
  <c r="J429" i="7"/>
  <c r="AK37" i="7"/>
  <c r="F411" i="7"/>
  <c r="J411" i="7"/>
  <c r="AJ37" i="7"/>
  <c r="F393" i="7"/>
  <c r="J393" i="7"/>
  <c r="AI37" i="7"/>
  <c r="F375" i="7"/>
  <c r="J375" i="7"/>
  <c r="AH37" i="7"/>
  <c r="F357" i="7"/>
  <c r="J357" i="7"/>
  <c r="AG37" i="7"/>
  <c r="AG15" i="7"/>
  <c r="F428" i="7"/>
  <c r="J428" i="7"/>
  <c r="AK33" i="7"/>
  <c r="F410" i="7"/>
  <c r="J410" i="7"/>
  <c r="AJ33" i="7"/>
  <c r="F392" i="7"/>
  <c r="J392" i="7"/>
  <c r="AI33" i="7"/>
  <c r="F374" i="7"/>
  <c r="AH14" i="7"/>
  <c r="F356" i="7"/>
  <c r="J356" i="7"/>
  <c r="AG33" i="7"/>
  <c r="AE33" i="7"/>
  <c r="F427" i="7"/>
  <c r="J427" i="7"/>
  <c r="AK32" i="7"/>
  <c r="F409" i="7"/>
  <c r="J409" i="7"/>
  <c r="AJ32" i="7"/>
  <c r="F391" i="7"/>
  <c r="J391" i="7"/>
  <c r="AI32" i="7"/>
  <c r="F373" i="7"/>
  <c r="J373" i="7"/>
  <c r="AH32" i="7"/>
  <c r="F355" i="7"/>
  <c r="J355" i="7"/>
  <c r="AG32" i="7"/>
  <c r="F426" i="7"/>
  <c r="J426" i="7"/>
  <c r="AK31" i="7"/>
  <c r="F408" i="7"/>
  <c r="J408" i="7"/>
  <c r="AJ31" i="7"/>
  <c r="F390" i="7"/>
  <c r="J390" i="7"/>
  <c r="AI31" i="7"/>
  <c r="F372" i="7"/>
  <c r="AH12" i="7"/>
  <c r="F354" i="7"/>
  <c r="J354" i="7"/>
  <c r="AG31" i="7"/>
  <c r="AD31" i="7"/>
  <c r="F285" i="7"/>
  <c r="J285" i="7"/>
  <c r="AC37" i="7"/>
  <c r="F284" i="7"/>
  <c r="J284" i="7"/>
  <c r="AC33" i="7"/>
  <c r="F283" i="7"/>
  <c r="J283" i="7"/>
  <c r="AC32" i="7"/>
  <c r="F282" i="7"/>
  <c r="J282" i="7"/>
  <c r="AC31" i="7"/>
  <c r="F267" i="7"/>
  <c r="J267" i="7"/>
  <c r="AB37" i="7"/>
  <c r="F266" i="7"/>
  <c r="AB14" i="7"/>
  <c r="F265" i="7"/>
  <c r="J265" i="7"/>
  <c r="AB32" i="7"/>
  <c r="F264" i="7"/>
  <c r="J264" i="7"/>
  <c r="AB31" i="7"/>
  <c r="F249" i="7"/>
  <c r="AA15" i="7"/>
  <c r="F248" i="7"/>
  <c r="J248" i="7"/>
  <c r="AA33" i="7"/>
  <c r="F247" i="7"/>
  <c r="J247" i="7"/>
  <c r="AA32" i="7"/>
  <c r="F246" i="7"/>
  <c r="J246" i="7"/>
  <c r="AA31" i="7"/>
  <c r="F231" i="7"/>
  <c r="J231" i="7"/>
  <c r="Z37" i="7"/>
  <c r="F230" i="7"/>
  <c r="Z14" i="7"/>
  <c r="J230" i="7"/>
  <c r="Z33" i="7"/>
  <c r="F229" i="7"/>
  <c r="J229" i="7"/>
  <c r="Z32" i="7"/>
  <c r="F228" i="7"/>
  <c r="F213" i="7"/>
  <c r="J213" i="7"/>
  <c r="Y37" i="7"/>
  <c r="F212" i="7"/>
  <c r="Y14" i="7"/>
  <c r="J212" i="7"/>
  <c r="Y33" i="7"/>
  <c r="F211" i="7"/>
  <c r="J211" i="7"/>
  <c r="Y32" i="7"/>
  <c r="F210" i="7"/>
  <c r="J210" i="7"/>
  <c r="Y31" i="7"/>
  <c r="F195" i="7"/>
  <c r="X15" i="7"/>
  <c r="F194" i="7"/>
  <c r="F193" i="7"/>
  <c r="J193" i="7"/>
  <c r="X32" i="7"/>
  <c r="F192" i="7"/>
  <c r="J192" i="7"/>
  <c r="X31" i="7"/>
  <c r="J177" i="7"/>
  <c r="W37" i="7"/>
  <c r="W31" i="7"/>
  <c r="V37" i="7"/>
  <c r="U33" i="7"/>
  <c r="U31" i="7"/>
  <c r="F123" i="7"/>
  <c r="J123" i="7"/>
  <c r="T37" i="7"/>
  <c r="F122" i="7"/>
  <c r="J122" i="7"/>
  <c r="T33" i="7"/>
  <c r="F121" i="7"/>
  <c r="J121" i="7"/>
  <c r="T32" i="7"/>
  <c r="F120" i="7"/>
  <c r="J120" i="7"/>
  <c r="T31" i="7"/>
  <c r="F105" i="7"/>
  <c r="J105" i="7"/>
  <c r="S37" i="7"/>
  <c r="F104" i="7"/>
  <c r="S14" i="7"/>
  <c r="J104" i="7"/>
  <c r="S33" i="7"/>
  <c r="F87" i="7"/>
  <c r="R15" i="7"/>
  <c r="F86" i="7"/>
  <c r="J86" i="7"/>
  <c r="R33" i="7"/>
  <c r="P33" i="7"/>
  <c r="O37" i="7"/>
  <c r="E2" i="7"/>
  <c r="E17" i="7"/>
  <c r="H17" i="7"/>
  <c r="I17" i="7"/>
  <c r="AL17" i="7"/>
  <c r="V17" i="7"/>
  <c r="AA17" i="7"/>
  <c r="AE17" i="7"/>
  <c r="AG17" i="7"/>
  <c r="AI17" i="7"/>
  <c r="H71" i="7"/>
  <c r="H89" i="7"/>
  <c r="H107" i="7"/>
  <c r="H125" i="7"/>
  <c r="H143" i="7"/>
  <c r="H197" i="7"/>
  <c r="H215" i="7"/>
  <c r="H233" i="7"/>
  <c r="H251" i="7"/>
  <c r="H269" i="7"/>
  <c r="H287" i="7"/>
  <c r="H305" i="7"/>
  <c r="H359" i="7"/>
  <c r="H377" i="7"/>
  <c r="H395" i="7"/>
  <c r="H413" i="7"/>
  <c r="H431" i="7"/>
  <c r="I71" i="7"/>
  <c r="I89" i="7"/>
  <c r="I107" i="7"/>
  <c r="I125" i="7"/>
  <c r="I143" i="7"/>
  <c r="I197" i="7"/>
  <c r="I215" i="7"/>
  <c r="I233" i="7"/>
  <c r="I251" i="7"/>
  <c r="I269" i="7"/>
  <c r="I287" i="7"/>
  <c r="I305" i="7"/>
  <c r="I359" i="7"/>
  <c r="I377" i="7"/>
  <c r="I395" i="7"/>
  <c r="I413" i="7"/>
  <c r="I431" i="7"/>
  <c r="E18" i="7"/>
  <c r="H18" i="7"/>
  <c r="I18" i="7"/>
  <c r="G18" i="7"/>
  <c r="N18" i="7"/>
  <c r="AL18" i="7"/>
  <c r="O18" i="7"/>
  <c r="P18" i="7"/>
  <c r="R18" i="7"/>
  <c r="V18" i="7"/>
  <c r="Y18" i="7"/>
  <c r="AB18" i="7"/>
  <c r="AD18" i="7"/>
  <c r="AF18" i="7"/>
  <c r="H72" i="7"/>
  <c r="H90" i="7"/>
  <c r="H108" i="7"/>
  <c r="H126" i="7"/>
  <c r="H144" i="7"/>
  <c r="H198" i="7"/>
  <c r="H216" i="7"/>
  <c r="H234" i="7"/>
  <c r="H252" i="7"/>
  <c r="H270" i="7"/>
  <c r="H288" i="7"/>
  <c r="H306" i="7"/>
  <c r="H360" i="7"/>
  <c r="H378" i="7"/>
  <c r="H396" i="7"/>
  <c r="H414" i="7"/>
  <c r="H432" i="7"/>
  <c r="I72" i="7"/>
  <c r="I90" i="7"/>
  <c r="I108" i="7"/>
  <c r="I126" i="7"/>
  <c r="I144" i="7"/>
  <c r="I198" i="7"/>
  <c r="I216" i="7"/>
  <c r="I234" i="7"/>
  <c r="I252" i="7"/>
  <c r="I270" i="7"/>
  <c r="I288" i="7"/>
  <c r="I306" i="7"/>
  <c r="I360" i="7"/>
  <c r="I378" i="7"/>
  <c r="I396" i="7"/>
  <c r="I414" i="7"/>
  <c r="I432" i="7"/>
  <c r="E3" i="7"/>
  <c r="H3" i="7"/>
  <c r="I3" i="7"/>
  <c r="N3" i="7"/>
  <c r="O3" i="7"/>
  <c r="R3" i="7"/>
  <c r="U3" i="7"/>
  <c r="V3" i="7"/>
  <c r="W3" i="7"/>
  <c r="X3" i="7"/>
  <c r="AA3" i="7"/>
  <c r="AC3" i="7"/>
  <c r="AD3" i="7"/>
  <c r="AE3" i="7"/>
  <c r="AF3" i="7"/>
  <c r="AI3" i="7"/>
  <c r="AK3" i="7"/>
  <c r="AL3" i="7"/>
  <c r="H57" i="7"/>
  <c r="H75" i="7"/>
  <c r="H93" i="7"/>
  <c r="H111" i="7"/>
  <c r="H129" i="7"/>
  <c r="H183" i="7"/>
  <c r="H201" i="7"/>
  <c r="H219" i="7"/>
  <c r="H237" i="7"/>
  <c r="H255" i="7"/>
  <c r="H273" i="7"/>
  <c r="H291" i="7"/>
  <c r="H345" i="7"/>
  <c r="H363" i="7"/>
  <c r="H381" i="7"/>
  <c r="H399" i="7"/>
  <c r="H417" i="7"/>
  <c r="I57" i="7"/>
  <c r="I75" i="7"/>
  <c r="I93" i="7"/>
  <c r="I111" i="7"/>
  <c r="I129" i="7"/>
  <c r="I183" i="7"/>
  <c r="I201" i="7"/>
  <c r="I219" i="7"/>
  <c r="I237" i="7"/>
  <c r="I255" i="7"/>
  <c r="I273" i="7"/>
  <c r="I291" i="7"/>
  <c r="I345" i="7"/>
  <c r="I363" i="7"/>
  <c r="I381" i="7"/>
  <c r="I399" i="7"/>
  <c r="I417" i="7"/>
  <c r="E4" i="7"/>
  <c r="H4" i="7"/>
  <c r="I4" i="7"/>
  <c r="N4" i="7"/>
  <c r="AL4" i="7"/>
  <c r="Q4" i="7"/>
  <c r="R4" i="7"/>
  <c r="S4" i="7"/>
  <c r="W4" i="7"/>
  <c r="Z4" i="7"/>
  <c r="AB4" i="7"/>
  <c r="AD4" i="7"/>
  <c r="AG4" i="7"/>
  <c r="AH4" i="7"/>
  <c r="AJ4" i="7"/>
  <c r="H58" i="7"/>
  <c r="H76" i="7"/>
  <c r="H94" i="7"/>
  <c r="H112" i="7"/>
  <c r="H130" i="7"/>
  <c r="H184" i="7"/>
  <c r="H202" i="7"/>
  <c r="H220" i="7"/>
  <c r="H238" i="7"/>
  <c r="H256" i="7"/>
  <c r="H274" i="7"/>
  <c r="H292" i="7"/>
  <c r="H346" i="7"/>
  <c r="H364" i="7"/>
  <c r="H382" i="7"/>
  <c r="H400" i="7"/>
  <c r="H418" i="7"/>
  <c r="I58" i="7"/>
  <c r="I76" i="7"/>
  <c r="I94" i="7"/>
  <c r="I112" i="7"/>
  <c r="I130" i="7"/>
  <c r="I184" i="7"/>
  <c r="I202" i="7"/>
  <c r="I220" i="7"/>
  <c r="I238" i="7"/>
  <c r="I256" i="7"/>
  <c r="I274" i="7"/>
  <c r="I292" i="7"/>
  <c r="I346" i="7"/>
  <c r="I364" i="7"/>
  <c r="I382" i="7"/>
  <c r="I400" i="7"/>
  <c r="I418" i="7"/>
  <c r="E5" i="7"/>
  <c r="H5" i="7"/>
  <c r="I5" i="7"/>
  <c r="O5" i="7"/>
  <c r="P5" i="7"/>
  <c r="Q5" i="7"/>
  <c r="S5" i="7"/>
  <c r="T5" i="7"/>
  <c r="U5" i="7"/>
  <c r="Y5" i="7"/>
  <c r="AA5" i="7"/>
  <c r="AB5" i="7"/>
  <c r="AC5" i="7"/>
  <c r="AE5" i="7"/>
  <c r="AF5" i="7"/>
  <c r="AJ5" i="7"/>
  <c r="AK5" i="7"/>
  <c r="H59" i="7"/>
  <c r="H77" i="7"/>
  <c r="H95" i="7"/>
  <c r="H113" i="7"/>
  <c r="H131" i="7"/>
  <c r="H185" i="7"/>
  <c r="H203" i="7"/>
  <c r="H221" i="7"/>
  <c r="H239" i="7"/>
  <c r="H257" i="7"/>
  <c r="H275" i="7"/>
  <c r="H293" i="7"/>
  <c r="H347" i="7"/>
  <c r="H365" i="7"/>
  <c r="H383" i="7"/>
  <c r="H401" i="7"/>
  <c r="H419" i="7"/>
  <c r="E6" i="7"/>
  <c r="H6" i="7"/>
  <c r="I6" i="7"/>
  <c r="N6" i="7"/>
  <c r="O6" i="7"/>
  <c r="Q6" i="7"/>
  <c r="R6" i="7"/>
  <c r="S6" i="7"/>
  <c r="T6" i="7"/>
  <c r="U6" i="7"/>
  <c r="W6" i="7"/>
  <c r="AA6" i="7"/>
  <c r="AB6" i="7"/>
  <c r="AD6" i="7"/>
  <c r="AG6" i="7"/>
  <c r="AI6" i="7"/>
  <c r="AL6" i="7"/>
  <c r="H60" i="7"/>
  <c r="H78" i="7"/>
  <c r="H96" i="7"/>
  <c r="H114" i="7"/>
  <c r="H132" i="7"/>
  <c r="H186" i="7"/>
  <c r="H204" i="7"/>
  <c r="H222" i="7"/>
  <c r="H240" i="7"/>
  <c r="H258" i="7"/>
  <c r="H276" i="7"/>
  <c r="H294" i="7"/>
  <c r="H348" i="7"/>
  <c r="H366" i="7"/>
  <c r="H384" i="7"/>
  <c r="H402" i="7"/>
  <c r="H420" i="7"/>
  <c r="I60" i="7"/>
  <c r="I78" i="7"/>
  <c r="I96" i="7"/>
  <c r="I114" i="7"/>
  <c r="I132" i="7"/>
  <c r="I186" i="7"/>
  <c r="I204" i="7"/>
  <c r="I222" i="7"/>
  <c r="I240" i="7"/>
  <c r="I258" i="7"/>
  <c r="I276" i="7"/>
  <c r="I294" i="7"/>
  <c r="I348" i="7"/>
  <c r="I366" i="7"/>
  <c r="I384" i="7"/>
  <c r="I402" i="7"/>
  <c r="I420" i="7"/>
  <c r="E7" i="7"/>
  <c r="H7" i="7"/>
  <c r="I7" i="7"/>
  <c r="P7" i="7"/>
  <c r="R7" i="7"/>
  <c r="S7" i="7"/>
  <c r="Z7" i="7"/>
  <c r="AC7" i="7"/>
  <c r="AD7" i="7"/>
  <c r="AF7" i="7"/>
  <c r="AK7" i="7"/>
  <c r="H61" i="7"/>
  <c r="H79" i="7"/>
  <c r="H97" i="7"/>
  <c r="H115" i="7"/>
  <c r="H133" i="7"/>
  <c r="H187" i="7"/>
  <c r="H205" i="7"/>
  <c r="H223" i="7"/>
  <c r="H241" i="7"/>
  <c r="H259" i="7"/>
  <c r="H277" i="7"/>
  <c r="H295" i="7"/>
  <c r="H349" i="7"/>
  <c r="H367" i="7"/>
  <c r="H385" i="7"/>
  <c r="H403" i="7"/>
  <c r="H421" i="7"/>
  <c r="I61" i="7"/>
  <c r="I79" i="7"/>
  <c r="I97" i="7"/>
  <c r="I115" i="7"/>
  <c r="I133" i="7"/>
  <c r="I187" i="7"/>
  <c r="I205" i="7"/>
  <c r="I223" i="7"/>
  <c r="I241" i="7"/>
  <c r="I259" i="7"/>
  <c r="I277" i="7"/>
  <c r="I295" i="7"/>
  <c r="I349" i="7"/>
  <c r="I367" i="7"/>
  <c r="I385" i="7"/>
  <c r="I403" i="7"/>
  <c r="I421" i="7"/>
  <c r="E8" i="7"/>
  <c r="H8" i="7"/>
  <c r="I8" i="7"/>
  <c r="O8" i="7"/>
  <c r="P8" i="7"/>
  <c r="Q8" i="7"/>
  <c r="S8" i="7"/>
  <c r="U8" i="7"/>
  <c r="V8" i="7"/>
  <c r="X8" i="7"/>
  <c r="Y8" i="7"/>
  <c r="AA8" i="7"/>
  <c r="AE8" i="7"/>
  <c r="AF8" i="7"/>
  <c r="AH8" i="7"/>
  <c r="H62" i="7"/>
  <c r="H80" i="7"/>
  <c r="H98" i="7"/>
  <c r="H116" i="7"/>
  <c r="H134" i="7"/>
  <c r="H188" i="7"/>
  <c r="H206" i="7"/>
  <c r="H224" i="7"/>
  <c r="H242" i="7"/>
  <c r="H260" i="7"/>
  <c r="H278" i="7"/>
  <c r="H296" i="7"/>
  <c r="H350" i="7"/>
  <c r="H368" i="7"/>
  <c r="H386" i="7"/>
  <c r="H404" i="7"/>
  <c r="H422" i="7"/>
  <c r="I62" i="7"/>
  <c r="I80" i="7"/>
  <c r="I98" i="7"/>
  <c r="I116" i="7"/>
  <c r="I134" i="7"/>
  <c r="I188" i="7"/>
  <c r="I206" i="7"/>
  <c r="I224" i="7"/>
  <c r="I242" i="7"/>
  <c r="I260" i="7"/>
  <c r="I278" i="7"/>
  <c r="I296" i="7"/>
  <c r="I350" i="7"/>
  <c r="I368" i="7"/>
  <c r="I386" i="7"/>
  <c r="I404" i="7"/>
  <c r="I422" i="7"/>
  <c r="E9" i="7"/>
  <c r="H9" i="7"/>
  <c r="I9" i="7"/>
  <c r="N9" i="7"/>
  <c r="AL9" i="7"/>
  <c r="O9" i="7"/>
  <c r="P9" i="7"/>
  <c r="R9" i="7"/>
  <c r="S9" i="7"/>
  <c r="Y9" i="7"/>
  <c r="Z9" i="7"/>
  <c r="AA9" i="7"/>
  <c r="AD9" i="7"/>
  <c r="AF9" i="7"/>
  <c r="AH9" i="7"/>
  <c r="AJ9" i="7"/>
  <c r="H63" i="7"/>
  <c r="H81" i="7"/>
  <c r="H99" i="7"/>
  <c r="H117" i="7"/>
  <c r="H135" i="7"/>
  <c r="H189" i="7"/>
  <c r="H207" i="7"/>
  <c r="H225" i="7"/>
  <c r="H243" i="7"/>
  <c r="H261" i="7"/>
  <c r="H279" i="7"/>
  <c r="H297" i="7"/>
  <c r="H351" i="7"/>
  <c r="H369" i="7"/>
  <c r="H387" i="7"/>
  <c r="H405" i="7"/>
  <c r="H423" i="7"/>
  <c r="I63" i="7"/>
  <c r="I81" i="7"/>
  <c r="I99" i="7"/>
  <c r="I117" i="7"/>
  <c r="I135" i="7"/>
  <c r="I189" i="7"/>
  <c r="I207" i="7"/>
  <c r="I225" i="7"/>
  <c r="I243" i="7"/>
  <c r="I261" i="7"/>
  <c r="I279" i="7"/>
  <c r="I297" i="7"/>
  <c r="I351" i="7"/>
  <c r="I369" i="7"/>
  <c r="I387" i="7"/>
  <c r="I405" i="7"/>
  <c r="I423" i="7"/>
  <c r="E10" i="7"/>
  <c r="H10" i="7"/>
  <c r="I10" i="7"/>
  <c r="O10" i="7"/>
  <c r="P10" i="7"/>
  <c r="R10" i="7"/>
  <c r="T10" i="7"/>
  <c r="Y10" i="7"/>
  <c r="AB10" i="7"/>
  <c r="AD10" i="7"/>
  <c r="AF10" i="7"/>
  <c r="AG10" i="7"/>
  <c r="AH10" i="7"/>
  <c r="AJ10" i="7"/>
  <c r="AK10" i="7"/>
  <c r="H64" i="7"/>
  <c r="H82" i="7"/>
  <c r="H100" i="7"/>
  <c r="H118" i="7"/>
  <c r="H136" i="7"/>
  <c r="H190" i="7"/>
  <c r="H208" i="7"/>
  <c r="H226" i="7"/>
  <c r="H244" i="7"/>
  <c r="H262" i="7"/>
  <c r="H280" i="7"/>
  <c r="H298" i="7"/>
  <c r="H352" i="7"/>
  <c r="H370" i="7"/>
  <c r="H388" i="7"/>
  <c r="H406" i="7"/>
  <c r="H424" i="7"/>
  <c r="I64" i="7"/>
  <c r="I82" i="7"/>
  <c r="I100" i="7"/>
  <c r="I118" i="7"/>
  <c r="I136" i="7"/>
  <c r="I190" i="7"/>
  <c r="I208" i="7"/>
  <c r="I226" i="7"/>
  <c r="I244" i="7"/>
  <c r="I262" i="7"/>
  <c r="I280" i="7"/>
  <c r="I298" i="7"/>
  <c r="I352" i="7"/>
  <c r="I370" i="7"/>
  <c r="I388" i="7"/>
  <c r="I406" i="7"/>
  <c r="I424" i="7"/>
  <c r="E11" i="7"/>
  <c r="H11" i="7"/>
  <c r="I11" i="7"/>
  <c r="O11" i="7"/>
  <c r="Q11" i="7"/>
  <c r="R11" i="7"/>
  <c r="S11" i="7"/>
  <c r="U11" i="7"/>
  <c r="V11" i="7"/>
  <c r="W11" i="7"/>
  <c r="X11" i="7"/>
  <c r="Z11" i="7"/>
  <c r="AC11" i="7"/>
  <c r="AE11" i="7"/>
  <c r="AG11" i="7"/>
  <c r="AH11" i="7"/>
  <c r="AI11" i="7"/>
  <c r="AK11" i="7"/>
  <c r="H65" i="7"/>
  <c r="H83" i="7"/>
  <c r="H101" i="7"/>
  <c r="H119" i="7"/>
  <c r="H137" i="7"/>
  <c r="H191" i="7"/>
  <c r="H209" i="7"/>
  <c r="H227" i="7"/>
  <c r="H245" i="7"/>
  <c r="H263" i="7"/>
  <c r="H281" i="7"/>
  <c r="H299" i="7"/>
  <c r="H353" i="7"/>
  <c r="H371" i="7"/>
  <c r="H389" i="7"/>
  <c r="H407" i="7"/>
  <c r="H425" i="7"/>
  <c r="I65" i="7"/>
  <c r="I83" i="7"/>
  <c r="I101" i="7"/>
  <c r="I119" i="7"/>
  <c r="I137" i="7"/>
  <c r="I191" i="7"/>
  <c r="I209" i="7"/>
  <c r="I227" i="7"/>
  <c r="I245" i="7"/>
  <c r="I263" i="7"/>
  <c r="I281" i="7"/>
  <c r="I299" i="7"/>
  <c r="I353" i="7"/>
  <c r="I371" i="7"/>
  <c r="I389" i="7"/>
  <c r="I407" i="7"/>
  <c r="I425" i="7"/>
  <c r="E12" i="7"/>
  <c r="H12" i="7"/>
  <c r="I12" i="7"/>
  <c r="N12" i="7"/>
  <c r="R12" i="7"/>
  <c r="T12" i="7"/>
  <c r="U12" i="7"/>
  <c r="V12" i="7"/>
  <c r="W12" i="7"/>
  <c r="Y12" i="7"/>
  <c r="AB12" i="7"/>
  <c r="AD12" i="7"/>
  <c r="AE12" i="7"/>
  <c r="AF12" i="7"/>
  <c r="AG12" i="7"/>
  <c r="AJ12" i="7"/>
  <c r="AL12" i="7"/>
  <c r="H66" i="7"/>
  <c r="H84" i="7"/>
  <c r="H102" i="7"/>
  <c r="H120" i="7"/>
  <c r="H138" i="7"/>
  <c r="H192" i="7"/>
  <c r="H210" i="7"/>
  <c r="H228" i="7"/>
  <c r="H246" i="7"/>
  <c r="H264" i="7"/>
  <c r="H282" i="7"/>
  <c r="H300" i="7"/>
  <c r="H354" i="7"/>
  <c r="H372" i="7"/>
  <c r="H390" i="7"/>
  <c r="H408" i="7"/>
  <c r="H426" i="7"/>
  <c r="I66" i="7"/>
  <c r="I84" i="7"/>
  <c r="I102" i="7"/>
  <c r="I120" i="7"/>
  <c r="I138" i="7"/>
  <c r="I192" i="7"/>
  <c r="I210" i="7"/>
  <c r="I228" i="7"/>
  <c r="I246" i="7"/>
  <c r="I264" i="7"/>
  <c r="I282" i="7"/>
  <c r="I300" i="7"/>
  <c r="I354" i="7"/>
  <c r="I372" i="7"/>
  <c r="I390" i="7"/>
  <c r="I408" i="7"/>
  <c r="I426" i="7"/>
  <c r="E13" i="7"/>
  <c r="H13" i="7"/>
  <c r="I13" i="7"/>
  <c r="N13" i="7"/>
  <c r="AL13" i="7"/>
  <c r="P13" i="7"/>
  <c r="R13" i="7"/>
  <c r="S13" i="7"/>
  <c r="T13" i="7"/>
  <c r="U13" i="7"/>
  <c r="W13" i="7"/>
  <c r="X13" i="7"/>
  <c r="Y13" i="7"/>
  <c r="AB13" i="7"/>
  <c r="AF13" i="7"/>
  <c r="AH13" i="7"/>
  <c r="AI13" i="7"/>
  <c r="AJ13" i="7"/>
  <c r="H67" i="7"/>
  <c r="H85" i="7"/>
  <c r="H103" i="7"/>
  <c r="H121" i="7"/>
  <c r="H139" i="7"/>
  <c r="H193" i="7"/>
  <c r="H211" i="7"/>
  <c r="H229" i="7"/>
  <c r="H247" i="7"/>
  <c r="H265" i="7"/>
  <c r="H283" i="7"/>
  <c r="H301" i="7"/>
  <c r="H355" i="7"/>
  <c r="H373" i="7"/>
  <c r="H391" i="7"/>
  <c r="H409" i="7"/>
  <c r="H427" i="7"/>
  <c r="I67" i="7"/>
  <c r="I85" i="7"/>
  <c r="I103" i="7"/>
  <c r="I121" i="7"/>
  <c r="I139" i="7"/>
  <c r="I193" i="7"/>
  <c r="I211" i="7"/>
  <c r="I229" i="7"/>
  <c r="I247" i="7"/>
  <c r="I265" i="7"/>
  <c r="I283" i="7"/>
  <c r="I301" i="7"/>
  <c r="I355" i="7"/>
  <c r="I373" i="7"/>
  <c r="I391" i="7"/>
  <c r="I409" i="7"/>
  <c r="I427" i="7"/>
  <c r="E14" i="7"/>
  <c r="H14" i="7"/>
  <c r="I14" i="7"/>
  <c r="N14" i="7"/>
  <c r="AL14" i="7"/>
  <c r="O14" i="7"/>
  <c r="P14" i="7"/>
  <c r="R14" i="7"/>
  <c r="V14" i="7"/>
  <c r="AC14" i="7"/>
  <c r="AD14" i="7"/>
  <c r="AE14" i="7"/>
  <c r="AF14" i="7"/>
  <c r="AG14" i="7"/>
  <c r="AK14" i="7"/>
  <c r="H32" i="7"/>
  <c r="H68" i="7"/>
  <c r="H86" i="7"/>
  <c r="H104" i="7"/>
  <c r="H122" i="7"/>
  <c r="H140" i="7"/>
  <c r="H194" i="7"/>
  <c r="H212" i="7"/>
  <c r="H230" i="7"/>
  <c r="H248" i="7"/>
  <c r="H266" i="7"/>
  <c r="H284" i="7"/>
  <c r="H302" i="7"/>
  <c r="H356" i="7"/>
  <c r="H374" i="7"/>
  <c r="H392" i="7"/>
  <c r="H410" i="7"/>
  <c r="H428" i="7"/>
  <c r="I32" i="7"/>
  <c r="I68" i="7"/>
  <c r="I86" i="7"/>
  <c r="I104" i="7"/>
  <c r="I122" i="7"/>
  <c r="I140" i="7"/>
  <c r="I194" i="7"/>
  <c r="I212" i="7"/>
  <c r="I230" i="7"/>
  <c r="I248" i="7"/>
  <c r="I266" i="7"/>
  <c r="I284" i="7"/>
  <c r="I302" i="7"/>
  <c r="I356" i="7"/>
  <c r="I374" i="7"/>
  <c r="I392" i="7"/>
  <c r="I410" i="7"/>
  <c r="I428" i="7"/>
  <c r="E15" i="7"/>
  <c r="H15" i="7"/>
  <c r="I15" i="7"/>
  <c r="G15" i="7"/>
  <c r="N15" i="7"/>
  <c r="AL15" i="7"/>
  <c r="P15" i="7"/>
  <c r="U15" i="7"/>
  <c r="V15" i="7"/>
  <c r="AD15" i="7"/>
  <c r="AE15" i="7"/>
  <c r="AH15" i="7"/>
  <c r="AJ15" i="7"/>
  <c r="H33" i="7"/>
  <c r="H51" i="7"/>
  <c r="H69" i="7"/>
  <c r="H87" i="7"/>
  <c r="H105" i="7"/>
  <c r="H123" i="7"/>
  <c r="H141" i="7"/>
  <c r="H195" i="7"/>
  <c r="H213" i="7"/>
  <c r="H231" i="7"/>
  <c r="H249" i="7"/>
  <c r="H267" i="7"/>
  <c r="H285" i="7"/>
  <c r="H303" i="7"/>
  <c r="H357" i="7"/>
  <c r="H375" i="7"/>
  <c r="H393" i="7"/>
  <c r="H411" i="7"/>
  <c r="H429" i="7"/>
  <c r="I33" i="7"/>
  <c r="I51" i="7"/>
  <c r="I69" i="7"/>
  <c r="I87" i="7"/>
  <c r="I105" i="7"/>
  <c r="I123" i="7"/>
  <c r="I141" i="7"/>
  <c r="I195" i="7"/>
  <c r="I213" i="7"/>
  <c r="I231" i="7"/>
  <c r="I249" i="7"/>
  <c r="I267" i="7"/>
  <c r="I285" i="7"/>
  <c r="I303" i="7"/>
  <c r="I357" i="7"/>
  <c r="I375" i="7"/>
  <c r="I393" i="7"/>
  <c r="I411" i="7"/>
  <c r="I429" i="7"/>
  <c r="E32" i="7"/>
  <c r="E33" i="7"/>
  <c r="E51" i="7"/>
  <c r="E56" i="7"/>
  <c r="H56" i="7"/>
  <c r="I56" i="7"/>
  <c r="G56" i="7"/>
  <c r="E71" i="7"/>
  <c r="G71" i="7"/>
  <c r="E72" i="7"/>
  <c r="G72" i="7"/>
  <c r="E57" i="7"/>
  <c r="E58" i="7"/>
  <c r="E59" i="7"/>
  <c r="I59" i="7"/>
  <c r="E60" i="7"/>
  <c r="E61" i="7"/>
  <c r="E62" i="7"/>
  <c r="E63" i="7"/>
  <c r="E64" i="7"/>
  <c r="E65" i="7"/>
  <c r="E66" i="7"/>
  <c r="E67" i="7"/>
  <c r="E68" i="7"/>
  <c r="E69" i="7"/>
  <c r="E74" i="7"/>
  <c r="H74" i="7"/>
  <c r="I74" i="7"/>
  <c r="G74" i="7"/>
  <c r="E89" i="7"/>
  <c r="G89" i="7"/>
  <c r="E90" i="7"/>
  <c r="G90" i="7"/>
  <c r="E75" i="7"/>
  <c r="G75" i="7"/>
  <c r="E76" i="7"/>
  <c r="G76" i="7"/>
  <c r="E77" i="7"/>
  <c r="I77" i="7"/>
  <c r="G77" i="7"/>
  <c r="E78" i="7"/>
  <c r="G78" i="7"/>
  <c r="E79" i="7"/>
  <c r="G79" i="7"/>
  <c r="E80" i="7"/>
  <c r="G80" i="7"/>
  <c r="E81" i="7"/>
  <c r="G81" i="7"/>
  <c r="E82" i="7"/>
  <c r="G82" i="7"/>
  <c r="E83" i="7"/>
  <c r="G83" i="7"/>
  <c r="E84" i="7"/>
  <c r="G84" i="7"/>
  <c r="E85" i="7"/>
  <c r="G85" i="7"/>
  <c r="E86" i="7"/>
  <c r="G86" i="7"/>
  <c r="E87" i="7"/>
  <c r="G87" i="7"/>
  <c r="E92" i="7"/>
  <c r="H92" i="7"/>
  <c r="I92" i="7"/>
  <c r="G92" i="7"/>
  <c r="E107" i="7"/>
  <c r="G107" i="7"/>
  <c r="E108" i="7"/>
  <c r="G108" i="7"/>
  <c r="E93" i="7"/>
  <c r="G93" i="7"/>
  <c r="E94" i="7"/>
  <c r="G94" i="7"/>
  <c r="E95" i="7"/>
  <c r="I95" i="7"/>
  <c r="G95" i="7"/>
  <c r="E96" i="7"/>
  <c r="G96" i="7"/>
  <c r="E97" i="7"/>
  <c r="G97" i="7"/>
  <c r="E98" i="7"/>
  <c r="G98" i="7"/>
  <c r="E99" i="7"/>
  <c r="G99" i="7"/>
  <c r="E100" i="7"/>
  <c r="G100" i="7"/>
  <c r="E101" i="7"/>
  <c r="G101" i="7"/>
  <c r="E102" i="7"/>
  <c r="G102" i="7"/>
  <c r="E103" i="7"/>
  <c r="G103" i="7"/>
  <c r="E104" i="7"/>
  <c r="G104" i="7"/>
  <c r="E105" i="7"/>
  <c r="G105" i="7"/>
  <c r="E110" i="7"/>
  <c r="H110" i="7"/>
  <c r="I110" i="7"/>
  <c r="G110" i="7"/>
  <c r="E125" i="7"/>
  <c r="G125" i="7"/>
  <c r="E126" i="7"/>
  <c r="G126" i="7"/>
  <c r="E111" i="7"/>
  <c r="G111" i="7"/>
  <c r="E112" i="7"/>
  <c r="G112" i="7"/>
  <c r="E113" i="7"/>
  <c r="I113" i="7"/>
  <c r="G113" i="7"/>
  <c r="E114" i="7"/>
  <c r="G114" i="7"/>
  <c r="E115" i="7"/>
  <c r="G115" i="7"/>
  <c r="E116" i="7"/>
  <c r="G116" i="7"/>
  <c r="E117" i="7"/>
  <c r="G117" i="7"/>
  <c r="E118" i="7"/>
  <c r="G118" i="7"/>
  <c r="E119" i="7"/>
  <c r="G119" i="7"/>
  <c r="E120" i="7"/>
  <c r="G120" i="7"/>
  <c r="E121" i="7"/>
  <c r="G121" i="7"/>
  <c r="E122" i="7"/>
  <c r="G122" i="7"/>
  <c r="E123" i="7"/>
  <c r="G123" i="7"/>
  <c r="E128" i="7"/>
  <c r="H128" i="7"/>
  <c r="I128" i="7"/>
  <c r="G128" i="7"/>
  <c r="E143" i="7"/>
  <c r="G143" i="7"/>
  <c r="E144" i="7"/>
  <c r="G144" i="7"/>
  <c r="E129" i="7"/>
  <c r="G129" i="7"/>
  <c r="E130" i="7"/>
  <c r="G130" i="7"/>
  <c r="E131" i="7"/>
  <c r="I131" i="7"/>
  <c r="G131" i="7"/>
  <c r="E132" i="7"/>
  <c r="G132" i="7"/>
  <c r="E133" i="7"/>
  <c r="G133" i="7"/>
  <c r="E134" i="7"/>
  <c r="G134" i="7"/>
  <c r="E135" i="7"/>
  <c r="G135" i="7"/>
  <c r="E136" i="7"/>
  <c r="G136" i="7"/>
  <c r="E137" i="7"/>
  <c r="G137" i="7"/>
  <c r="E138" i="7"/>
  <c r="G138" i="7"/>
  <c r="E139" i="7"/>
  <c r="G139" i="7"/>
  <c r="E140" i="7"/>
  <c r="G140" i="7"/>
  <c r="E141" i="7"/>
  <c r="G141" i="7"/>
  <c r="E182" i="7"/>
  <c r="H182" i="7"/>
  <c r="I182" i="7"/>
  <c r="G182" i="7"/>
  <c r="E197" i="7"/>
  <c r="G197" i="7"/>
  <c r="E198" i="7"/>
  <c r="G198" i="7"/>
  <c r="E183" i="7"/>
  <c r="G183" i="7"/>
  <c r="E184" i="7"/>
  <c r="G184" i="7"/>
  <c r="E185" i="7"/>
  <c r="I185" i="7"/>
  <c r="G185" i="7"/>
  <c r="E186" i="7"/>
  <c r="G186" i="7"/>
  <c r="E187" i="7"/>
  <c r="G187" i="7"/>
  <c r="E188" i="7"/>
  <c r="G188" i="7"/>
  <c r="E189" i="7"/>
  <c r="G189" i="7"/>
  <c r="E190" i="7"/>
  <c r="G190" i="7"/>
  <c r="E191" i="7"/>
  <c r="G191" i="7"/>
  <c r="E192" i="7"/>
  <c r="G192" i="7"/>
  <c r="E193" i="7"/>
  <c r="G193" i="7"/>
  <c r="E194" i="7"/>
  <c r="G194" i="7"/>
  <c r="E195" i="7"/>
  <c r="G195" i="7"/>
  <c r="E200" i="7"/>
  <c r="H200" i="7"/>
  <c r="I200" i="7"/>
  <c r="G200" i="7"/>
  <c r="E215" i="7"/>
  <c r="G215" i="7"/>
  <c r="E216" i="7"/>
  <c r="G216" i="7"/>
  <c r="E201" i="7"/>
  <c r="G201" i="7"/>
  <c r="E202" i="7"/>
  <c r="G202" i="7"/>
  <c r="E203" i="7"/>
  <c r="I203" i="7"/>
  <c r="G203" i="7"/>
  <c r="E204" i="7"/>
  <c r="G204" i="7"/>
  <c r="E205" i="7"/>
  <c r="G205" i="7"/>
  <c r="E206" i="7"/>
  <c r="G206" i="7"/>
  <c r="E207" i="7"/>
  <c r="G207" i="7"/>
  <c r="E208" i="7"/>
  <c r="G208" i="7"/>
  <c r="E209" i="7"/>
  <c r="G209" i="7"/>
  <c r="E210" i="7"/>
  <c r="G210" i="7"/>
  <c r="E211" i="7"/>
  <c r="G211" i="7"/>
  <c r="E212" i="7"/>
  <c r="G212" i="7"/>
  <c r="E213" i="7"/>
  <c r="G213" i="7"/>
  <c r="E218" i="7"/>
  <c r="H218" i="7"/>
  <c r="I218" i="7"/>
  <c r="G218" i="7"/>
  <c r="E233" i="7"/>
  <c r="G233" i="7"/>
  <c r="E234" i="7"/>
  <c r="G234" i="7"/>
  <c r="E219" i="7"/>
  <c r="G219" i="7"/>
  <c r="E220" i="7"/>
  <c r="G220" i="7"/>
  <c r="E221" i="7"/>
  <c r="I221" i="7"/>
  <c r="G221" i="7"/>
  <c r="E222" i="7"/>
  <c r="G222" i="7"/>
  <c r="E223" i="7"/>
  <c r="G223" i="7"/>
  <c r="E224" i="7"/>
  <c r="G224" i="7"/>
  <c r="E225" i="7"/>
  <c r="G225" i="7"/>
  <c r="E226" i="7"/>
  <c r="G226" i="7"/>
  <c r="E227" i="7"/>
  <c r="G227" i="7"/>
  <c r="E228" i="7"/>
  <c r="G228" i="7"/>
  <c r="E229" i="7"/>
  <c r="G229" i="7"/>
  <c r="E230" i="7"/>
  <c r="G230" i="7"/>
  <c r="E231" i="7"/>
  <c r="G231" i="7"/>
  <c r="E236" i="7"/>
  <c r="H236" i="7"/>
  <c r="I236" i="7"/>
  <c r="G236" i="7"/>
  <c r="E251" i="7"/>
  <c r="G251" i="7"/>
  <c r="E252" i="7"/>
  <c r="G252" i="7"/>
  <c r="E237" i="7"/>
  <c r="G237" i="7"/>
  <c r="E238" i="7"/>
  <c r="G238" i="7"/>
  <c r="E239" i="7"/>
  <c r="I239" i="7"/>
  <c r="G239" i="7"/>
  <c r="E240" i="7"/>
  <c r="G240" i="7"/>
  <c r="E241" i="7"/>
  <c r="G241" i="7"/>
  <c r="E242" i="7"/>
  <c r="G242" i="7"/>
  <c r="E243" i="7"/>
  <c r="G243" i="7"/>
  <c r="E244" i="7"/>
  <c r="G244" i="7"/>
  <c r="E245" i="7"/>
  <c r="G245" i="7"/>
  <c r="E246" i="7"/>
  <c r="G246" i="7"/>
  <c r="E247" i="7"/>
  <c r="G247" i="7"/>
  <c r="E248" i="7"/>
  <c r="G248" i="7"/>
  <c r="E249" i="7"/>
  <c r="G249" i="7"/>
  <c r="E254" i="7"/>
  <c r="H254" i="7"/>
  <c r="I254" i="7"/>
  <c r="G254" i="7"/>
  <c r="E269" i="7"/>
  <c r="G269" i="7"/>
  <c r="E270" i="7"/>
  <c r="G270" i="7"/>
  <c r="E255" i="7"/>
  <c r="G255" i="7"/>
  <c r="E256" i="7"/>
  <c r="G256" i="7"/>
  <c r="E257" i="7"/>
  <c r="I257" i="7"/>
  <c r="G257" i="7"/>
  <c r="E258" i="7"/>
  <c r="G258" i="7"/>
  <c r="E259" i="7"/>
  <c r="G259" i="7"/>
  <c r="E260" i="7"/>
  <c r="G260" i="7"/>
  <c r="E261" i="7"/>
  <c r="G261" i="7"/>
  <c r="E262" i="7"/>
  <c r="G262" i="7"/>
  <c r="E263" i="7"/>
  <c r="G263" i="7"/>
  <c r="E264" i="7"/>
  <c r="G264" i="7"/>
  <c r="E265" i="7"/>
  <c r="G265" i="7"/>
  <c r="E266" i="7"/>
  <c r="G266" i="7"/>
  <c r="E267" i="7"/>
  <c r="G267" i="7"/>
  <c r="E272" i="7"/>
  <c r="H272" i="7"/>
  <c r="I272" i="7"/>
  <c r="G272" i="7"/>
  <c r="E287" i="7"/>
  <c r="G287" i="7"/>
  <c r="E288" i="7"/>
  <c r="G288" i="7"/>
  <c r="E273" i="7"/>
  <c r="G273" i="7"/>
  <c r="E274" i="7"/>
  <c r="G274" i="7"/>
  <c r="E275" i="7"/>
  <c r="I275" i="7"/>
  <c r="G275" i="7"/>
  <c r="E276" i="7"/>
  <c r="G276" i="7"/>
  <c r="E277" i="7"/>
  <c r="G277" i="7"/>
  <c r="E278" i="7"/>
  <c r="G278" i="7"/>
  <c r="E279" i="7"/>
  <c r="G279" i="7"/>
  <c r="E280" i="7"/>
  <c r="G280" i="7"/>
  <c r="E281" i="7"/>
  <c r="G281" i="7"/>
  <c r="E282" i="7"/>
  <c r="G282" i="7"/>
  <c r="E283" i="7"/>
  <c r="G283" i="7"/>
  <c r="E284" i="7"/>
  <c r="G284" i="7"/>
  <c r="E285" i="7"/>
  <c r="G285" i="7"/>
  <c r="E290" i="7"/>
  <c r="H290" i="7"/>
  <c r="I290" i="7"/>
  <c r="G290" i="7"/>
  <c r="E305" i="7"/>
  <c r="G305" i="7"/>
  <c r="E306" i="7"/>
  <c r="G306" i="7"/>
  <c r="E291" i="7"/>
  <c r="E292" i="7"/>
  <c r="G292" i="7"/>
  <c r="E293" i="7"/>
  <c r="I293" i="7"/>
  <c r="G293" i="7"/>
  <c r="E294" i="7"/>
  <c r="G294" i="7"/>
  <c r="E295" i="7"/>
  <c r="G295" i="7"/>
  <c r="E296" i="7"/>
  <c r="G296" i="7"/>
  <c r="E297" i="7"/>
  <c r="G297" i="7"/>
  <c r="E298" i="7"/>
  <c r="G298" i="7"/>
  <c r="E299" i="7"/>
  <c r="G299" i="7"/>
  <c r="E300" i="7"/>
  <c r="G300" i="7"/>
  <c r="E301" i="7"/>
  <c r="G301" i="7"/>
  <c r="E302" i="7"/>
  <c r="G302" i="7"/>
  <c r="E303" i="7"/>
  <c r="G303" i="7"/>
  <c r="E344" i="7"/>
  <c r="H344" i="7"/>
  <c r="I344" i="7"/>
  <c r="G344" i="7"/>
  <c r="E359" i="7"/>
  <c r="G359" i="7"/>
  <c r="E360" i="7"/>
  <c r="G360" i="7"/>
  <c r="E345" i="7"/>
  <c r="G345" i="7"/>
  <c r="E346" i="7"/>
  <c r="G346" i="7"/>
  <c r="E347" i="7"/>
  <c r="I347" i="7"/>
  <c r="G347" i="7"/>
  <c r="E348" i="7"/>
  <c r="G348" i="7"/>
  <c r="E349" i="7"/>
  <c r="G349" i="7"/>
  <c r="E350" i="7"/>
  <c r="G350" i="7"/>
  <c r="E351" i="7"/>
  <c r="G351" i="7"/>
  <c r="E352" i="7"/>
  <c r="G352" i="7"/>
  <c r="E353" i="7"/>
  <c r="G353" i="7"/>
  <c r="E354" i="7"/>
  <c r="G354" i="7"/>
  <c r="E355" i="7"/>
  <c r="G355" i="7"/>
  <c r="E356" i="7"/>
  <c r="G356" i="7"/>
  <c r="E357" i="7"/>
  <c r="G357" i="7"/>
  <c r="E362" i="7"/>
  <c r="H362" i="7"/>
  <c r="I362" i="7"/>
  <c r="G362" i="7"/>
  <c r="E377" i="7"/>
  <c r="G377" i="7"/>
  <c r="E378" i="7"/>
  <c r="G378" i="7"/>
  <c r="E363" i="7"/>
  <c r="G363" i="7"/>
  <c r="E364" i="7"/>
  <c r="G364" i="7"/>
  <c r="E365" i="7"/>
  <c r="I365" i="7"/>
  <c r="G365" i="7"/>
  <c r="E366" i="7"/>
  <c r="G366" i="7"/>
  <c r="E367" i="7"/>
  <c r="G367" i="7"/>
  <c r="E368" i="7"/>
  <c r="G368" i="7"/>
  <c r="E369" i="7"/>
  <c r="G369" i="7"/>
  <c r="E370" i="7"/>
  <c r="G370" i="7"/>
  <c r="E371" i="7"/>
  <c r="G371" i="7"/>
  <c r="E372" i="7"/>
  <c r="G372" i="7"/>
  <c r="E373" i="7"/>
  <c r="G373" i="7"/>
  <c r="E374" i="7"/>
  <c r="G374" i="7"/>
  <c r="E375" i="7"/>
  <c r="G375" i="7"/>
  <c r="E380" i="7"/>
  <c r="H380" i="7"/>
  <c r="I380" i="7"/>
  <c r="G380" i="7"/>
  <c r="E395" i="7"/>
  <c r="G395" i="7"/>
  <c r="E396" i="7"/>
  <c r="G396" i="7"/>
  <c r="E381" i="7"/>
  <c r="G381" i="7"/>
  <c r="E382" i="7"/>
  <c r="G382" i="7"/>
  <c r="E383" i="7"/>
  <c r="I383" i="7"/>
  <c r="G383" i="7"/>
  <c r="E384" i="7"/>
  <c r="G384" i="7"/>
  <c r="E385" i="7"/>
  <c r="G385" i="7"/>
  <c r="E386" i="7"/>
  <c r="G386" i="7"/>
  <c r="E387" i="7"/>
  <c r="G387" i="7"/>
  <c r="E388" i="7"/>
  <c r="G388" i="7"/>
  <c r="E389" i="7"/>
  <c r="G389" i="7"/>
  <c r="E390" i="7"/>
  <c r="G390" i="7"/>
  <c r="E391" i="7"/>
  <c r="G391" i="7"/>
  <c r="E392" i="7"/>
  <c r="G392" i="7"/>
  <c r="E393" i="7"/>
  <c r="G393" i="7"/>
  <c r="E398" i="7"/>
  <c r="H398" i="7"/>
  <c r="I398" i="7"/>
  <c r="G398" i="7"/>
  <c r="E413" i="7"/>
  <c r="G413" i="7"/>
  <c r="E414" i="7"/>
  <c r="G414" i="7"/>
  <c r="E399" i="7"/>
  <c r="G399" i="7"/>
  <c r="E400" i="7"/>
  <c r="G400" i="7"/>
  <c r="E401" i="7"/>
  <c r="I401" i="7"/>
  <c r="G401" i="7"/>
  <c r="E402" i="7"/>
  <c r="G402" i="7"/>
  <c r="E403" i="7"/>
  <c r="G403" i="7"/>
  <c r="E404" i="7"/>
  <c r="G404" i="7"/>
  <c r="E405" i="7"/>
  <c r="G405" i="7"/>
  <c r="E406" i="7"/>
  <c r="G406" i="7"/>
  <c r="E407" i="7"/>
  <c r="G407" i="7"/>
  <c r="E408" i="7"/>
  <c r="G408" i="7"/>
  <c r="E409" i="7"/>
  <c r="G409" i="7"/>
  <c r="E410" i="7"/>
  <c r="G410" i="7"/>
  <c r="E411" i="7"/>
  <c r="G411" i="7"/>
  <c r="E416" i="7"/>
  <c r="H416" i="7"/>
  <c r="I416" i="7"/>
  <c r="G416" i="7"/>
  <c r="E431" i="7"/>
  <c r="G431" i="7"/>
  <c r="E432" i="7"/>
  <c r="G432" i="7"/>
  <c r="E417" i="7"/>
  <c r="G417" i="7"/>
  <c r="E418" i="7"/>
  <c r="G418" i="7"/>
  <c r="E419" i="7"/>
  <c r="I419" i="7"/>
  <c r="G419" i="7"/>
  <c r="E420" i="7"/>
  <c r="G420" i="7"/>
  <c r="E421" i="7"/>
  <c r="G421" i="7"/>
  <c r="E422" i="7"/>
  <c r="G422" i="7"/>
  <c r="E423" i="7"/>
  <c r="G423" i="7"/>
  <c r="E424" i="7"/>
  <c r="G424" i="7"/>
  <c r="E425" i="7"/>
  <c r="G425" i="7"/>
  <c r="E426" i="7"/>
  <c r="G426" i="7"/>
  <c r="E427" i="7"/>
  <c r="G427" i="7"/>
  <c r="E428" i="7"/>
  <c r="G428" i="7"/>
  <c r="E429" i="7"/>
  <c r="G429" i="7"/>
  <c r="K13" i="7"/>
  <c r="N32" i="7"/>
  <c r="AL32" i="7"/>
  <c r="K12" i="7"/>
  <c r="K315" i="7"/>
  <c r="AL22" i="11"/>
  <c r="L429" i="11"/>
  <c r="AL37" i="11"/>
  <c r="L427" i="11"/>
  <c r="AL32" i="11"/>
  <c r="L426" i="11"/>
  <c r="AL31" i="11"/>
  <c r="L424" i="11"/>
  <c r="AL29" i="11"/>
  <c r="L421" i="11"/>
  <c r="AL26" i="11"/>
  <c r="AL25" i="11"/>
  <c r="L419" i="11"/>
  <c r="AL24" i="11"/>
  <c r="L418" i="11"/>
  <c r="AL23" i="11"/>
  <c r="AM26" i="11"/>
  <c r="L7" i="11"/>
  <c r="O24" i="11"/>
  <c r="AM24" i="11"/>
  <c r="L5" i="11"/>
  <c r="O22" i="11"/>
  <c r="AM22" i="11"/>
  <c r="L3" i="11"/>
  <c r="L300" i="11"/>
  <c r="AE31" i="11"/>
  <c r="L298" i="11"/>
  <c r="AE29" i="11"/>
  <c r="L294" i="11"/>
  <c r="AE25" i="11"/>
  <c r="AH31" i="11"/>
  <c r="L354" i="11"/>
  <c r="AH29" i="11"/>
  <c r="AH27" i="11"/>
  <c r="AH23" i="11"/>
  <c r="L346" i="11"/>
  <c r="L6" i="11"/>
  <c r="O25" i="11"/>
  <c r="AM25" i="11"/>
  <c r="AE30" i="11"/>
  <c r="L299" i="11"/>
  <c r="AE26" i="11"/>
  <c r="AE22" i="11"/>
  <c r="L291" i="11"/>
  <c r="AH37" i="11"/>
  <c r="L353" i="11"/>
  <c r="AH30" i="11"/>
  <c r="L349" i="11"/>
  <c r="AH26" i="11"/>
  <c r="L347" i="11"/>
  <c r="L345" i="11"/>
  <c r="AH22" i="11"/>
  <c r="N25" i="7"/>
  <c r="AL25" i="7"/>
  <c r="K6" i="7"/>
  <c r="P27" i="7"/>
  <c r="K44" i="7"/>
  <c r="P29" i="7"/>
  <c r="K46" i="7"/>
  <c r="AE22" i="7"/>
  <c r="K309" i="7"/>
  <c r="K65" i="7"/>
  <c r="Q30" i="7"/>
  <c r="O30" i="7"/>
  <c r="AK18" i="7"/>
  <c r="AJ17" i="7"/>
  <c r="T17" i="7"/>
  <c r="R17" i="7"/>
  <c r="O25" i="7"/>
  <c r="K24" i="7"/>
  <c r="J382" i="7"/>
  <c r="AI23" i="7"/>
  <c r="J339" i="7"/>
  <c r="AF37" i="7"/>
  <c r="N22" i="7"/>
  <c r="AL22" i="7"/>
  <c r="K3" i="7"/>
  <c r="AA5" i="11"/>
  <c r="K221" i="11"/>
  <c r="AA24" i="11"/>
  <c r="J10" i="7"/>
  <c r="K10" i="7"/>
  <c r="N10" i="7"/>
  <c r="AL10" i="7"/>
  <c r="AL8" i="11"/>
  <c r="K422" i="11"/>
  <c r="AL27" i="11"/>
  <c r="Q17" i="11"/>
  <c r="K53" i="11"/>
  <c r="Q36" i="11"/>
  <c r="J418" i="7"/>
  <c r="AK23" i="7"/>
  <c r="K48" i="7"/>
  <c r="P31" i="7"/>
  <c r="K279" i="11"/>
  <c r="AD28" i="11"/>
  <c r="AD9" i="11"/>
  <c r="K423" i="11"/>
  <c r="AL28" i="11"/>
  <c r="AL9" i="11"/>
  <c r="J194" i="7"/>
  <c r="X33" i="7"/>
  <c r="X14" i="7"/>
  <c r="S9" i="11"/>
  <c r="K81" i="11"/>
  <c r="S28" i="11"/>
  <c r="Z3" i="11"/>
  <c r="K201" i="11"/>
  <c r="Z22" i="11"/>
  <c r="AH33" i="11"/>
  <c r="L356" i="11"/>
  <c r="AH9" i="11"/>
  <c r="K351" i="11"/>
  <c r="K226" i="11"/>
  <c r="AA29" i="11"/>
  <c r="J324" i="7"/>
  <c r="AE21" i="7"/>
  <c r="J312" i="7"/>
  <c r="AE25" i="7"/>
  <c r="AC3" i="11"/>
  <c r="K78" i="11"/>
  <c r="S25" i="11"/>
  <c r="K195" i="11"/>
  <c r="Y37" i="11"/>
  <c r="K355" i="11"/>
  <c r="AH32" i="11"/>
  <c r="AE27" i="11"/>
  <c r="X12" i="7"/>
  <c r="P12" i="7"/>
  <c r="AK6" i="7"/>
  <c r="Q33" i="7"/>
  <c r="J414" i="7"/>
  <c r="AJ21" i="7"/>
  <c r="J288" i="7"/>
  <c r="AC21" i="7"/>
  <c r="W15" i="11"/>
  <c r="J228" i="7"/>
  <c r="Z31" i="7"/>
  <c r="Z12" i="7"/>
  <c r="L301" i="11"/>
  <c r="AE32" i="11"/>
  <c r="K297" i="11"/>
  <c r="L297" i="11"/>
  <c r="AE9" i="11"/>
  <c r="J153" i="7"/>
  <c r="V28" i="7"/>
  <c r="V9" i="7"/>
  <c r="AC12" i="11"/>
  <c r="K264" i="11"/>
  <c r="AC31" i="11"/>
  <c r="AA4" i="7"/>
  <c r="J238" i="7"/>
  <c r="AA23" i="7"/>
  <c r="J404" i="7"/>
  <c r="AJ27" i="7"/>
  <c r="AJ8" i="7"/>
  <c r="V13" i="7"/>
  <c r="J157" i="7"/>
  <c r="V32" i="7"/>
  <c r="K185" i="11"/>
  <c r="Y24" i="11"/>
  <c r="Y5" i="11"/>
  <c r="Z13" i="11"/>
  <c r="K211" i="11"/>
  <c r="Z32" i="11"/>
  <c r="K303" i="11"/>
  <c r="L303" i="11"/>
  <c r="AE15" i="11"/>
  <c r="L11" i="11"/>
  <c r="O30" i="11"/>
  <c r="AM30" i="11"/>
  <c r="P24" i="11"/>
  <c r="L23" i="11"/>
  <c r="J249" i="7"/>
  <c r="AA37" i="7"/>
  <c r="J61" i="7"/>
  <c r="K61" i="7"/>
  <c r="K162" i="11"/>
  <c r="W21" i="11"/>
  <c r="J266" i="7"/>
  <c r="AB33" i="7"/>
  <c r="AE13" i="11"/>
  <c r="AC9" i="7"/>
  <c r="Y7" i="7"/>
  <c r="O17" i="11"/>
  <c r="AM17" i="11"/>
  <c r="AL14" i="11"/>
  <c r="K428" i="11"/>
  <c r="L428" i="11"/>
  <c r="AH6" i="11"/>
  <c r="K348" i="11"/>
  <c r="AH25" i="11"/>
  <c r="L348" i="11"/>
  <c r="AJ13" i="11"/>
  <c r="K391" i="11"/>
  <c r="AJ32" i="11"/>
  <c r="O4" i="11"/>
  <c r="AM4" i="11"/>
  <c r="K4" i="11"/>
  <c r="O23" i="11"/>
  <c r="AM23" i="11"/>
  <c r="J372" i="7"/>
  <c r="AH31" i="7"/>
  <c r="J72" i="7"/>
  <c r="Q21" i="7"/>
  <c r="Q18" i="7"/>
  <c r="J8" i="7"/>
  <c r="N27" i="7"/>
  <c r="AL27" i="7"/>
  <c r="N8" i="7"/>
  <c r="AL8" i="7"/>
  <c r="S13" i="11"/>
  <c r="K85" i="11"/>
  <c r="S32" i="11"/>
  <c r="K405" i="11"/>
  <c r="AK28" i="11"/>
  <c r="AK9" i="11"/>
  <c r="AD5" i="11"/>
  <c r="K275" i="11"/>
  <c r="L275" i="11"/>
  <c r="AD33" i="11"/>
  <c r="L284" i="11"/>
  <c r="P4" i="11"/>
  <c r="K22" i="11"/>
  <c r="P23" i="11"/>
  <c r="Q11" i="11"/>
  <c r="K47" i="11"/>
  <c r="Q30" i="11"/>
  <c r="J274" i="7"/>
  <c r="AC23" i="7"/>
  <c r="J244" i="7"/>
  <c r="AA29" i="7"/>
  <c r="W14" i="7"/>
  <c r="T15" i="7"/>
  <c r="AA12" i="7"/>
  <c r="L417" i="11"/>
  <c r="Z6" i="11"/>
  <c r="K204" i="11"/>
  <c r="Z25" i="11"/>
  <c r="K243" i="11"/>
  <c r="AB28" i="11"/>
  <c r="AB9" i="11"/>
  <c r="K382" i="11"/>
  <c r="AJ23" i="11"/>
  <c r="AJ4" i="11"/>
  <c r="K283" i="11"/>
  <c r="L283" i="11"/>
  <c r="AD13" i="11"/>
  <c r="L425" i="11"/>
  <c r="AL30" i="11"/>
  <c r="P28" i="11"/>
  <c r="L27" i="11"/>
  <c r="AB8" i="7"/>
  <c r="J5" i="7"/>
  <c r="N24" i="7"/>
  <c r="AL24" i="7"/>
  <c r="N5" i="7"/>
  <c r="AL5" i="7"/>
  <c r="R15" i="11"/>
  <c r="K69" i="11"/>
  <c r="R37" i="11"/>
  <c r="AC15" i="7"/>
  <c r="J224" i="7"/>
  <c r="Z27" i="7"/>
  <c r="Z8" i="7"/>
  <c r="K84" i="11"/>
  <c r="S31" i="11"/>
  <c r="S12" i="11"/>
  <c r="K108" i="11"/>
  <c r="T21" i="11"/>
  <c r="T18" i="11"/>
  <c r="K112" i="11"/>
  <c r="U23" i="11"/>
  <c r="U4" i="11"/>
  <c r="K117" i="11"/>
  <c r="U28" i="11"/>
  <c r="U9" i="11"/>
  <c r="W11" i="11"/>
  <c r="K155" i="11"/>
  <c r="W30" i="11"/>
  <c r="O18" i="11"/>
  <c r="AM18" i="11"/>
  <c r="K18" i="11"/>
  <c r="O21" i="11"/>
  <c r="AM21" i="11"/>
  <c r="L26" i="11"/>
  <c r="P27" i="11"/>
  <c r="J345" i="7"/>
  <c r="AG22" i="7"/>
  <c r="K292" i="11"/>
  <c r="L292" i="11"/>
  <c r="AE23" i="11"/>
  <c r="X17" i="7"/>
  <c r="K103" i="11"/>
  <c r="T32" i="11"/>
  <c r="K191" i="11"/>
  <c r="Y30" i="11"/>
  <c r="K305" i="11"/>
  <c r="AE36" i="11"/>
  <c r="K59" i="7"/>
  <c r="U9" i="7"/>
  <c r="O27" i="7"/>
  <c r="K26" i="7"/>
  <c r="AJ8" i="11"/>
  <c r="K386" i="11"/>
  <c r="AJ27" i="11"/>
  <c r="AD22" i="11"/>
  <c r="L273" i="11"/>
  <c r="L281" i="11"/>
  <c r="AD30" i="11"/>
  <c r="AG17" i="11"/>
  <c r="K341" i="11"/>
  <c r="AG36" i="11"/>
  <c r="J93" i="7"/>
  <c r="S22" i="7"/>
  <c r="S3" i="7"/>
  <c r="O22" i="7"/>
  <c r="R9" i="11"/>
  <c r="K63" i="11"/>
  <c r="R28" i="11"/>
  <c r="X9" i="11"/>
  <c r="K171" i="11"/>
  <c r="X28" i="11"/>
  <c r="AB15" i="11"/>
  <c r="K249" i="11"/>
  <c r="AB37" i="11"/>
  <c r="L29" i="11"/>
  <c r="P30" i="11"/>
  <c r="K323" i="11"/>
  <c r="AF36" i="11"/>
  <c r="AF17" i="11"/>
  <c r="V6" i="7"/>
  <c r="O17" i="7"/>
  <c r="J143" i="7"/>
  <c r="U36" i="7"/>
  <c r="AG14" i="11"/>
  <c r="T12" i="11"/>
  <c r="AD11" i="11"/>
  <c r="AH5" i="11"/>
  <c r="W5" i="11"/>
  <c r="AB17" i="11"/>
  <c r="K67" i="11"/>
  <c r="R32" i="11"/>
  <c r="K118" i="11"/>
  <c r="U29" i="11"/>
  <c r="K156" i="11"/>
  <c r="W31" i="11"/>
  <c r="K205" i="11"/>
  <c r="Z26" i="11"/>
  <c r="K229" i="11"/>
  <c r="AA32" i="11"/>
  <c r="K12" i="11"/>
  <c r="O31" i="11"/>
  <c r="AM31" i="11"/>
  <c r="K334" i="11"/>
  <c r="AG29" i="11"/>
  <c r="K335" i="11"/>
  <c r="AG30" i="11"/>
  <c r="K259" i="11"/>
  <c r="AC26" i="11"/>
  <c r="AC7" i="11"/>
  <c r="AF13" i="11"/>
  <c r="L21" i="11"/>
  <c r="K318" i="11"/>
  <c r="AF31" i="11"/>
  <c r="K41" i="7"/>
  <c r="P24" i="7"/>
  <c r="K318" i="7"/>
  <c r="AE31" i="7"/>
  <c r="S15" i="11"/>
  <c r="K87" i="11"/>
  <c r="S37" i="11"/>
  <c r="T15" i="11"/>
  <c r="K105" i="11"/>
  <c r="T37" i="11"/>
  <c r="X12" i="11"/>
  <c r="K174" i="11"/>
  <c r="X31" i="11"/>
  <c r="AK8" i="11"/>
  <c r="K404" i="11"/>
  <c r="AK27" i="11"/>
  <c r="AD7" i="11"/>
  <c r="K277" i="11"/>
  <c r="L277" i="11"/>
  <c r="AI8" i="11"/>
  <c r="K368" i="11"/>
  <c r="AI27" i="11"/>
  <c r="AE24" i="11"/>
  <c r="AA11" i="7"/>
  <c r="J374" i="7"/>
  <c r="AH33" i="7"/>
  <c r="K62" i="7"/>
  <c r="K22" i="7"/>
  <c r="V13" i="11"/>
  <c r="O24" i="7"/>
  <c r="K408" i="11"/>
  <c r="AK31" i="11"/>
  <c r="AK12" i="11"/>
  <c r="K60" i="7"/>
  <c r="K158" i="11"/>
  <c r="W33" i="11"/>
  <c r="AB17" i="7"/>
  <c r="N29" i="7"/>
  <c r="AL29" i="7"/>
  <c r="L22" i="11"/>
  <c r="L4" i="11"/>
  <c r="L351" i="11"/>
  <c r="AH28" i="11"/>
  <c r="L355" i="11"/>
  <c r="L422" i="11"/>
  <c r="K8" i="7"/>
  <c r="AE28" i="11"/>
  <c r="AL33" i="11"/>
  <c r="Q26" i="7"/>
  <c r="L423" i="11"/>
  <c r="K312" i="7"/>
  <c r="AD24" i="11"/>
  <c r="X18" i="7"/>
  <c r="AI12" i="7"/>
  <c r="AI18" i="7"/>
  <c r="AK15" i="7"/>
  <c r="Y15" i="7"/>
  <c r="AI14" i="7"/>
  <c r="AA13" i="7"/>
  <c r="Y4" i="7"/>
  <c r="AH3" i="7"/>
  <c r="T3" i="7"/>
  <c r="AG18" i="7"/>
  <c r="K32" i="7"/>
  <c r="O33" i="7"/>
  <c r="AJ14" i="7"/>
  <c r="AC12" i="7"/>
  <c r="J234" i="7"/>
  <c r="Z21" i="7"/>
  <c r="K43" i="7"/>
  <c r="P26" i="7"/>
  <c r="K28" i="7"/>
  <c r="AH17" i="7"/>
  <c r="AI15" i="7"/>
  <c r="Z3" i="7"/>
  <c r="J385" i="7"/>
  <c r="AI26" i="7"/>
  <c r="K11" i="7"/>
  <c r="K45" i="7"/>
  <c r="AJ5" i="11"/>
  <c r="K383" i="11"/>
  <c r="AJ24" i="11"/>
  <c r="T3" i="11"/>
  <c r="K93" i="11"/>
  <c r="T22" i="11"/>
  <c r="AB5" i="11"/>
  <c r="K239" i="11"/>
  <c r="AB24" i="11"/>
  <c r="AB8" i="11"/>
  <c r="K242" i="11"/>
  <c r="AB27" i="11"/>
  <c r="AC8" i="11"/>
  <c r="K260" i="11"/>
  <c r="AC27" i="11"/>
  <c r="V7" i="11"/>
  <c r="K133" i="11"/>
  <c r="V26" i="11"/>
  <c r="AB13" i="11"/>
  <c r="K247" i="11"/>
  <c r="AB32" i="11"/>
  <c r="K172" i="11"/>
  <c r="X29" i="11"/>
  <c r="AD31" i="11"/>
  <c r="L282" i="11"/>
  <c r="P25" i="11"/>
  <c r="L24" i="11"/>
  <c r="P29" i="11"/>
  <c r="L28" i="11"/>
  <c r="K375" i="11"/>
  <c r="AI37" i="11"/>
  <c r="K365" i="11"/>
  <c r="AI24" i="11"/>
  <c r="K49" i="11"/>
  <c r="Q32" i="11"/>
  <c r="K51" i="11"/>
  <c r="Q37" i="11"/>
  <c r="K320" i="11"/>
  <c r="AF33" i="11"/>
  <c r="J231" i="3"/>
  <c r="J825" i="3"/>
  <c r="K66" i="7"/>
  <c r="Q31" i="7"/>
  <c r="N26" i="7"/>
  <c r="AL26" i="7"/>
  <c r="K7" i="7"/>
  <c r="P25" i="7"/>
  <c r="K42" i="7"/>
  <c r="Q22" i="7"/>
  <c r="K57" i="7"/>
  <c r="K67" i="7"/>
  <c r="Q32" i="7"/>
  <c r="O31" i="7"/>
  <c r="K30" i="7"/>
  <c r="Q37" i="7"/>
  <c r="K69" i="7"/>
  <c r="K122" i="11"/>
  <c r="U33" i="11"/>
  <c r="U14" i="11"/>
  <c r="K134" i="11"/>
  <c r="V27" i="11"/>
  <c r="V8" i="11"/>
  <c r="K161" i="11"/>
  <c r="W36" i="11"/>
  <c r="W17" i="11"/>
  <c r="K176" i="11"/>
  <c r="X33" i="11"/>
  <c r="X14" i="11"/>
  <c r="K194" i="11"/>
  <c r="Y33" i="11"/>
  <c r="Y14" i="11"/>
  <c r="AA17" i="11"/>
  <c r="K233" i="11"/>
  <c r="AA36" i="11"/>
  <c r="K266" i="11"/>
  <c r="AC33" i="11"/>
  <c r="AC14" i="11"/>
  <c r="K287" i="11"/>
  <c r="AD36" i="11"/>
  <c r="AD17" i="11"/>
  <c r="K13" i="11"/>
  <c r="O32" i="11"/>
  <c r="AM32" i="11"/>
  <c r="O13" i="11"/>
  <c r="AM13" i="11"/>
  <c r="K10" i="11"/>
  <c r="O10" i="11"/>
  <c r="AM10" i="11"/>
  <c r="K306" i="11"/>
  <c r="AE21" i="11"/>
  <c r="AE18" i="11"/>
  <c r="K369" i="11"/>
  <c r="AI28" i="11"/>
  <c r="AI9" i="11"/>
  <c r="J350" i="7"/>
  <c r="AG27" i="7"/>
  <c r="AG8" i="7"/>
  <c r="J63" i="7"/>
  <c r="Q9" i="7"/>
  <c r="J71" i="7"/>
  <c r="Q36" i="7"/>
  <c r="AD26" i="11"/>
  <c r="J366" i="7"/>
  <c r="AH25" i="7"/>
  <c r="X6" i="7"/>
  <c r="O15" i="7"/>
  <c r="U14" i="7"/>
  <c r="AE13" i="7"/>
  <c r="Z13" i="7"/>
  <c r="Q13" i="7"/>
  <c r="Q12" i="7"/>
  <c r="AB11" i="7"/>
  <c r="S10" i="7"/>
  <c r="T8" i="7"/>
  <c r="V7" i="7"/>
  <c r="Q3" i="7"/>
  <c r="W18" i="7"/>
  <c r="AE32" i="7"/>
  <c r="J252" i="7"/>
  <c r="AA21" i="7"/>
  <c r="AA18" i="7"/>
  <c r="J189" i="7"/>
  <c r="X28" i="7"/>
  <c r="X9" i="7"/>
  <c r="J64" i="7"/>
  <c r="Q10" i="7"/>
  <c r="J144" i="7"/>
  <c r="U21" i="7"/>
  <c r="U18" i="7"/>
  <c r="X8" i="11"/>
  <c r="J313" i="7"/>
  <c r="AE7" i="7"/>
  <c r="K47" i="7"/>
  <c r="K51" i="7"/>
  <c r="J119" i="7"/>
  <c r="T30" i="7"/>
  <c r="J287" i="7"/>
  <c r="AC36" i="7"/>
  <c r="K291" i="7"/>
  <c r="AE37" i="11"/>
  <c r="AD32" i="11"/>
  <c r="K373" i="11"/>
  <c r="AI32" i="11"/>
  <c r="J195" i="7"/>
  <c r="X37" i="7"/>
  <c r="AB3" i="7"/>
  <c r="AJ3" i="7"/>
  <c r="P23" i="7"/>
  <c r="W7" i="7"/>
  <c r="AE30" i="7"/>
  <c r="N33" i="7"/>
  <c r="AL33" i="7"/>
  <c r="AB15" i="7"/>
  <c r="S15" i="7"/>
  <c r="AA14" i="7"/>
  <c r="T14" i="7"/>
  <c r="AD13" i="7"/>
  <c r="O12" i="7"/>
  <c r="AJ11" i="7"/>
  <c r="AI10" i="7"/>
  <c r="W10" i="7"/>
  <c r="AK8" i="7"/>
  <c r="AH7" i="7"/>
  <c r="U7" i="7"/>
  <c r="N7" i="7"/>
  <c r="AL7" i="7"/>
  <c r="P6" i="7"/>
  <c r="P17" i="7"/>
  <c r="J87" i="7"/>
  <c r="R37" i="7"/>
  <c r="J215" i="7"/>
  <c r="Y36" i="7"/>
  <c r="J167" i="7"/>
  <c r="W24" i="7"/>
  <c r="J170" i="7"/>
  <c r="W27" i="7"/>
  <c r="J316" i="7"/>
  <c r="AE10" i="7"/>
  <c r="J149" i="7"/>
  <c r="V24" i="7"/>
  <c r="V5" i="7"/>
  <c r="J799" i="3"/>
  <c r="J403" i="7"/>
  <c r="AJ26" i="7"/>
  <c r="AJ7" i="7"/>
  <c r="L279" i="11"/>
  <c r="N23" i="7"/>
  <c r="AL23" i="7"/>
  <c r="AE24" i="7"/>
  <c r="Z15" i="7"/>
  <c r="Q15" i="7"/>
  <c r="AK13" i="7"/>
  <c r="AG13" i="7"/>
  <c r="AC13" i="7"/>
  <c r="AK12" i="7"/>
  <c r="S12" i="7"/>
  <c r="Y11" i="7"/>
  <c r="P11" i="7"/>
  <c r="AI9" i="7"/>
  <c r="AI8" i="7"/>
  <c r="AD8" i="7"/>
  <c r="AG7" i="7"/>
  <c r="AB7" i="7"/>
  <c r="AG5" i="7"/>
  <c r="U4" i="7"/>
  <c r="O4" i="7"/>
  <c r="Y3" i="7"/>
  <c r="S18" i="7"/>
  <c r="J221" i="7"/>
  <c r="Z24" i="7"/>
  <c r="Z5" i="7"/>
  <c r="J402" i="7"/>
  <c r="AJ25" i="7"/>
  <c r="AJ6" i="7"/>
  <c r="J204" i="7"/>
  <c r="Y25" i="7"/>
  <c r="Y6" i="7"/>
  <c r="J115" i="7"/>
  <c r="T26" i="7"/>
  <c r="T7" i="7"/>
  <c r="J278" i="7"/>
  <c r="AC27" i="7"/>
  <c r="AC8" i="7"/>
  <c r="J261" i="7"/>
  <c r="AB28" i="7"/>
  <c r="AB9" i="7"/>
  <c r="K9" i="7"/>
  <c r="J293" i="7"/>
  <c r="AD24" i="7"/>
  <c r="J39" i="7"/>
  <c r="P3" i="7"/>
  <c r="J310" i="7"/>
  <c r="J341" i="7"/>
  <c r="AF36" i="7"/>
  <c r="J335" i="7"/>
  <c r="AF30" i="7"/>
  <c r="J179" i="7"/>
  <c r="W36" i="7"/>
  <c r="W17" i="7"/>
  <c r="J136" i="7"/>
  <c r="U29" i="7"/>
  <c r="K192" i="11"/>
  <c r="Y31" i="11"/>
  <c r="Y12" i="11"/>
  <c r="J256" i="3"/>
  <c r="K90" i="11"/>
  <c r="S21" i="11"/>
  <c r="S18" i="11"/>
  <c r="K126" i="11"/>
  <c r="U21" i="11"/>
  <c r="U18" i="11"/>
  <c r="K132" i="11"/>
  <c r="V25" i="11"/>
  <c r="V6" i="11"/>
  <c r="V14" i="11"/>
  <c r="K140" i="11"/>
  <c r="V33" i="11"/>
  <c r="K216" i="11"/>
  <c r="Z21" i="11"/>
  <c r="Z18" i="11"/>
  <c r="K231" i="11"/>
  <c r="AA37" i="11"/>
  <c r="AA15" i="11"/>
  <c r="K8" i="11"/>
  <c r="O8" i="11"/>
  <c r="AM8" i="11"/>
  <c r="K309" i="11"/>
  <c r="AF22" i="11"/>
  <c r="AF3" i="11"/>
  <c r="AF15" i="11"/>
  <c r="AB4" i="11"/>
  <c r="W4" i="11"/>
  <c r="S3" i="11"/>
  <c r="K75" i="11"/>
  <c r="S22" i="11"/>
  <c r="K377" i="11"/>
  <c r="AI36" i="11"/>
  <c r="AI17" i="11"/>
  <c r="K35" i="11"/>
  <c r="P36" i="11"/>
  <c r="P17" i="11"/>
  <c r="L357" i="11"/>
  <c r="K9" i="11"/>
  <c r="O9" i="11"/>
  <c r="AM9" i="11"/>
  <c r="AH15" i="11"/>
  <c r="AJ12" i="11"/>
  <c r="AH11" i="11"/>
  <c r="AA9" i="11"/>
  <c r="AG6" i="11"/>
  <c r="AD4" i="11"/>
  <c r="O3" i="11"/>
  <c r="AM3" i="11"/>
  <c r="AK17" i="11"/>
  <c r="AD29" i="11"/>
  <c r="K64" i="7"/>
  <c r="Q29" i="7"/>
  <c r="Q28" i="7"/>
  <c r="K63" i="7"/>
  <c r="L10" i="11"/>
  <c r="O29" i="11"/>
  <c r="AM29" i="11"/>
  <c r="L9" i="11"/>
  <c r="O28" i="11"/>
  <c r="AM28" i="11"/>
  <c r="O27" i="11"/>
  <c r="AM27" i="11"/>
  <c r="L8" i="11"/>
  <c r="K310" i="7"/>
  <c r="AE23" i="7"/>
  <c r="AE29" i="7"/>
  <c r="K316" i="7"/>
  <c r="P22" i="7"/>
  <c r="K39" i="7"/>
  <c r="K313" i="7"/>
  <c r="AE26" i="7"/>
  <c r="J285" i="3"/>
  <c r="AS47" i="10"/>
  <c r="AS59" i="10"/>
  <c r="J411" i="3"/>
  <c r="J101" i="3"/>
  <c r="D13" i="8"/>
  <c r="D21" i="8"/>
  <c r="J728" i="3"/>
  <c r="J796" i="3"/>
  <c r="J189" i="3"/>
  <c r="J251" i="3"/>
  <c r="J311" i="3"/>
  <c r="J676" i="3"/>
  <c r="J711" i="3"/>
  <c r="J831" i="3"/>
  <c r="J367" i="3"/>
  <c r="J67" i="3"/>
  <c r="C12" i="8"/>
  <c r="C20" i="8"/>
  <c r="G284" i="3"/>
  <c r="E434" i="3"/>
  <c r="E490" i="3"/>
  <c r="E528" i="3"/>
  <c r="G584" i="3"/>
  <c r="H618" i="3"/>
  <c r="E648" i="3"/>
  <c r="G678" i="3"/>
  <c r="I730" i="3"/>
  <c r="F760" i="3"/>
  <c r="H790" i="3"/>
  <c r="I74" i="3"/>
  <c r="G490" i="3"/>
  <c r="G164" i="3"/>
  <c r="I288" i="3"/>
  <c r="H408" i="3"/>
  <c r="F74" i="3"/>
  <c r="J74" i="3"/>
  <c r="I224" i="3"/>
  <c r="I524" i="3"/>
  <c r="G14" i="3"/>
  <c r="G104" i="3"/>
  <c r="F168" i="3"/>
  <c r="J168" i="3"/>
  <c r="AK50" i="10"/>
  <c r="AK62" i="10"/>
  <c r="I190" i="3"/>
  <c r="H228" i="3"/>
  <c r="G254" i="3"/>
  <c r="E280" i="3"/>
  <c r="F344" i="3"/>
  <c r="J344" i="3"/>
  <c r="F370" i="3"/>
  <c r="J370" i="3"/>
  <c r="H404" i="3"/>
  <c r="E820" i="3"/>
  <c r="E44" i="3"/>
  <c r="H130" i="3"/>
  <c r="I228" i="3"/>
  <c r="I310" i="3"/>
  <c r="F408" i="3"/>
  <c r="J408" i="3"/>
  <c r="G550" i="3"/>
  <c r="J677" i="3"/>
  <c r="K706" i="3"/>
  <c r="J789" i="3"/>
  <c r="J495" i="3"/>
  <c r="K495" i="3"/>
  <c r="J103" i="3"/>
  <c r="AG46" i="10"/>
  <c r="AG58" i="10"/>
  <c r="J79" i="3"/>
  <c r="J639" i="3"/>
  <c r="J699" i="3"/>
  <c r="J819" i="3"/>
  <c r="J161" i="3"/>
  <c r="J202" i="3"/>
  <c r="J308" i="3"/>
  <c r="J338" i="3"/>
  <c r="J342" i="3"/>
  <c r="J402" i="3"/>
  <c r="J406" i="3"/>
  <c r="K406" i="3"/>
  <c r="J471" i="3"/>
  <c r="J712" i="3"/>
  <c r="J832" i="3"/>
  <c r="J219" i="3"/>
  <c r="K219" i="3"/>
  <c r="J252" i="3"/>
  <c r="J312" i="3"/>
  <c r="J316" i="3"/>
  <c r="J321" i="3"/>
  <c r="J346" i="3"/>
  <c r="J351" i="3"/>
  <c r="J368" i="3"/>
  <c r="J372" i="3"/>
  <c r="K372" i="3"/>
  <c r="J562" i="3"/>
  <c r="J609" i="3"/>
  <c r="J737" i="3"/>
  <c r="J491" i="3"/>
  <c r="G13" i="8"/>
  <c r="G21" i="8"/>
  <c r="J487" i="3"/>
  <c r="G12" i="8"/>
  <c r="G20" i="8"/>
  <c r="J196" i="3"/>
  <c r="E16" i="8"/>
  <c r="E24" i="8"/>
  <c r="J760" i="3"/>
  <c r="J11" i="3"/>
  <c r="K11" i="3"/>
  <c r="J42" i="3"/>
  <c r="J17" i="3"/>
  <c r="J38" i="3"/>
  <c r="J167" i="3"/>
  <c r="AK49" i="10"/>
  <c r="AK61" i="10"/>
  <c r="J192" i="3"/>
  <c r="J22" i="3"/>
  <c r="AG48" i="10"/>
  <c r="AG60" i="10"/>
  <c r="J13" i="3"/>
  <c r="AA46" i="10"/>
  <c r="AA58" i="10"/>
  <c r="J46" i="3"/>
  <c r="J52" i="3"/>
  <c r="J166" i="3"/>
  <c r="AK48" i="10"/>
  <c r="AK60" i="10"/>
  <c r="J352" i="3"/>
  <c r="J373" i="3"/>
  <c r="J499" i="3"/>
  <c r="J556" i="3"/>
  <c r="J107" i="3"/>
  <c r="K107" i="3"/>
  <c r="J493" i="3"/>
  <c r="J613" i="3"/>
  <c r="J793" i="3"/>
  <c r="J128" i="3"/>
  <c r="J141" i="3"/>
  <c r="J162" i="3"/>
  <c r="J71" i="3"/>
  <c r="J193" i="3"/>
  <c r="AM46" i="10"/>
  <c r="AM58" i="10"/>
  <c r="J767" i="3"/>
  <c r="J136" i="3"/>
  <c r="J158" i="3"/>
  <c r="J253" i="3"/>
  <c r="K253" i="3"/>
  <c r="J382" i="3"/>
  <c r="J399" i="3"/>
  <c r="J442" i="3"/>
  <c r="J467" i="3"/>
  <c r="K672" i="3"/>
  <c r="J221" i="3"/>
  <c r="F13" i="8"/>
  <c r="F21" i="8"/>
  <c r="J217" i="3"/>
  <c r="AO45" i="10"/>
  <c r="AO57" i="10"/>
  <c r="J223" i="3"/>
  <c r="AO46" i="10"/>
  <c r="AO58" i="10"/>
  <c r="J464" i="3"/>
  <c r="J197" i="3"/>
  <c r="AM49" i="10"/>
  <c r="AM61" i="10"/>
  <c r="J682" i="3"/>
  <c r="J742" i="3"/>
  <c r="K742" i="3"/>
  <c r="E17" i="8"/>
  <c r="E25" i="8"/>
  <c r="H609" i="3"/>
  <c r="I613" i="3"/>
  <c r="G617" i="3"/>
  <c r="E622" i="3"/>
  <c r="F622" i="3"/>
  <c r="J622" i="3"/>
  <c r="I639" i="3"/>
  <c r="G643" i="3"/>
  <c r="E647" i="3"/>
  <c r="F647" i="3"/>
  <c r="J647" i="3"/>
  <c r="H652" i="3"/>
  <c r="G669" i="3"/>
  <c r="E673" i="3"/>
  <c r="F673" i="3"/>
  <c r="J673" i="3"/>
  <c r="H677" i="3"/>
  <c r="I682" i="3"/>
  <c r="I699" i="3"/>
  <c r="G703" i="3"/>
  <c r="E707" i="3"/>
  <c r="F707" i="3"/>
  <c r="J707" i="3"/>
  <c r="K707" i="3"/>
  <c r="H712" i="3"/>
  <c r="G729" i="3"/>
  <c r="E733" i="3"/>
  <c r="F733" i="3"/>
  <c r="J733" i="3"/>
  <c r="K733" i="3"/>
  <c r="H737" i="3"/>
  <c r="I742" i="3"/>
  <c r="E759" i="3"/>
  <c r="F759" i="3"/>
  <c r="J759" i="3"/>
  <c r="H763" i="3"/>
  <c r="I767" i="3"/>
  <c r="G772" i="3"/>
  <c r="H789" i="3"/>
  <c r="I793" i="3"/>
  <c r="G797" i="3"/>
  <c r="E802" i="3"/>
  <c r="F802" i="3"/>
  <c r="J802" i="3"/>
  <c r="K802" i="3"/>
  <c r="I819" i="3"/>
  <c r="G823" i="3"/>
  <c r="E827" i="3"/>
  <c r="F827" i="3"/>
  <c r="J827" i="3"/>
  <c r="K827" i="3"/>
  <c r="H832" i="3"/>
  <c r="J195" i="3"/>
  <c r="J44" i="3"/>
  <c r="J78" i="3"/>
  <c r="AE50" i="10"/>
  <c r="AE62" i="10"/>
  <c r="J194" i="3"/>
  <c r="J524" i="3"/>
  <c r="J764" i="3"/>
  <c r="J525" i="3"/>
  <c r="K525" i="3"/>
  <c r="I609" i="3"/>
  <c r="G613" i="3"/>
  <c r="E617" i="3"/>
  <c r="F617" i="3"/>
  <c r="J617" i="3"/>
  <c r="K617" i="3"/>
  <c r="H622" i="3"/>
  <c r="G639" i="3"/>
  <c r="E643" i="3"/>
  <c r="F643" i="3"/>
  <c r="J643" i="3"/>
  <c r="K643" i="3"/>
  <c r="H647" i="3"/>
  <c r="I652" i="3"/>
  <c r="E669" i="3"/>
  <c r="F669" i="3"/>
  <c r="J669" i="3"/>
  <c r="H673" i="3"/>
  <c r="I677" i="3"/>
  <c r="G682" i="3"/>
  <c r="G699" i="3"/>
  <c r="E703" i="3"/>
  <c r="F703" i="3"/>
  <c r="J703" i="3"/>
  <c r="H707" i="3"/>
  <c r="I712" i="3"/>
  <c r="E729" i="3"/>
  <c r="F729" i="3"/>
  <c r="J729" i="3"/>
  <c r="K729" i="3"/>
  <c r="H733" i="3"/>
  <c r="I737" i="3"/>
  <c r="G742" i="3"/>
  <c r="H759" i="3"/>
  <c r="I763" i="3"/>
  <c r="G767" i="3"/>
  <c r="K767" i="3"/>
  <c r="E772" i="3"/>
  <c r="F772" i="3"/>
  <c r="J772" i="3"/>
  <c r="I789" i="3"/>
  <c r="G793" i="3"/>
  <c r="K793" i="3"/>
  <c r="E797" i="3"/>
  <c r="F797" i="3"/>
  <c r="J797" i="3"/>
  <c r="K797" i="3"/>
  <c r="H802" i="3"/>
  <c r="G819" i="3"/>
  <c r="K819" i="3"/>
  <c r="E823" i="3"/>
  <c r="F823" i="3"/>
  <c r="J823" i="3"/>
  <c r="K823" i="3"/>
  <c r="H827" i="3"/>
  <c r="I832" i="3"/>
  <c r="J555" i="3"/>
  <c r="H15" i="8"/>
  <c r="H23" i="8"/>
  <c r="J105" i="3"/>
  <c r="J547" i="3"/>
  <c r="K547" i="3"/>
  <c r="J496" i="3"/>
  <c r="K496" i="3"/>
  <c r="J48" i="3"/>
  <c r="J138" i="3"/>
  <c r="AI50" i="10"/>
  <c r="AI62" i="10"/>
  <c r="J374" i="3"/>
  <c r="K197" i="3"/>
  <c r="J232" i="3"/>
  <c r="J257" i="3"/>
  <c r="AQ49" i="10"/>
  <c r="AQ61" i="10"/>
  <c r="J377" i="3"/>
  <c r="J529" i="3"/>
  <c r="K529" i="3"/>
  <c r="K608" i="3"/>
  <c r="E613" i="3"/>
  <c r="E639" i="3"/>
  <c r="E682" i="3"/>
  <c r="E699" i="3"/>
  <c r="E742" i="3"/>
  <c r="E767" i="3"/>
  <c r="E793" i="3"/>
  <c r="E819" i="3"/>
  <c r="J187" i="3"/>
  <c r="E12" i="8"/>
  <c r="E20" i="8"/>
  <c r="J226" i="3"/>
  <c r="AO48" i="10"/>
  <c r="AO60" i="10"/>
  <c r="J288" i="3"/>
  <c r="AS50" i="10"/>
  <c r="AS62" i="10"/>
  <c r="J340" i="3"/>
  <c r="J550" i="3"/>
  <c r="J794" i="3"/>
  <c r="K647" i="3"/>
  <c r="K652" i="3"/>
  <c r="K677" i="3"/>
  <c r="K759" i="3"/>
  <c r="K763" i="3"/>
  <c r="J670" i="3"/>
  <c r="K649" i="3"/>
  <c r="K703" i="3"/>
  <c r="K735" i="3"/>
  <c r="K741" i="3"/>
  <c r="K761" i="3"/>
  <c r="K766" i="3"/>
  <c r="K787" i="3"/>
  <c r="K792" i="3"/>
  <c r="K829" i="3"/>
  <c r="K41" i="3"/>
  <c r="K622" i="3"/>
  <c r="K642" i="3"/>
  <c r="K613" i="3"/>
  <c r="K619" i="3"/>
  <c r="K639" i="3"/>
  <c r="K645" i="3"/>
  <c r="K550" i="3"/>
  <c r="K344" i="3"/>
  <c r="G404" i="3"/>
  <c r="G198" i="3"/>
  <c r="F104" i="3"/>
  <c r="J104" i="3"/>
  <c r="K104" i="3"/>
  <c r="E40" i="3"/>
  <c r="F820" i="3"/>
  <c r="J820" i="3"/>
  <c r="F404" i="3"/>
  <c r="J404" i="3"/>
  <c r="H370" i="3"/>
  <c r="H344" i="3"/>
  <c r="F280" i="3"/>
  <c r="J280" i="3"/>
  <c r="E254" i="3"/>
  <c r="F228" i="3"/>
  <c r="J228" i="3"/>
  <c r="AO50" i="10"/>
  <c r="AO62" i="10"/>
  <c r="H168" i="3"/>
  <c r="I130" i="3"/>
  <c r="H78" i="3"/>
  <c r="F220" i="3"/>
  <c r="J220" i="3"/>
  <c r="K220" i="3"/>
  <c r="H48" i="3"/>
  <c r="E318" i="3"/>
  <c r="H828" i="3"/>
  <c r="I798" i="3"/>
  <c r="I580" i="3"/>
  <c r="I468" i="3"/>
  <c r="K411" i="3"/>
  <c r="F40" i="3"/>
  <c r="J40" i="3"/>
  <c r="G228" i="3"/>
  <c r="I404" i="3"/>
  <c r="H374" i="3"/>
  <c r="G190" i="3"/>
  <c r="E78" i="3"/>
  <c r="I820" i="3"/>
  <c r="H820" i="3"/>
  <c r="I370" i="3"/>
  <c r="I344" i="3"/>
  <c r="I280" i="3"/>
  <c r="H280" i="3"/>
  <c r="F254" i="3"/>
  <c r="J254" i="3"/>
  <c r="K254" i="3"/>
  <c r="F190" i="3"/>
  <c r="J190" i="3"/>
  <c r="G168" i="3"/>
  <c r="K168" i="3"/>
  <c r="I78" i="3"/>
  <c r="E438" i="3"/>
  <c r="H194" i="3"/>
  <c r="H318" i="3"/>
  <c r="H764" i="3"/>
  <c r="F14" i="8"/>
  <c r="F22" i="8"/>
  <c r="K671" i="3"/>
  <c r="G78" i="3"/>
  <c r="H254" i="3"/>
  <c r="G438" i="3"/>
  <c r="H438" i="3"/>
  <c r="G370" i="3"/>
  <c r="H138" i="3"/>
  <c r="E344" i="3"/>
  <c r="E168" i="3"/>
  <c r="F438" i="3"/>
  <c r="J438" i="3"/>
  <c r="K438" i="3"/>
  <c r="K79" i="3"/>
  <c r="K638" i="3"/>
  <c r="K52" i="3"/>
  <c r="K552" i="3"/>
  <c r="K581" i="3"/>
  <c r="K586" i="3"/>
  <c r="K796" i="3"/>
  <c r="K526" i="3"/>
  <c r="K315" i="3"/>
  <c r="K223" i="3"/>
  <c r="K585" i="3"/>
  <c r="AK45" i="10"/>
  <c r="AK57" i="10"/>
  <c r="K157" i="3"/>
  <c r="H10" i="3"/>
  <c r="F10" i="3"/>
  <c r="J10" i="3"/>
  <c r="F18" i="3"/>
  <c r="J18" i="3"/>
  <c r="G18" i="3"/>
  <c r="H18" i="3"/>
  <c r="G44" i="3"/>
  <c r="H44" i="3"/>
  <c r="I44" i="3"/>
  <c r="G48" i="3"/>
  <c r="K48" i="3"/>
  <c r="I48" i="3"/>
  <c r="E48" i="3"/>
  <c r="F70" i="3"/>
  <c r="J70" i="3"/>
  <c r="I70" i="3"/>
  <c r="E74" i="3"/>
  <c r="G74" i="3"/>
  <c r="K74" i="3"/>
  <c r="H100" i="3"/>
  <c r="I100" i="3"/>
  <c r="F100" i="3"/>
  <c r="J100" i="3"/>
  <c r="E100" i="3"/>
  <c r="F108" i="3"/>
  <c r="J108" i="3"/>
  <c r="D18" i="8"/>
  <c r="D26" i="8"/>
  <c r="H108" i="3"/>
  <c r="E108" i="3"/>
  <c r="I134" i="3"/>
  <c r="F134" i="3"/>
  <c r="J134" i="3"/>
  <c r="K134" i="3"/>
  <c r="E134" i="3"/>
  <c r="H134" i="3"/>
  <c r="E138" i="3"/>
  <c r="K138" i="3"/>
  <c r="I160" i="3"/>
  <c r="H160" i="3"/>
  <c r="F160" i="3"/>
  <c r="J160" i="3"/>
  <c r="I164" i="3"/>
  <c r="F164" i="3"/>
  <c r="J164" i="3"/>
  <c r="K164" i="3"/>
  <c r="H164" i="3"/>
  <c r="E164" i="3"/>
  <c r="E194" i="3"/>
  <c r="G194" i="3"/>
  <c r="K194" i="3"/>
  <c r="H198" i="3"/>
  <c r="E198" i="3"/>
  <c r="F198" i="3"/>
  <c r="J198" i="3"/>
  <c r="AM50" i="10"/>
  <c r="AM62" i="10"/>
  <c r="E220" i="3"/>
  <c r="H220" i="3"/>
  <c r="G220" i="3"/>
  <c r="G224" i="3"/>
  <c r="F224" i="3"/>
  <c r="J224" i="3"/>
  <c r="H224" i="3"/>
  <c r="F250" i="3"/>
  <c r="J250" i="3"/>
  <c r="E250" i="3"/>
  <c r="I258" i="3"/>
  <c r="F258" i="3"/>
  <c r="J258" i="3"/>
  <c r="AQ50" i="10"/>
  <c r="AQ62" i="10"/>
  <c r="H258" i="3"/>
  <c r="E258" i="3"/>
  <c r="I284" i="3"/>
  <c r="E284" i="3"/>
  <c r="F284" i="3"/>
  <c r="J284" i="3"/>
  <c r="K284" i="3"/>
  <c r="H288" i="3"/>
  <c r="E288" i="3"/>
  <c r="G288" i="3"/>
  <c r="G310" i="3"/>
  <c r="H310" i="3"/>
  <c r="F310" i="3"/>
  <c r="J310" i="3"/>
  <c r="F314" i="3"/>
  <c r="J314" i="3"/>
  <c r="K314" i="3"/>
  <c r="I314" i="3"/>
  <c r="E314" i="3"/>
  <c r="F318" i="3"/>
  <c r="J318" i="3"/>
  <c r="K318" i="3"/>
  <c r="I318" i="3"/>
  <c r="G340" i="3"/>
  <c r="K340" i="3"/>
  <c r="I340" i="3"/>
  <c r="H340" i="3"/>
  <c r="F348" i="3"/>
  <c r="J348" i="3"/>
  <c r="G348" i="3"/>
  <c r="H348" i="3"/>
  <c r="E348" i="3"/>
  <c r="G378" i="3"/>
  <c r="E378" i="3"/>
  <c r="F378" i="3"/>
  <c r="J378" i="3"/>
  <c r="I378" i="3"/>
  <c r="G400" i="3"/>
  <c r="I400" i="3"/>
  <c r="E400" i="3"/>
  <c r="H400" i="3"/>
  <c r="E408" i="3"/>
  <c r="G408" i="3"/>
  <c r="I408" i="3"/>
  <c r="F430" i="3"/>
  <c r="J430" i="3"/>
  <c r="K430" i="3"/>
  <c r="I430" i="3"/>
  <c r="E430" i="3"/>
  <c r="H430" i="3"/>
  <c r="G434" i="3"/>
  <c r="I434" i="3"/>
  <c r="H434" i="3"/>
  <c r="F434" i="3"/>
  <c r="J434" i="3"/>
  <c r="I460" i="3"/>
  <c r="F460" i="3"/>
  <c r="J460" i="3"/>
  <c r="H460" i="3"/>
  <c r="G460" i="3"/>
  <c r="H464" i="3"/>
  <c r="E464" i="3"/>
  <c r="I464" i="3"/>
  <c r="G464" i="3"/>
  <c r="K464" i="3"/>
  <c r="F468" i="3"/>
  <c r="J468" i="3"/>
  <c r="H468" i="3"/>
  <c r="G468" i="3"/>
  <c r="I490" i="3"/>
  <c r="H490" i="3"/>
  <c r="I494" i="3"/>
  <c r="H494" i="3"/>
  <c r="F494" i="3"/>
  <c r="J494" i="3"/>
  <c r="K494" i="3"/>
  <c r="E494" i="3"/>
  <c r="F498" i="3"/>
  <c r="J498" i="3"/>
  <c r="G18" i="8"/>
  <c r="G26" i="8"/>
  <c r="H498" i="3"/>
  <c r="E498" i="3"/>
  <c r="G498" i="3"/>
  <c r="F520" i="3"/>
  <c r="J520" i="3"/>
  <c r="K520" i="3"/>
  <c r="I520" i="3"/>
  <c r="H520" i="3"/>
  <c r="E520" i="3"/>
  <c r="E524" i="3"/>
  <c r="G524" i="3"/>
  <c r="G528" i="3"/>
  <c r="F528" i="3"/>
  <c r="J528" i="3"/>
  <c r="H528" i="3"/>
  <c r="I550" i="3"/>
  <c r="H550" i="3"/>
  <c r="E550" i="3"/>
  <c r="E554" i="3"/>
  <c r="I554" i="3"/>
  <c r="H554" i="3"/>
  <c r="I558" i="3"/>
  <c r="H558" i="3"/>
  <c r="F558" i="3"/>
  <c r="J558" i="3"/>
  <c r="H18" i="8"/>
  <c r="H26" i="8"/>
  <c r="E558" i="3"/>
  <c r="F580" i="3"/>
  <c r="J580" i="3"/>
  <c r="G580" i="3"/>
  <c r="I584" i="3"/>
  <c r="E584" i="3"/>
  <c r="F584" i="3"/>
  <c r="J584" i="3"/>
  <c r="K584" i="3"/>
  <c r="H584" i="3"/>
  <c r="F588" i="3"/>
  <c r="J588" i="3"/>
  <c r="I588" i="3"/>
  <c r="G588" i="3"/>
  <c r="H588" i="3"/>
  <c r="F610" i="3"/>
  <c r="J610" i="3"/>
  <c r="K610" i="3"/>
  <c r="H610" i="3"/>
  <c r="I610" i="3"/>
  <c r="E610" i="3"/>
  <c r="F614" i="3"/>
  <c r="J614" i="3"/>
  <c r="K614" i="3"/>
  <c r="E614" i="3"/>
  <c r="F618" i="3"/>
  <c r="J618" i="3"/>
  <c r="G618" i="3"/>
  <c r="E618" i="3"/>
  <c r="I618" i="3"/>
  <c r="G640" i="3"/>
  <c r="I640" i="3"/>
  <c r="H640" i="3"/>
  <c r="F640" i="3"/>
  <c r="J640" i="3"/>
  <c r="F644" i="3"/>
  <c r="J644" i="3"/>
  <c r="E644" i="3"/>
  <c r="I644" i="3"/>
  <c r="G644" i="3"/>
  <c r="H648" i="3"/>
  <c r="G648" i="3"/>
  <c r="F648" i="3"/>
  <c r="J648" i="3"/>
  <c r="E670" i="3"/>
  <c r="I670" i="3"/>
  <c r="G670" i="3"/>
  <c r="K670" i="3"/>
  <c r="H670" i="3"/>
  <c r="F674" i="3"/>
  <c r="J674" i="3"/>
  <c r="E674" i="3"/>
  <c r="I674" i="3"/>
  <c r="G674" i="3"/>
  <c r="H678" i="3"/>
  <c r="F678" i="3"/>
  <c r="J678" i="3"/>
  <c r="K678" i="3"/>
  <c r="E678" i="3"/>
  <c r="I700" i="3"/>
  <c r="G700" i="3"/>
  <c r="H700" i="3"/>
  <c r="F700" i="3"/>
  <c r="J700" i="3"/>
  <c r="I704" i="3"/>
  <c r="F704" i="3"/>
  <c r="J704" i="3"/>
  <c r="K704" i="3"/>
  <c r="H704" i="3"/>
  <c r="E704" i="3"/>
  <c r="G708" i="3"/>
  <c r="I708" i="3"/>
  <c r="F708" i="3"/>
  <c r="J708" i="3"/>
  <c r="H708" i="3"/>
  <c r="H730" i="3"/>
  <c r="F730" i="3"/>
  <c r="J730" i="3"/>
  <c r="K730" i="3"/>
  <c r="E730" i="3"/>
  <c r="I734" i="3"/>
  <c r="G734" i="3"/>
  <c r="F734" i="3"/>
  <c r="J734" i="3"/>
  <c r="H734" i="3"/>
  <c r="G738" i="3"/>
  <c r="H738" i="3"/>
  <c r="I738" i="3"/>
  <c r="F738" i="3"/>
  <c r="J738" i="3"/>
  <c r="H760" i="3"/>
  <c r="E760" i="3"/>
  <c r="I760" i="3"/>
  <c r="G760" i="3"/>
  <c r="K760" i="3"/>
  <c r="E764" i="3"/>
  <c r="G764" i="3"/>
  <c r="I764" i="3"/>
  <c r="F768" i="3"/>
  <c r="J768" i="3"/>
  <c r="H768" i="3"/>
  <c r="E768" i="3"/>
  <c r="G768" i="3"/>
  <c r="E790" i="3"/>
  <c r="I790" i="3"/>
  <c r="G790" i="3"/>
  <c r="F790" i="3"/>
  <c r="J790" i="3"/>
  <c r="E794" i="3"/>
  <c r="G794" i="3"/>
  <c r="K794" i="3"/>
  <c r="H794" i="3"/>
  <c r="I794" i="3"/>
  <c r="F798" i="3"/>
  <c r="J798" i="3"/>
  <c r="E798" i="3"/>
  <c r="G798" i="3"/>
  <c r="I824" i="3"/>
  <c r="F824" i="3"/>
  <c r="J824" i="3"/>
  <c r="K824" i="3"/>
  <c r="H824" i="3"/>
  <c r="E824" i="3"/>
  <c r="F490" i="3"/>
  <c r="J490" i="3"/>
  <c r="K490" i="3"/>
  <c r="I138" i="3"/>
  <c r="E340" i="3"/>
  <c r="H524" i="3"/>
  <c r="K408" i="3"/>
  <c r="F400" i="3"/>
  <c r="J400" i="3"/>
  <c r="E580" i="3"/>
  <c r="I828" i="3"/>
  <c r="K711" i="3"/>
  <c r="K169" i="3"/>
  <c r="F828" i="3"/>
  <c r="J828" i="3"/>
  <c r="G828" i="3"/>
  <c r="K646" i="3"/>
  <c r="K712" i="3"/>
  <c r="K607" i="3"/>
  <c r="K612" i="3"/>
  <c r="AC48" i="10"/>
  <c r="AC60" i="10"/>
  <c r="K46" i="3"/>
  <c r="K676" i="3"/>
  <c r="K337" i="3"/>
  <c r="K68" i="3"/>
  <c r="K81" i="3"/>
  <c r="K109" i="3"/>
  <c r="K427" i="3"/>
  <c r="K431" i="3"/>
  <c r="K435" i="3"/>
  <c r="K439" i="3"/>
  <c r="K457" i="3"/>
  <c r="K461" i="3"/>
  <c r="K465" i="3"/>
  <c r="K561" i="3"/>
  <c r="K589" i="3"/>
  <c r="K609" i="3"/>
  <c r="K615" i="3"/>
  <c r="K621" i="3"/>
  <c r="K705" i="3"/>
  <c r="K757" i="3"/>
  <c r="K762" i="3"/>
  <c r="K788" i="3"/>
  <c r="K555" i="3"/>
  <c r="K38" i="3"/>
  <c r="K42" i="3"/>
  <c r="K667" i="3"/>
  <c r="K727" i="3"/>
  <c r="K732" i="3"/>
  <c r="K737" i="3"/>
  <c r="K769" i="3"/>
  <c r="K789" i="3"/>
  <c r="K795" i="3"/>
  <c r="K801" i="3"/>
  <c r="K821" i="3"/>
  <c r="K826" i="3"/>
  <c r="K191" i="3"/>
  <c r="K736" i="3"/>
  <c r="K825" i="3"/>
  <c r="K72" i="3"/>
  <c r="K668" i="3"/>
  <c r="K673" i="3"/>
  <c r="K679" i="3"/>
  <c r="K697" i="3"/>
  <c r="K702" i="3"/>
  <c r="AC49" i="10"/>
  <c r="AC61" i="10"/>
  <c r="K47" i="3"/>
  <c r="K100" i="3"/>
  <c r="AI47" i="10"/>
  <c r="AI59" i="10"/>
  <c r="K135" i="3"/>
  <c r="AC46" i="10"/>
  <c r="AC58" i="10"/>
  <c r="K43" i="3"/>
  <c r="F14" i="3"/>
  <c r="J14" i="3"/>
  <c r="K14" i="3"/>
  <c r="H14" i="3"/>
  <c r="G40" i="3"/>
  <c r="I40" i="3"/>
  <c r="G70" i="3"/>
  <c r="K70" i="3"/>
  <c r="E70" i="3"/>
  <c r="E130" i="3"/>
  <c r="F130" i="3"/>
  <c r="J130" i="3"/>
  <c r="K130" i="3"/>
  <c r="G160" i="3"/>
  <c r="E160" i="3"/>
  <c r="G250" i="3"/>
  <c r="K250" i="3"/>
  <c r="H250" i="3"/>
  <c r="I374" i="3"/>
  <c r="G374" i="3"/>
  <c r="F554" i="3"/>
  <c r="J554" i="3"/>
  <c r="G554" i="3"/>
  <c r="I614" i="3"/>
  <c r="H614" i="3"/>
  <c r="K709" i="3"/>
  <c r="I18" i="3"/>
  <c r="I194" i="3"/>
  <c r="AM45" i="10"/>
  <c r="AM57" i="10"/>
  <c r="K187" i="3"/>
  <c r="H314" i="3"/>
  <c r="K73" i="3"/>
  <c r="C14" i="8"/>
  <c r="C22" i="8"/>
  <c r="AG45" i="10"/>
  <c r="AG57" i="10"/>
  <c r="D12" i="8"/>
  <c r="D20" i="8"/>
  <c r="I348" i="3"/>
  <c r="K311" i="3"/>
  <c r="K681" i="3"/>
  <c r="K39" i="3"/>
  <c r="K49" i="3"/>
  <c r="K51" i="3"/>
  <c r="K82" i="3"/>
  <c r="K129" i="3"/>
  <c r="K172" i="3"/>
  <c r="K338" i="3"/>
  <c r="K342" i="3"/>
  <c r="K381" i="3"/>
  <c r="K398" i="3"/>
  <c r="K401" i="3"/>
  <c r="K405" i="3"/>
  <c r="K428" i="3"/>
  <c r="K432" i="3"/>
  <c r="K466" i="3"/>
  <c r="K492" i="3"/>
  <c r="K522" i="3"/>
  <c r="K611" i="3"/>
  <c r="K616" i="3"/>
  <c r="K641" i="3"/>
  <c r="K675" i="3"/>
  <c r="K698" i="3"/>
  <c r="K765" i="3"/>
  <c r="K771" i="3"/>
  <c r="K772" i="3"/>
  <c r="K791" i="3"/>
  <c r="K817" i="3"/>
  <c r="K131" i="3"/>
  <c r="K132" i="3"/>
  <c r="K312" i="3"/>
  <c r="K316" i="3"/>
  <c r="K559" i="3"/>
  <c r="K799" i="3"/>
  <c r="K141" i="3"/>
  <c r="K142" i="3"/>
  <c r="K161" i="3"/>
  <c r="K75" i="3"/>
  <c r="K136" i="3"/>
  <c r="AI48" i="10"/>
  <c r="AI60" i="10"/>
  <c r="K71" i="3"/>
  <c r="C13" i="8"/>
  <c r="C21" i="8"/>
  <c r="AE48" i="10"/>
  <c r="AE60" i="10"/>
  <c r="K76" i="3"/>
  <c r="C16" i="8"/>
  <c r="C24" i="8"/>
  <c r="AI45" i="10"/>
  <c r="AI57" i="10"/>
  <c r="K127" i="3"/>
  <c r="F17" i="8"/>
  <c r="F25" i="8"/>
  <c r="AO49" i="10"/>
  <c r="AO61" i="10"/>
  <c r="K651" i="3"/>
  <c r="K591" i="3"/>
  <c r="K22" i="3"/>
  <c r="K69" i="3"/>
  <c r="K99" i="3"/>
  <c r="K101" i="3"/>
  <c r="K102" i="3"/>
  <c r="K128" i="3"/>
  <c r="K140" i="3"/>
  <c r="K701" i="3"/>
  <c r="K832" i="3"/>
  <c r="J12" i="3"/>
  <c r="K12" i="3"/>
  <c r="J16" i="3"/>
  <c r="K16" i="3"/>
  <c r="K247" i="3"/>
  <c r="D14" i="8"/>
  <c r="D22" i="8"/>
  <c r="K103" i="3"/>
  <c r="F12" i="8"/>
  <c r="F20" i="8"/>
  <c r="K831" i="3"/>
  <c r="K818" i="3"/>
  <c r="K728" i="3"/>
  <c r="K19" i="3"/>
  <c r="K97" i="3"/>
  <c r="K98" i="3"/>
  <c r="K111" i="3"/>
  <c r="K112" i="3"/>
  <c r="K188" i="3"/>
  <c r="K217" i="3"/>
  <c r="K341" i="3"/>
  <c r="K531" i="3"/>
  <c r="K562" i="3"/>
  <c r="K731" i="3"/>
  <c r="K106" i="3"/>
  <c r="K280" i="3"/>
  <c r="K820" i="3"/>
  <c r="K133" i="3"/>
  <c r="K77" i="3"/>
  <c r="C17" i="8"/>
  <c r="C25" i="8"/>
  <c r="K487" i="3"/>
  <c r="K699" i="3"/>
  <c r="K758" i="3"/>
  <c r="C18" i="8"/>
  <c r="C26" i="8"/>
  <c r="AC50" i="10"/>
  <c r="AC62" i="10"/>
  <c r="E14" i="8"/>
  <c r="E22" i="8"/>
  <c r="I10" i="3"/>
  <c r="G10" i="3"/>
  <c r="K10" i="3"/>
  <c r="E104" i="3"/>
  <c r="H104" i="3"/>
  <c r="I108" i="3"/>
  <c r="G108" i="3"/>
  <c r="K198" i="3"/>
  <c r="AE45" i="10"/>
  <c r="AE57" i="10"/>
  <c r="K67" i="3"/>
  <c r="AG47" i="10"/>
  <c r="AG59" i="10"/>
  <c r="K105" i="3"/>
  <c r="D15" i="8"/>
  <c r="D23" i="8"/>
  <c r="AE47" i="10"/>
  <c r="AE59" i="10"/>
  <c r="C15" i="8"/>
  <c r="C23" i="8"/>
  <c r="AA45" i="10"/>
  <c r="AA57" i="10"/>
  <c r="K7" i="3"/>
  <c r="K37" i="3"/>
  <c r="K45" i="3"/>
  <c r="AC47" i="10"/>
  <c r="AC59" i="10"/>
  <c r="K137" i="3"/>
  <c r="AI49" i="10"/>
  <c r="AI61" i="10"/>
  <c r="K637" i="3"/>
  <c r="K669" i="3"/>
  <c r="K739" i="3"/>
  <c r="K251" i="3"/>
  <c r="K368" i="3"/>
  <c r="K21" i="3"/>
  <c r="K162" i="3"/>
  <c r="K259" i="3"/>
  <c r="K281" i="3"/>
  <c r="K289" i="3"/>
  <c r="J8" i="3"/>
  <c r="K8" i="3"/>
  <c r="K375" i="3"/>
  <c r="K189" i="3"/>
  <c r="K171" i="3"/>
  <c r="K232" i="3"/>
  <c r="K252" i="3"/>
  <c r="K257" i="3"/>
  <c r="K261" i="3"/>
  <c r="K578" i="3"/>
  <c r="K9" i="3"/>
  <c r="K231" i="3"/>
  <c r="K222" i="3"/>
  <c r="K227" i="3"/>
  <c r="K351" i="3"/>
  <c r="K471" i="3"/>
  <c r="J15" i="3"/>
  <c r="AA47" i="10"/>
  <c r="AA59" i="10"/>
  <c r="K308" i="3"/>
  <c r="K436" i="3"/>
  <c r="G15" i="8"/>
  <c r="G23" i="8"/>
  <c r="K201" i="3"/>
  <c r="K165" i="3"/>
  <c r="K367" i="3"/>
  <c r="K371" i="3"/>
  <c r="K409" i="3"/>
  <c r="K158" i="3"/>
  <c r="K441" i="3"/>
  <c r="K458" i="3"/>
  <c r="K462" i="3"/>
  <c r="K501" i="3"/>
  <c r="K518" i="3"/>
  <c r="K577" i="3"/>
  <c r="K582" i="3"/>
  <c r="K524" i="3"/>
  <c r="K402" i="3"/>
  <c r="K488" i="3"/>
  <c r="K468" i="3"/>
  <c r="K229" i="3"/>
  <c r="K278" i="3"/>
  <c r="K319" i="3"/>
  <c r="K321" i="3"/>
  <c r="K345" i="3"/>
  <c r="K346" i="3"/>
  <c r="K527" i="3"/>
  <c r="K548" i="3"/>
  <c r="K255" i="3"/>
  <c r="AQ47" i="10"/>
  <c r="AQ59" i="10"/>
  <c r="E18" i="8"/>
  <c r="E26" i="8"/>
  <c r="F15" i="8"/>
  <c r="F23" i="8"/>
  <c r="AM48" i="10"/>
  <c r="AM60" i="10"/>
  <c r="K166" i="3"/>
  <c r="F16" i="8"/>
  <c r="F24" i="8"/>
  <c r="K159" i="3"/>
  <c r="K248" i="3"/>
  <c r="K291" i="3"/>
  <c r="K349" i="3"/>
  <c r="K376" i="3"/>
  <c r="K469" i="3"/>
  <c r="K499" i="3"/>
  <c r="K517" i="3"/>
  <c r="K370" i="3"/>
  <c r="K225" i="3"/>
  <c r="K285" i="3"/>
  <c r="K226" i="3"/>
  <c r="K379" i="3"/>
  <c r="K307" i="3"/>
  <c r="K282" i="3"/>
  <c r="K163" i="3"/>
  <c r="K202" i="3"/>
  <c r="K218" i="3"/>
  <c r="K249" i="3"/>
  <c r="K521" i="3"/>
  <c r="K397" i="3"/>
  <c r="K192" i="3"/>
  <c r="K195" i="3"/>
  <c r="K196" i="3"/>
  <c r="K221" i="3"/>
  <c r="K277" i="3"/>
  <c r="AQ48" i="10"/>
  <c r="AQ60" i="10"/>
  <c r="K256" i="3"/>
  <c r="H13" i="8"/>
  <c r="H21" i="8"/>
  <c r="K551" i="3"/>
  <c r="H16" i="8"/>
  <c r="H24" i="8"/>
  <c r="K556" i="3"/>
  <c r="K258" i="3"/>
  <c r="K199" i="3"/>
  <c r="G14" i="8"/>
  <c r="G22" i="8"/>
  <c r="H12" i="8"/>
  <c r="H20" i="8"/>
  <c r="K286" i="3"/>
  <c r="AS48" i="10"/>
  <c r="AS60" i="10"/>
  <c r="I262" i="3"/>
  <c r="F262" i="3"/>
  <c r="J262" i="3"/>
  <c r="K262" i="3"/>
  <c r="I279" i="3"/>
  <c r="F279" i="3"/>
  <c r="J279" i="3"/>
  <c r="K279" i="3"/>
  <c r="H279" i="3"/>
  <c r="I283" i="3"/>
  <c r="F283" i="3"/>
  <c r="J283" i="3"/>
  <c r="H283" i="3"/>
  <c r="I287" i="3"/>
  <c r="F287" i="3"/>
  <c r="J287" i="3"/>
  <c r="H287" i="3"/>
  <c r="F292" i="3"/>
  <c r="J292" i="3"/>
  <c r="K292" i="3"/>
  <c r="H292" i="3"/>
  <c r="E292" i="3"/>
  <c r="G309" i="3"/>
  <c r="K309" i="3"/>
  <c r="I309" i="3"/>
  <c r="I313" i="3"/>
  <c r="F313" i="3"/>
  <c r="J313" i="3"/>
  <c r="K313" i="3"/>
  <c r="H313" i="3"/>
  <c r="F317" i="3"/>
  <c r="J317" i="3"/>
  <c r="K317" i="3"/>
  <c r="H317" i="3"/>
  <c r="E317" i="3"/>
  <c r="F322" i="3"/>
  <c r="J322" i="3"/>
  <c r="K322" i="3"/>
  <c r="H322" i="3"/>
  <c r="E322" i="3"/>
  <c r="H339" i="3"/>
  <c r="F339" i="3"/>
  <c r="J339" i="3"/>
  <c r="K339" i="3"/>
  <c r="E339" i="3"/>
  <c r="E343" i="3"/>
  <c r="G343" i="3"/>
  <c r="K343" i="3"/>
  <c r="I347" i="3"/>
  <c r="F347" i="3"/>
  <c r="J347" i="3"/>
  <c r="K347" i="3"/>
  <c r="H347" i="3"/>
  <c r="E352" i="3"/>
  <c r="G352" i="3"/>
  <c r="K352" i="3"/>
  <c r="F369" i="3"/>
  <c r="J369" i="3"/>
  <c r="K369" i="3"/>
  <c r="H369" i="3"/>
  <c r="E369" i="3"/>
  <c r="E373" i="3"/>
  <c r="G373" i="3"/>
  <c r="K373" i="3"/>
  <c r="G377" i="3"/>
  <c r="I377" i="3"/>
  <c r="G382" i="3"/>
  <c r="K382" i="3"/>
  <c r="I382" i="3"/>
  <c r="G399" i="3"/>
  <c r="K399" i="3"/>
  <c r="I399" i="3"/>
  <c r="F403" i="3"/>
  <c r="J403" i="3"/>
  <c r="K403" i="3"/>
  <c r="H403" i="3"/>
  <c r="E403" i="3"/>
  <c r="F407" i="3"/>
  <c r="J407" i="3"/>
  <c r="K407" i="3"/>
  <c r="H407" i="3"/>
  <c r="E407" i="3"/>
  <c r="F412" i="3"/>
  <c r="J412" i="3"/>
  <c r="K412" i="3"/>
  <c r="H412" i="3"/>
  <c r="E412" i="3"/>
  <c r="F429" i="3"/>
  <c r="J429" i="3"/>
  <c r="K429" i="3"/>
  <c r="H429" i="3"/>
  <c r="E429" i="3"/>
  <c r="F433" i="3"/>
  <c r="J433" i="3"/>
  <c r="K433" i="3"/>
  <c r="H433" i="3"/>
  <c r="E433" i="3"/>
  <c r="F437" i="3"/>
  <c r="J437" i="3"/>
  <c r="K437" i="3"/>
  <c r="H437" i="3"/>
  <c r="E437" i="3"/>
  <c r="E442" i="3"/>
  <c r="G442" i="3"/>
  <c r="K442" i="3"/>
  <c r="F459" i="3"/>
  <c r="J459" i="3"/>
  <c r="K459" i="3"/>
  <c r="H459" i="3"/>
  <c r="E459" i="3"/>
  <c r="F463" i="3"/>
  <c r="J463" i="3"/>
  <c r="K463" i="3"/>
  <c r="H463" i="3"/>
  <c r="E463" i="3"/>
  <c r="E467" i="3"/>
  <c r="G467" i="3"/>
  <c r="G472" i="3"/>
  <c r="K472" i="3"/>
  <c r="I472" i="3"/>
  <c r="E489" i="3"/>
  <c r="G489" i="3"/>
  <c r="K489" i="3"/>
  <c r="E493" i="3"/>
  <c r="G493" i="3"/>
  <c r="K493" i="3"/>
  <c r="F497" i="3"/>
  <c r="J497" i="3"/>
  <c r="E497" i="3"/>
  <c r="G497" i="3"/>
  <c r="F502" i="3"/>
  <c r="J502" i="3"/>
  <c r="E502" i="3"/>
  <c r="G502" i="3"/>
  <c r="F519" i="3"/>
  <c r="J519" i="3"/>
  <c r="E519" i="3"/>
  <c r="G519" i="3"/>
  <c r="G523" i="3"/>
  <c r="K523" i="3"/>
  <c r="I523" i="3"/>
  <c r="I527" i="3"/>
  <c r="H527" i="3"/>
  <c r="H532" i="3"/>
  <c r="F532" i="3"/>
  <c r="J532" i="3"/>
  <c r="K532" i="3"/>
  <c r="E532" i="3"/>
  <c r="G549" i="3"/>
  <c r="K549" i="3"/>
  <c r="I549" i="3"/>
  <c r="F553" i="3"/>
  <c r="J553" i="3"/>
  <c r="H553" i="3"/>
  <c r="E553" i="3"/>
  <c r="H557" i="3"/>
  <c r="E557" i="3"/>
  <c r="F557" i="3"/>
  <c r="J557" i="3"/>
  <c r="I562" i="3"/>
  <c r="H562" i="3"/>
  <c r="G579" i="3"/>
  <c r="I579" i="3"/>
  <c r="F579" i="3"/>
  <c r="J579" i="3"/>
  <c r="H579" i="3"/>
  <c r="I583" i="3"/>
  <c r="H583" i="3"/>
  <c r="F583" i="3"/>
  <c r="J583" i="3"/>
  <c r="K583" i="3"/>
  <c r="E583" i="3"/>
  <c r="I587" i="3"/>
  <c r="H587" i="3"/>
  <c r="F587" i="3"/>
  <c r="J587" i="3"/>
  <c r="K587" i="3"/>
  <c r="E587" i="3"/>
  <c r="I592" i="3"/>
  <c r="F592" i="3"/>
  <c r="J592" i="3"/>
  <c r="K592" i="3"/>
  <c r="H592" i="3"/>
  <c r="E592" i="3"/>
  <c r="K13" i="3"/>
  <c r="AA49" i="10"/>
  <c r="AA61" i="10"/>
  <c r="K17" i="3"/>
  <c r="AA50" i="10"/>
  <c r="AA62" i="10"/>
  <c r="K467" i="3"/>
  <c r="K558" i="3"/>
  <c r="K167" i="3"/>
  <c r="K78" i="3"/>
  <c r="D17" i="8"/>
  <c r="D25" i="8"/>
  <c r="K160" i="3"/>
  <c r="AG49" i="10"/>
  <c r="AG61" i="10"/>
  <c r="G16" i="8"/>
  <c r="G24" i="8"/>
  <c r="AQ46" i="10"/>
  <c r="AQ58" i="10"/>
  <c r="F18" i="8"/>
  <c r="F26" i="8"/>
  <c r="K491" i="3"/>
  <c r="K193" i="3"/>
  <c r="K228" i="3"/>
  <c r="K40" i="3"/>
  <c r="K288" i="3"/>
  <c r="K588" i="3"/>
  <c r="K580" i="3"/>
  <c r="K400" i="3"/>
  <c r="K190" i="3"/>
  <c r="K374" i="3"/>
  <c r="K682" i="3"/>
  <c r="K44" i="3"/>
  <c r="K377" i="3"/>
  <c r="E15" i="8"/>
  <c r="E23" i="8"/>
  <c r="AM47" i="10"/>
  <c r="AM59" i="10"/>
  <c r="K404" i="3"/>
  <c r="AA48" i="10"/>
  <c r="AA60" i="10"/>
  <c r="K764" i="3"/>
  <c r="K738" i="3"/>
  <c r="K460" i="3"/>
  <c r="K498" i="3"/>
  <c r="K648" i="3"/>
  <c r="K644" i="3"/>
  <c r="K528" i="3"/>
  <c r="K434" i="3"/>
  <c r="K224" i="3"/>
  <c r="K798" i="3"/>
  <c r="K554" i="3"/>
  <c r="K15" i="3"/>
  <c r="AG50" i="10"/>
  <c r="AG62" i="10"/>
  <c r="K700" i="3"/>
  <c r="K108" i="3"/>
  <c r="K768" i="3"/>
  <c r="K708" i="3"/>
  <c r="K310" i="3"/>
  <c r="K618" i="3"/>
  <c r="K790" i="3"/>
  <c r="K734" i="3"/>
  <c r="K674" i="3"/>
  <c r="K640" i="3"/>
  <c r="K378" i="3"/>
  <c r="K828" i="3"/>
  <c r="K348" i="3"/>
  <c r="K18" i="3"/>
  <c r="K519" i="3"/>
  <c r="H17" i="8"/>
  <c r="H25" i="8"/>
  <c r="K557" i="3"/>
  <c r="K502" i="3"/>
  <c r="H14" i="8"/>
  <c r="H22" i="8"/>
  <c r="K553" i="3"/>
  <c r="AS46" i="10"/>
  <c r="AS58" i="10"/>
  <c r="K283" i="3"/>
  <c r="AS49" i="10"/>
  <c r="AS61" i="10"/>
  <c r="K287" i="3"/>
  <c r="K579" i="3"/>
  <c r="G17" i="8"/>
  <c r="G25" i="8"/>
  <c r="K497" i="3"/>
</calcChain>
</file>

<file path=xl/sharedStrings.xml><?xml version="1.0" encoding="utf-8"?>
<sst xmlns="http://schemas.openxmlformats.org/spreadsheetml/2006/main" count="2070" uniqueCount="206">
  <si>
    <t>月</t>
  </si>
  <si>
    <t>ST NO</t>
  </si>
  <si>
    <t>年</t>
  </si>
  <si>
    <t>データ数</t>
  </si>
  <si>
    <t>平年値</t>
  </si>
  <si>
    <t>最大値</t>
  </si>
  <si>
    <t>最小値</t>
  </si>
  <si>
    <t>平年差</t>
  </si>
  <si>
    <t>標準偏差</t>
  </si>
  <si>
    <t>１月全測点</t>
  </si>
  <si>
    <t>全測点平均</t>
  </si>
  <si>
    <t xml:space="preserve">    月</t>
  </si>
  <si>
    <t xml:space="preserve">  ST NO</t>
  </si>
  <si>
    <t xml:space="preserve">      年</t>
  </si>
  <si>
    <t xml:space="preserve">    日</t>
  </si>
  <si>
    <t>　　流向</t>
  </si>
  <si>
    <t>　　流速</t>
  </si>
  <si>
    <t>流向</t>
  </si>
  <si>
    <t>流速</t>
  </si>
  <si>
    <t>年</t>
    <rPh sb="0" eb="1">
      <t>ネン</t>
    </rPh>
    <phoneticPr fontId="4"/>
  </si>
  <si>
    <t>月</t>
    <rPh sb="0" eb="1">
      <t>ツキ</t>
    </rPh>
    <phoneticPr fontId="4"/>
  </si>
  <si>
    <t>日</t>
    <rPh sb="0" eb="1">
      <t>ヒ</t>
    </rPh>
    <phoneticPr fontId="4"/>
  </si>
  <si>
    <t>観測時刻</t>
    <rPh sb="0" eb="2">
      <t>カンソク</t>
    </rPh>
    <rPh sb="2" eb="4">
      <t>ジコク</t>
    </rPh>
    <phoneticPr fontId="4"/>
  </si>
  <si>
    <t>水温</t>
    <rPh sb="0" eb="2">
      <t>スイオン</t>
    </rPh>
    <phoneticPr fontId="4"/>
  </si>
  <si>
    <t>流向</t>
    <rPh sb="0" eb="1">
      <t>リュウ</t>
    </rPh>
    <rPh sb="1" eb="2">
      <t>コウ</t>
    </rPh>
    <phoneticPr fontId="4"/>
  </si>
  <si>
    <t>流速</t>
    <rPh sb="0" eb="2">
      <t>リュウソク</t>
    </rPh>
    <phoneticPr fontId="4"/>
  </si>
  <si>
    <t>潮流</t>
    <rPh sb="0" eb="2">
      <t>チョウリュウ</t>
    </rPh>
    <phoneticPr fontId="4"/>
  </si>
  <si>
    <t>最新ﾃﾞｰﾀ</t>
    <rPh sb="0" eb="2">
      <t>サイシン</t>
    </rPh>
    <phoneticPr fontId="4"/>
  </si>
  <si>
    <t>西側観測</t>
    <rPh sb="0" eb="2">
      <t>ニシガワ</t>
    </rPh>
    <rPh sb="2" eb="4">
      <t>カンソク</t>
    </rPh>
    <phoneticPr fontId="4"/>
  </si>
  <si>
    <t>東側観測</t>
    <rPh sb="0" eb="2">
      <t>ヒガシガワ</t>
    </rPh>
    <rPh sb="2" eb="4">
      <t>カンソク</t>
    </rPh>
    <phoneticPr fontId="4"/>
  </si>
  <si>
    <t>南側観測</t>
    <rPh sb="0" eb="2">
      <t>ミナミガワ</t>
    </rPh>
    <rPh sb="2" eb="4">
      <t>カンソク</t>
    </rPh>
    <phoneticPr fontId="4"/>
  </si>
  <si>
    <t>その他</t>
    <rPh sb="2" eb="3">
      <t>タ</t>
    </rPh>
    <phoneticPr fontId="4"/>
  </si>
  <si>
    <t>Sｔ.32</t>
  </si>
  <si>
    <t>Sｔ.33</t>
  </si>
  <si>
    <t>Sｔ.34</t>
  </si>
  <si>
    <t>Sｔ.35</t>
  </si>
  <si>
    <t>Sｔ.36</t>
  </si>
  <si>
    <t>Sｔ.37</t>
  </si>
  <si>
    <t>Sｔ.38</t>
  </si>
  <si>
    <t>Sｔ.39</t>
  </si>
  <si>
    <t>Sｔ.40</t>
  </si>
  <si>
    <t>観測月日</t>
    <rPh sb="0" eb="2">
      <t>カンソク</t>
    </rPh>
    <rPh sb="2" eb="4">
      <t>ガッピ</t>
    </rPh>
    <phoneticPr fontId="4"/>
  </si>
  <si>
    <t>水温　　℃</t>
    <rPh sb="0" eb="2">
      <t>スイオン</t>
    </rPh>
    <phoneticPr fontId="4"/>
  </si>
  <si>
    <t>北  緯</t>
    <rPh sb="0" eb="1">
      <t>キタ</t>
    </rPh>
    <rPh sb="3" eb="4">
      <t>イ</t>
    </rPh>
    <phoneticPr fontId="4"/>
  </si>
  <si>
    <t>東  経</t>
    <rPh sb="0" eb="1">
      <t>ヒガシ</t>
    </rPh>
    <rPh sb="3" eb="4">
      <t>キョウ</t>
    </rPh>
    <phoneticPr fontId="4"/>
  </si>
  <si>
    <t>観 測 点</t>
    <rPh sb="0" eb="1">
      <t>カン</t>
    </rPh>
    <rPh sb="2" eb="3">
      <t>ハカリ</t>
    </rPh>
    <rPh sb="4" eb="5">
      <t>テン</t>
    </rPh>
    <phoneticPr fontId="4"/>
  </si>
  <si>
    <t>年月日</t>
    <rPh sb="0" eb="3">
      <t>ネンガッピ</t>
    </rPh>
    <phoneticPr fontId="4"/>
  </si>
  <si>
    <t xml:space="preserve">   流向　°</t>
    <rPh sb="3" eb="4">
      <t>リュウ</t>
    </rPh>
    <rPh sb="4" eb="5">
      <t>コウ</t>
    </rPh>
    <phoneticPr fontId="4"/>
  </si>
  <si>
    <t xml:space="preserve">   流速　kt</t>
    <rPh sb="3" eb="5">
      <t>リュウソク</t>
    </rPh>
    <phoneticPr fontId="4"/>
  </si>
  <si>
    <t>33゜10’</t>
  </si>
  <si>
    <t>138゜55’</t>
  </si>
  <si>
    <t>139゜07’</t>
  </si>
  <si>
    <t>139゜19’</t>
  </si>
  <si>
    <t>139゜31’</t>
  </si>
  <si>
    <t>139゜43’</t>
  </si>
  <si>
    <t>139゜55’</t>
  </si>
  <si>
    <t>140゜07’</t>
  </si>
  <si>
    <t>140゜19’</t>
  </si>
  <si>
    <t>33゜10’</t>
    <phoneticPr fontId="4"/>
  </si>
  <si>
    <t>表1　八丈島沿岸定点観測結果</t>
    <phoneticPr fontId="4"/>
  </si>
  <si>
    <t>平年/ＳＤ</t>
    <rPh sb="0" eb="2">
      <t>ヘイネン</t>
    </rPh>
    <phoneticPr fontId="3"/>
  </si>
  <si>
    <t>ST No</t>
    <phoneticPr fontId="4"/>
  </si>
  <si>
    <t>青ヶ島</t>
    <rPh sb="0" eb="3">
      <t>アオガシマ</t>
    </rPh>
    <phoneticPr fontId="4"/>
  </si>
  <si>
    <t>平年値（八丈島）</t>
    <rPh sb="0" eb="3">
      <t>ヘイネンチ</t>
    </rPh>
    <rPh sb="4" eb="7">
      <t>ハチジョウジマ</t>
    </rPh>
    <phoneticPr fontId="4"/>
  </si>
  <si>
    <t>平均値</t>
    <rPh sb="0" eb="3">
      <t>ヘイキンチ</t>
    </rPh>
    <phoneticPr fontId="4"/>
  </si>
  <si>
    <t>　</t>
    <phoneticPr fontId="4"/>
  </si>
  <si>
    <t>図1　八丈島沿岸観測定点位置</t>
  </si>
  <si>
    <t>海域</t>
    <rPh sb="0" eb="2">
      <t>カイイキ</t>
    </rPh>
    <phoneticPr fontId="3"/>
  </si>
  <si>
    <t>水深</t>
    <rPh sb="0" eb="2">
      <t>スイシン</t>
    </rPh>
    <phoneticPr fontId="3"/>
  </si>
  <si>
    <t>伊豆諸島</t>
    <rPh sb="0" eb="2">
      <t>イズ</t>
    </rPh>
    <rPh sb="2" eb="4">
      <t>ショトウ</t>
    </rPh>
    <phoneticPr fontId="3"/>
  </si>
  <si>
    <t>（南部）</t>
    <rPh sb="1" eb="3">
      <t>ナンブ</t>
    </rPh>
    <phoneticPr fontId="3"/>
  </si>
  <si>
    <t>0ｍ</t>
    <phoneticPr fontId="3"/>
  </si>
  <si>
    <t>50ｍ</t>
    <phoneticPr fontId="3"/>
  </si>
  <si>
    <t>100ｍ</t>
    <phoneticPr fontId="3"/>
  </si>
  <si>
    <t>200ｍ</t>
    <phoneticPr fontId="3"/>
  </si>
  <si>
    <t>　</t>
    <phoneticPr fontId="4"/>
  </si>
  <si>
    <t>上旬平均</t>
    <rPh sb="0" eb="2">
      <t>ジョウジュン</t>
    </rPh>
    <rPh sb="2" eb="4">
      <t>ヘイキン</t>
    </rPh>
    <phoneticPr fontId="4"/>
  </si>
  <si>
    <t>中旬平均</t>
    <rPh sb="0" eb="2">
      <t>チュウジュン</t>
    </rPh>
    <rPh sb="2" eb="4">
      <t>ヘイキン</t>
    </rPh>
    <phoneticPr fontId="4"/>
  </si>
  <si>
    <t>下旬平均</t>
    <rPh sb="0" eb="2">
      <t>ゲジュン</t>
    </rPh>
    <rPh sb="2" eb="4">
      <t>ヘイキン</t>
    </rPh>
    <phoneticPr fontId="4"/>
  </si>
  <si>
    <t>全合計</t>
  </si>
  <si>
    <t>２月全測点</t>
  </si>
  <si>
    <t>当年値</t>
  </si>
  <si>
    <t xml:space="preserve"> 標準偏差</t>
  </si>
  <si>
    <t>　－</t>
  </si>
  <si>
    <t>平年／標</t>
    <rPh sb="0" eb="2">
      <t>ヘイネン</t>
    </rPh>
    <rPh sb="3" eb="4">
      <t>ヒョウジュン</t>
    </rPh>
    <phoneticPr fontId="3"/>
  </si>
  <si>
    <t>　　年</t>
    <phoneticPr fontId="3"/>
  </si>
  <si>
    <t>　平年値</t>
    <phoneticPr fontId="3"/>
  </si>
  <si>
    <t>　平年差</t>
    <phoneticPr fontId="3"/>
  </si>
  <si>
    <t>　－</t>
    <phoneticPr fontId="3"/>
  </si>
  <si>
    <t>　漁14</t>
    <rPh sb="1" eb="2">
      <t>ギョ</t>
    </rPh>
    <phoneticPr fontId="3"/>
  </si>
  <si>
    <t>　　年</t>
    <phoneticPr fontId="3"/>
  </si>
  <si>
    <t>　平年値</t>
    <phoneticPr fontId="3"/>
  </si>
  <si>
    <t>　平年差</t>
    <phoneticPr fontId="3"/>
  </si>
  <si>
    <t>平年/標</t>
    <rPh sb="0" eb="2">
      <t>ヘイネン</t>
    </rPh>
    <rPh sb="3" eb="4">
      <t>ヒョウジュン</t>
    </rPh>
    <phoneticPr fontId="3"/>
  </si>
  <si>
    <t>　流向</t>
    <phoneticPr fontId="3"/>
  </si>
  <si>
    <t>　流速</t>
    <phoneticPr fontId="3"/>
  </si>
  <si>
    <t>ST No</t>
    <phoneticPr fontId="4"/>
  </si>
  <si>
    <t>ST No</t>
    <phoneticPr fontId="4"/>
  </si>
  <si>
    <t>140゜31’</t>
    <phoneticPr fontId="4"/>
  </si>
  <si>
    <t>140゜43’</t>
    <phoneticPr fontId="4"/>
  </si>
  <si>
    <t>-</t>
    <phoneticPr fontId="4"/>
  </si>
  <si>
    <t>+++</t>
  </si>
  <si>
    <t>300ｍ</t>
  </si>
  <si>
    <t>400ｍ</t>
  </si>
  <si>
    <t>500ｍ</t>
  </si>
  <si>
    <t>-</t>
  </si>
  <si>
    <t>Sｔ.31</t>
    <phoneticPr fontId="4"/>
  </si>
  <si>
    <t>Sｔ.35</t>
    <phoneticPr fontId="4"/>
  </si>
  <si>
    <t>Sｔ.38</t>
    <phoneticPr fontId="4"/>
  </si>
  <si>
    <t>0ｍ</t>
    <phoneticPr fontId="4"/>
  </si>
  <si>
    <t>100ｍ</t>
    <phoneticPr fontId="4"/>
  </si>
  <si>
    <t>200ｍ</t>
    <phoneticPr fontId="4"/>
  </si>
  <si>
    <t>300ｍ</t>
    <phoneticPr fontId="4"/>
  </si>
  <si>
    <t>400ｍ</t>
    <phoneticPr fontId="4"/>
  </si>
  <si>
    <t>500ｍ</t>
    <phoneticPr fontId="4"/>
  </si>
  <si>
    <r>
      <t>※</t>
    </r>
    <r>
      <rPr>
        <b/>
        <sz val="10"/>
        <color indexed="10"/>
        <rFont val="ＭＳ ゴシック"/>
        <family val="3"/>
        <charset val="128"/>
      </rPr>
      <t>赤字</t>
    </r>
    <r>
      <rPr>
        <b/>
        <sz val="10"/>
        <rFont val="ＭＳ ゴシック"/>
        <family val="3"/>
        <charset val="128"/>
      </rPr>
      <t>は平年より高め(+1.5℃～)、</t>
    </r>
    <r>
      <rPr>
        <b/>
        <sz val="10"/>
        <color indexed="12"/>
        <rFont val="ＭＳ ゴシック"/>
        <family val="3"/>
        <charset val="128"/>
      </rPr>
      <t>青字</t>
    </r>
    <r>
      <rPr>
        <b/>
        <sz val="10"/>
        <rFont val="ＭＳ ゴシック"/>
        <family val="3"/>
        <charset val="128"/>
      </rPr>
      <t>は平年より低め(～-1.5℃)</t>
    </r>
    <rPh sb="1" eb="3">
      <t>アカジ</t>
    </rPh>
    <rPh sb="4" eb="6">
      <t>ヘイネン</t>
    </rPh>
    <rPh sb="8" eb="9">
      <t>タカ</t>
    </rPh>
    <rPh sb="19" eb="20">
      <t>アオ</t>
    </rPh>
    <rPh sb="20" eb="21">
      <t>ジ</t>
    </rPh>
    <rPh sb="22" eb="24">
      <t>ヘイネン</t>
    </rPh>
    <rPh sb="26" eb="27">
      <t>ヒク</t>
    </rPh>
    <phoneticPr fontId="4"/>
  </si>
  <si>
    <t xml:space="preserve">　　　　図2　沿岸観測当時の黒潮流路 </t>
    <phoneticPr fontId="4"/>
  </si>
  <si>
    <t>　 八丈海洋ニュース№24-7(1/18号)より</t>
    <phoneticPr fontId="4"/>
  </si>
  <si>
    <t>18,19日</t>
    <rPh sb="5" eb="6">
      <t>ニチ</t>
    </rPh>
    <phoneticPr fontId="4"/>
  </si>
  <si>
    <t>+～++</t>
    <phoneticPr fontId="4"/>
  </si>
  <si>
    <t>++～+++</t>
    <phoneticPr fontId="4"/>
  </si>
  <si>
    <t>-+～+++</t>
    <phoneticPr fontId="4"/>
  </si>
  <si>
    <t>観測日</t>
    <rPh sb="0" eb="2">
      <t>カンソク</t>
    </rPh>
    <rPh sb="2" eb="3">
      <t>ビ</t>
    </rPh>
    <phoneticPr fontId="3"/>
  </si>
  <si>
    <t>13,15</t>
    <phoneticPr fontId="4"/>
  </si>
  <si>
    <t>-+～+</t>
    <phoneticPr fontId="3"/>
  </si>
  <si>
    <t>+-～++</t>
    <phoneticPr fontId="3"/>
  </si>
  <si>
    <t>+～++</t>
    <phoneticPr fontId="3"/>
  </si>
  <si>
    <t>+～+++</t>
    <phoneticPr fontId="3"/>
  </si>
  <si>
    <t>--～+</t>
    <phoneticPr fontId="4"/>
  </si>
  <si>
    <t>-～+-</t>
    <phoneticPr fontId="4"/>
  </si>
  <si>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</si>
  <si>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</si>
  <si>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</si>
  <si>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</si>
  <si>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</si>
  <si>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</si>
  <si>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</si>
  <si>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</si>
  <si>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</si>
  <si>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</si>
  <si>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</si>
  <si>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</si>
  <si>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</si>
  <si>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27,28日</t>
    <rPh sb="5" eb="6">
      <t>ニチ</t>
    </rPh>
    <phoneticPr fontId="4"/>
  </si>
  <si>
    <t>++～+++</t>
    <phoneticPr fontId="3"/>
  </si>
  <si>
    <t>+++</t>
    <phoneticPr fontId="3"/>
  </si>
  <si>
    <t>9,10</t>
    <phoneticPr fontId="4"/>
  </si>
  <si>
    <r>
      <t>-～+</t>
    </r>
    <r>
      <rPr>
        <sz val="12"/>
        <rFont val="System"/>
        <charset val="128"/>
      </rPr>
      <t>-</t>
    </r>
    <phoneticPr fontId="3"/>
  </si>
  <si>
    <t>-～++</t>
    <phoneticPr fontId="3"/>
  </si>
  <si>
    <r>
      <t>-～++</t>
    </r>
    <r>
      <rPr>
        <sz val="12"/>
        <rFont val="System"/>
        <charset val="128"/>
      </rPr>
      <t>+</t>
    </r>
    <phoneticPr fontId="3"/>
  </si>
  <si>
    <t>---～+</t>
    <phoneticPr fontId="3"/>
  </si>
  <si>
    <r>
      <t>-</t>
    </r>
    <r>
      <rPr>
        <sz val="12"/>
        <rFont val="System"/>
        <charset val="128"/>
      </rPr>
      <t>--</t>
    </r>
    <r>
      <rPr>
        <sz val="12"/>
        <rFont val="System"/>
        <charset val="128"/>
      </rPr>
      <t>～+</t>
    </r>
    <r>
      <rPr>
        <sz val="12"/>
        <rFont val="System"/>
        <charset val="128"/>
      </rPr>
      <t>-</t>
    </r>
    <phoneticPr fontId="3"/>
  </si>
  <si>
    <r>
      <t>-</t>
    </r>
    <r>
      <rPr>
        <sz val="12"/>
        <rFont val="System"/>
        <charset val="128"/>
      </rPr>
      <t>-～-+</t>
    </r>
    <phoneticPr fontId="3"/>
  </si>
  <si>
    <t>27日</t>
    <rPh sb="2" eb="3">
      <t>ニチ</t>
    </rPh>
    <phoneticPr fontId="4"/>
  </si>
  <si>
    <t>16～18日</t>
    <rPh sb="5" eb="6">
      <t>ニチ</t>
    </rPh>
    <phoneticPr fontId="4"/>
  </si>
  <si>
    <t>14,17</t>
    <phoneticPr fontId="4"/>
  </si>
  <si>
    <t>Sｔ.31</t>
    <phoneticPr fontId="4"/>
  </si>
  <si>
    <t>140゜31’</t>
    <phoneticPr fontId="4"/>
  </si>
  <si>
    <t>140゜43’</t>
    <phoneticPr fontId="4"/>
  </si>
  <si>
    <t>0ｍ</t>
    <phoneticPr fontId="4"/>
  </si>
  <si>
    <t>100ｍ</t>
    <phoneticPr fontId="4"/>
  </si>
  <si>
    <t>200ｍ</t>
    <phoneticPr fontId="4"/>
  </si>
  <si>
    <t>300ｍ</t>
    <phoneticPr fontId="4"/>
  </si>
  <si>
    <t>400ｍ</t>
    <phoneticPr fontId="4"/>
  </si>
  <si>
    <t>500ｍ</t>
    <phoneticPr fontId="4"/>
  </si>
  <si>
    <t>138゜55’</t>
    <phoneticPr fontId="4"/>
  </si>
  <si>
    <t>No.2015-1</t>
    <phoneticPr fontId="4"/>
  </si>
  <si>
    <t>-</t>
    <phoneticPr fontId="4"/>
  </si>
  <si>
    <t xml:space="preserve">  平成27年 2月 2日　</t>
    <rPh sb="2" eb="4">
      <t>ヘイセイ</t>
    </rPh>
    <rPh sb="6" eb="7">
      <t>ネン</t>
    </rPh>
    <rPh sb="9" eb="10">
      <t>ガツ</t>
    </rPh>
    <rPh sb="12" eb="13">
      <t>ニチ</t>
    </rPh>
    <phoneticPr fontId="4"/>
  </si>
  <si>
    <t>-</t>
    <phoneticPr fontId="4"/>
  </si>
  <si>
    <t>調査指導船「たくなん」による八丈島沿岸海洋観測結果と八丈島神湊港における定地水温観測結果についてお知らせします。</t>
    <rPh sb="0" eb="2">
      <t>チョウサ</t>
    </rPh>
    <rPh sb="2" eb="4">
      <t>シドウ</t>
    </rPh>
    <rPh sb="4" eb="5">
      <t>セン</t>
    </rPh>
    <rPh sb="14" eb="17">
      <t>ハチジョウジマ</t>
    </rPh>
    <rPh sb="17" eb="19">
      <t>エンガン</t>
    </rPh>
    <rPh sb="19" eb="21">
      <t>カイヨウ</t>
    </rPh>
    <rPh sb="21" eb="23">
      <t>カンソク</t>
    </rPh>
    <rPh sb="23" eb="25">
      <t>ケッカ</t>
    </rPh>
    <rPh sb="26" eb="29">
      <t>ハチジョウジマ</t>
    </rPh>
    <rPh sb="29" eb="30">
      <t>カミ</t>
    </rPh>
    <rPh sb="30" eb="31">
      <t>ミナト</t>
    </rPh>
    <rPh sb="31" eb="32">
      <t>コウ</t>
    </rPh>
    <rPh sb="36" eb="37">
      <t>テイ</t>
    </rPh>
    <rPh sb="37" eb="38">
      <t>チ</t>
    </rPh>
    <rPh sb="38" eb="40">
      <t>スイオン</t>
    </rPh>
    <rPh sb="40" eb="42">
      <t>カンソク</t>
    </rPh>
    <rPh sb="42" eb="44">
      <t>ケッカ</t>
    </rPh>
    <rPh sb="49" eb="50">
      <t>シ</t>
    </rPh>
    <phoneticPr fontId="4"/>
  </si>
  <si>
    <t>　　　やや低め-0.5～-1.5　低め-1.5～-2.5　きわめて低め-2.5～</t>
    <rPh sb="5" eb="6">
      <t>ヒク</t>
    </rPh>
    <rPh sb="17" eb="18">
      <t>ヒク</t>
    </rPh>
    <rPh sb="33" eb="34">
      <t>ヒク</t>
    </rPh>
    <phoneticPr fontId="4"/>
  </si>
  <si>
    <t>表1　八丈島沿岸定点観測結果</t>
  </si>
  <si>
    <t>-</t>
    <phoneticPr fontId="4"/>
  </si>
  <si>
    <t>-</t>
    <phoneticPr fontId="4"/>
  </si>
  <si>
    <t>-</t>
    <phoneticPr fontId="4"/>
  </si>
  <si>
    <t>-</t>
    <phoneticPr fontId="4"/>
  </si>
  <si>
    <t>観測値</t>
    <rPh sb="0" eb="3">
      <t>カンソクチ</t>
    </rPh>
    <phoneticPr fontId="4"/>
  </si>
  <si>
    <t>No.2020-1</t>
    <phoneticPr fontId="4"/>
  </si>
  <si>
    <t>黒潮概況：</t>
    <rPh sb="0" eb="2">
      <t>クロシオ</t>
    </rPh>
    <rPh sb="2" eb="4">
      <t>ガイキョウ</t>
    </rPh>
    <phoneticPr fontId="4"/>
  </si>
  <si>
    <r>
      <t>　　※平年並み-0.5～+0.5</t>
    </r>
    <r>
      <rPr>
        <sz val="10"/>
        <color indexed="10"/>
        <rFont val="ＭＳ 明朝"/>
        <family val="1"/>
        <charset val="128"/>
      </rPr>
      <t>　やや高め+0.5～+1.5　高め+1.5～+2.5　きわめて高め+2.5～</t>
    </r>
    <rPh sb="3" eb="5">
      <t>ヘイネン</t>
    </rPh>
    <rPh sb="5" eb="6">
      <t>ナ</t>
    </rPh>
    <rPh sb="19" eb="20">
      <t>タカ</t>
    </rPh>
    <rPh sb="31" eb="32">
      <t>タカ</t>
    </rPh>
    <rPh sb="47" eb="48">
      <t>タカ</t>
    </rPh>
    <phoneticPr fontId="4"/>
  </si>
  <si>
    <t xml:space="preserve">図2　沿岸観測当時の黒潮流路 </t>
    <phoneticPr fontId="4"/>
  </si>
  <si>
    <t xml:space="preserve">八丈海洋ニュース№2-12(1/22号)、№2-13(1/23号)より </t>
    <phoneticPr fontId="4"/>
  </si>
  <si>
    <t>図1　八丈島沿岸観測定点位置</t>
    <phoneticPr fontId="4"/>
  </si>
  <si>
    <t>セル色変え用</t>
    <rPh sb="2" eb="3">
      <t>イロ</t>
    </rPh>
    <rPh sb="3" eb="4">
      <t>カ</t>
    </rPh>
    <rPh sb="5" eb="6">
      <t>ヨウ</t>
    </rPh>
    <phoneticPr fontId="4"/>
  </si>
  <si>
    <t>平年差　℃</t>
    <rPh sb="0" eb="2">
      <t>ヘイネン</t>
    </rPh>
    <rPh sb="2" eb="3">
      <t>サ</t>
    </rPh>
    <phoneticPr fontId="4"/>
  </si>
  <si>
    <t>平年差早見表</t>
    <rPh sb="0" eb="2">
      <t>ヘイネン</t>
    </rPh>
    <rPh sb="2" eb="3">
      <t>サ</t>
    </rPh>
    <rPh sb="3" eb="5">
      <t>ハヤミ</t>
    </rPh>
    <rPh sb="5" eb="6">
      <t>ヒョウ</t>
    </rPh>
    <phoneticPr fontId="4"/>
  </si>
  <si>
    <t>Sｔ.38</t>
    <phoneticPr fontId="4"/>
  </si>
  <si>
    <t>33゜10’</t>
    <phoneticPr fontId="4"/>
  </si>
  <si>
    <t>140゜31’</t>
    <phoneticPr fontId="4"/>
  </si>
  <si>
    <t>140゜43’</t>
    <phoneticPr fontId="4"/>
  </si>
  <si>
    <t>-</t>
    <phoneticPr fontId="4"/>
  </si>
  <si>
    <t>-</t>
    <phoneticPr fontId="4"/>
  </si>
  <si>
    <t>-</t>
    <phoneticPr fontId="4"/>
  </si>
  <si>
    <t>-</t>
    <phoneticPr fontId="4"/>
  </si>
  <si>
    <t>図3　八丈島（神湊港）定地水温観測結果</t>
    <phoneticPr fontId="4"/>
  </si>
  <si>
    <t>中旬：御前崎沖30°30′N付近から伊豆諸島の西側を北上し、御蔵島付近を通過した後、房総沖に流去した。</t>
    <rPh sb="3" eb="6">
      <t>オマエザキ</t>
    </rPh>
    <rPh sb="6" eb="7">
      <t>オキ</t>
    </rPh>
    <rPh sb="18" eb="20">
      <t>イズ</t>
    </rPh>
    <rPh sb="20" eb="22">
      <t>ショトウ</t>
    </rPh>
    <rPh sb="23" eb="25">
      <t>ニシガワ</t>
    </rPh>
    <rPh sb="26" eb="28">
      <t>ホクジョウ</t>
    </rPh>
    <rPh sb="30" eb="35">
      <t>ミクラジマフキン</t>
    </rPh>
    <rPh sb="36" eb="38">
      <t>ツウカ</t>
    </rPh>
    <rPh sb="40" eb="41">
      <t>アト</t>
    </rPh>
    <rPh sb="44" eb="45">
      <t>オキ</t>
    </rPh>
    <rPh sb="46" eb="47">
      <t>リュウ</t>
    </rPh>
    <rPh sb="47" eb="48">
      <t>サ</t>
    </rPh>
    <phoneticPr fontId="4"/>
  </si>
  <si>
    <t>上旬：遠州灘沖30°10′N付近から伊豆諸島の西側を北上し、御蔵島付近を通過した後、房総沖に流去した。</t>
    <rPh sb="3" eb="5">
      <t>エンシュウ</t>
    </rPh>
    <rPh sb="5" eb="6">
      <t>ナダ</t>
    </rPh>
    <rPh sb="14" eb="16">
      <t>フキン</t>
    </rPh>
    <rPh sb="18" eb="20">
      <t>イズ</t>
    </rPh>
    <rPh sb="20" eb="22">
      <t>ショトウ</t>
    </rPh>
    <rPh sb="23" eb="25">
      <t>ニシガワ</t>
    </rPh>
    <rPh sb="26" eb="28">
      <t>ホクジョウ</t>
    </rPh>
    <rPh sb="30" eb="33">
      <t>ミクラジマ</t>
    </rPh>
    <rPh sb="33" eb="35">
      <t>フキン</t>
    </rPh>
    <rPh sb="36" eb="38">
      <t>ツウカ</t>
    </rPh>
    <rPh sb="40" eb="41">
      <t>アト</t>
    </rPh>
    <phoneticPr fontId="4"/>
  </si>
  <si>
    <t>下旬：大王崎沖30°30′N付近から伊豆諸島の西側をS字状に北上し、御蔵島付近を通過した後、房総沖に流去した。</t>
    <rPh sb="3" eb="5">
      <t>ダイオウ</t>
    </rPh>
    <rPh sb="5" eb="6">
      <t>ザキ</t>
    </rPh>
    <rPh sb="6" eb="7">
      <t>オキ</t>
    </rPh>
    <rPh sb="18" eb="20">
      <t>イズ</t>
    </rPh>
    <rPh sb="20" eb="22">
      <t>ショトウ</t>
    </rPh>
    <rPh sb="23" eb="25">
      <t>ニシガワ</t>
    </rPh>
    <rPh sb="27" eb="28">
      <t>ジ</t>
    </rPh>
    <rPh sb="28" eb="29">
      <t>ジョウ</t>
    </rPh>
    <rPh sb="30" eb="32">
      <t>ホクジョウ</t>
    </rPh>
    <rPh sb="34" eb="37">
      <t>ミクラジマ</t>
    </rPh>
    <rPh sb="37" eb="39">
      <t>フキン</t>
    </rPh>
    <rPh sb="40" eb="42">
      <t>ツウカ</t>
    </rPh>
    <rPh sb="44" eb="45">
      <t>アト</t>
    </rPh>
    <rPh sb="50" eb="51">
      <t>リュウ</t>
    </rPh>
    <rPh sb="51" eb="52">
      <t>サ</t>
    </rPh>
    <phoneticPr fontId="4"/>
  </si>
  <si>
    <t>・沿岸定点観測：2020年1月22日および23日に八丈島東西7測点で観測</t>
    <rPh sb="1" eb="3">
      <t>エンガン</t>
    </rPh>
    <rPh sb="3" eb="5">
      <t>テイテン</t>
    </rPh>
    <rPh sb="5" eb="7">
      <t>カンソク</t>
    </rPh>
    <rPh sb="12" eb="13">
      <t>ネン</t>
    </rPh>
    <rPh sb="14" eb="15">
      <t>ガツ</t>
    </rPh>
    <rPh sb="17" eb="18">
      <t>ニチ</t>
    </rPh>
    <rPh sb="23" eb="24">
      <t>ニチ</t>
    </rPh>
    <rPh sb="25" eb="28">
      <t>ハチジョウジマ</t>
    </rPh>
    <rPh sb="28" eb="29">
      <t>ヒガシ</t>
    </rPh>
    <rPh sb="29" eb="30">
      <t>ニシ</t>
    </rPh>
    <rPh sb="31" eb="32">
      <t>ソク</t>
    </rPh>
    <rPh sb="32" eb="33">
      <t>テン</t>
    </rPh>
    <rPh sb="34" eb="36">
      <t>カンソク</t>
    </rPh>
    <phoneticPr fontId="4"/>
  </si>
  <si>
    <t xml:space="preserve">・神湊港定地観測　2020年1月1～31日、午前9時に神湊港内にて観測 </t>
    <phoneticPr fontId="4"/>
  </si>
  <si>
    <t>最新ﾃﾞｰﾀ</t>
  </si>
  <si>
    <t>表層は「低め～やや高め」、100ｍは「やや高め」～「高め」、200mは「やや高め」～「きわめて高め」</t>
    <rPh sb="4" eb="5">
      <t>ヒク</t>
    </rPh>
    <rPh sb="9" eb="10">
      <t>タカ</t>
    </rPh>
    <rPh sb="21" eb="22">
      <t>タカ</t>
    </rPh>
    <rPh sb="26" eb="27">
      <t>タカ</t>
    </rPh>
    <rPh sb="38" eb="39">
      <t>タカ</t>
    </rPh>
    <rPh sb="47" eb="48">
      <t>タカ</t>
    </rPh>
    <phoneticPr fontId="4"/>
  </si>
  <si>
    <t>上旬「平年並み」、中旬「平年並み」、下旬「平年並み」で推移</t>
    <rPh sb="3" eb="5">
      <t>ヘイネン</t>
    </rPh>
    <rPh sb="5" eb="6">
      <t>ナ</t>
    </rPh>
    <rPh sb="21" eb="23">
      <t>ヘイネン</t>
    </rPh>
    <rPh sb="23" eb="24">
      <t>ナ</t>
    </rPh>
    <phoneticPr fontId="4"/>
  </si>
  <si>
    <t>300mは「高め」～「きわめて高め」、400mは「やや高め」～「きわめて高め」、500mは「やや低め」～「きわめて高め」であった。</t>
    <rPh sb="48" eb="49">
      <t>ヒク</t>
    </rPh>
    <rPh sb="57" eb="58">
      <t>タカ</t>
    </rPh>
    <phoneticPr fontId="4"/>
  </si>
  <si>
    <r>
      <t>※</t>
    </r>
    <r>
      <rPr>
        <b/>
        <sz val="11"/>
        <color indexed="10"/>
        <rFont val="ＭＳ Ｐゴシック"/>
        <family val="3"/>
        <charset val="128"/>
      </rPr>
      <t>赤字</t>
    </r>
    <r>
      <rPr>
        <b/>
        <sz val="11"/>
        <rFont val="ＭＳ Ｐゴシック"/>
        <family val="3"/>
        <charset val="128"/>
      </rPr>
      <t>は平年より高め(+1.5℃～)、</t>
    </r>
    <r>
      <rPr>
        <b/>
        <sz val="11"/>
        <color indexed="12"/>
        <rFont val="ＭＳ Ｐゴシック"/>
        <family val="3"/>
        <charset val="128"/>
      </rPr>
      <t>青字</t>
    </r>
    <r>
      <rPr>
        <b/>
        <sz val="11"/>
        <rFont val="ＭＳ Ｐゴシック"/>
        <family val="3"/>
        <charset val="128"/>
      </rPr>
      <t>は平年より低め(～-1.5℃)</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</si>
</sst>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0_ "/>
    <numFmt numFmtId="177" formatCode="yyyy/m/d;@"/>
    <numFmt numFmtId="178" formatCode="h:mm;@"/>
    <numFmt numFmtId="179" formatCode="yyyy"/>
    <numFmt numFmtId="180" formatCode="m"/>
    <numFmt numFmtId="181" formatCode="d"/>
    <numFmt numFmtId="182" formatCode="m/d;@"/>
    <numFmt numFmtId="183" formatCode="0.0_ "/>
    <numFmt numFmtId="184" formatCode="0.0;_ࠀ"/>
    <numFmt numFmtId="185" formatCode="0.00_);[Red]\(0.00\)"/>
    <numFmt numFmtId="186" formatCode="0_ "/>
    <numFmt numFmtId="187" formatCode="0_);[Red]\(0\)"/>
  </numFmts>
  <fonts count="40">
    <font>
      <sz val="12"/>
      <name val="System"/>
      <charset val="128"/>
    </font>
    <font>
      <sz val="11"/>
      <name val="明朝"/>
      <family val="1"/>
      <charset val="128"/>
    </font>
    <font>
      <sz val="12"/>
      <name val="標準ゴシック"/>
      <family val="3"/>
      <charset val="128"/>
    </font>
    <font>
      <sz val="6"/>
      <name val="ＭＳ Ｐゴシック"/>
      <family val="3"/>
      <charset val="128"/>
    </font>
    <font>
      <sz val="6"/>
      <name val="System"/>
      <charset val="128"/>
    </font>
    <font>
      <b/>
      <sz val="28"/>
      <name val="HGPｺﾞｼｯｸE"/>
      <family val="3"/>
      <charset val="128"/>
    </font>
    <font>
      <b/>
      <sz val="10"/>
      <name val="ＤＦ平成ゴシック体W5"/>
      <family val="3"/>
      <charset val="128"/>
    </font>
    <font>
      <sz val="14"/>
      <name val="HGPｺﾞｼｯｸE"/>
      <family val="3"/>
      <charset val="128"/>
    </font>
    <font>
      <sz val="14"/>
      <name val="System"/>
      <charset val="128"/>
    </font>
    <font>
      <sz val="5"/>
      <color indexed="8"/>
      <name val="HG丸ｺﾞｼｯｸM-PRO"/>
      <family val="3"/>
      <charset val="128"/>
    </font>
    <font>
      <sz val="3.95"/>
      <color indexed="8"/>
      <name val="HG丸ｺﾞｼｯｸM-PRO"/>
      <family val="3"/>
      <charset val="128"/>
    </font>
    <font>
      <b/>
      <sz val="20"/>
      <name val="標準ゴシック"/>
      <family val="3"/>
      <charset val="128"/>
    </font>
    <font>
      <sz val="12"/>
      <color indexed="12"/>
      <name val="標準ゴシック"/>
      <family val="3"/>
      <charset val="128"/>
    </font>
    <font>
      <b/>
      <sz val="12"/>
      <color indexed="12"/>
      <name val="標準ゴシック"/>
      <family val="3"/>
      <charset val="128"/>
    </font>
    <font>
      <sz val="12"/>
      <name val="ＭＳ ゴシック"/>
      <family val="3"/>
      <charset val="128"/>
    </font>
    <font>
      <b/>
      <sz val="12"/>
      <name val="ＭＳ ゴシック"/>
      <family val="3"/>
      <charset val="128"/>
    </font>
    <font>
      <b/>
      <sz val="12"/>
      <name val="ＭＳ Ｐゴシック"/>
      <family val="3"/>
      <charset val="128"/>
    </font>
    <font>
      <b/>
      <sz val="10"/>
      <name val="ＭＳ ゴシック"/>
      <family val="3"/>
      <charset val="128"/>
    </font>
    <font>
      <b/>
      <sz val="9"/>
      <name val="ＭＳ ゴシック"/>
      <family val="3"/>
      <charset val="128"/>
    </font>
    <font>
      <b/>
      <sz val="10"/>
      <color indexed="10"/>
      <name val="ＭＳ ゴシック"/>
      <family val="3"/>
      <charset val="128"/>
    </font>
    <font>
      <b/>
      <sz val="10"/>
      <color indexed="12"/>
      <name val="ＭＳ ゴシック"/>
      <family val="3"/>
      <charset val="128"/>
    </font>
    <font>
      <b/>
      <sz val="10"/>
      <color indexed="10"/>
      <name val="ＭＳ ゴシック"/>
      <family val="3"/>
      <charset val="128"/>
    </font>
    <font>
      <sz val="12"/>
      <name val="System"/>
      <charset val="128"/>
    </font>
    <font>
      <b/>
      <sz val="10"/>
      <name val="ＭＳ Ｐゴシック"/>
      <family val="3"/>
      <charset val="128"/>
    </font>
    <font>
      <b/>
      <sz val="9"/>
      <name val="ＭＳ Ｐゴシック"/>
      <family val="3"/>
      <charset val="128"/>
    </font>
    <font>
      <sz val="12"/>
      <name val="HGP明朝B"/>
      <family val="1"/>
      <charset val="128"/>
    </font>
    <font>
      <sz val="10"/>
      <name val="HGP明朝B"/>
      <family val="1"/>
      <charset val="128"/>
    </font>
    <font>
      <sz val="10"/>
      <name val="ＭＳ 明朝"/>
      <family val="1"/>
      <charset val="128"/>
    </font>
    <font>
      <sz val="10"/>
      <color indexed="10"/>
      <name val="ＭＳ 明朝"/>
      <family val="1"/>
      <charset val="128"/>
    </font>
    <font>
      <sz val="10"/>
      <color indexed="30"/>
      <name val="ＭＳ 明朝"/>
      <family val="1"/>
      <charset val="128"/>
    </font>
    <font>
      <sz val="10"/>
      <name val="ＭＳ ゴシック"/>
      <family val="3"/>
      <charset val="128"/>
    </font>
    <font>
      <sz val="9"/>
      <name val="System"/>
      <charset val="128"/>
    </font>
    <font>
      <sz val="12"/>
      <name val="ＭＳ 明朝"/>
      <family val="1"/>
      <charset val="128"/>
    </font>
    <font>
      <b/>
      <sz val="11"/>
      <color indexed="10"/>
      <name val="ＭＳ Ｐゴシック"/>
      <family val="3"/>
      <charset val="128"/>
    </font>
    <font>
      <b/>
      <sz val="11"/>
      <name val="ＭＳ Ｐゴシック"/>
      <family val="3"/>
      <charset val="128"/>
    </font>
    <font>
      <b/>
      <sz val="11"/>
      <color indexed="12"/>
      <name val="ＭＳ Ｐゴシック"/>
      <family val="3"/>
      <charset val="128"/>
    </font>
    <font>
      <sz val="11"/>
      <name val="ＭＳ ゴシック"/>
      <family val="3"/>
      <charset val="128"/>
    </font>
    <font>
      <b/>
      <sz val="10"/>
      <color rgb="FFFF0000"/>
      <name val="ＭＳ ゴシック"/>
      <family val="3"/>
      <charset val="128"/>
    </font>
    <font>
      <b/>
      <sz val="10"/>
      <color rgb="FF0070C0"/>
      <name val="ＭＳ ゴシック"/>
      <family val="3"/>
      <charset val="128"/>
    </font>
    <font>
      <sz val="10"/>
      <color rgb="FF000000"/>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40"/>
        <bgColor indexed="64"/>
      </patternFill>
    </fill>
    <fill>
      <patternFill patternType="solid">
        <fgColor indexed="13"/>
        <bgColor indexed="64"/>
      </patternFill>
    </fill>
    <fill>
      <patternFill patternType="solid">
        <fgColor indexed="42"/>
        <bgColor indexed="64"/>
      </patternFill>
    </fill>
    <fill>
      <patternFill patternType="solid">
        <fgColor indexed="47"/>
        <bgColor indexed="64"/>
      </patternFill>
    </fill>
    <fill>
      <patternFill patternType="solid">
        <fgColor indexed="14"/>
        <bgColor indexed="64"/>
      </patternFill>
    </fill>
  </fills>
  <borders count="71">
    <border>
      <left/>
      <right/>
      <top/>
      <bottom/>
      <diagonal/>
    </border>
    <border>
      <left style="dotted">
        <color indexed="64"/>
      </left>
      <right/>
      <top/>
      <bottom/>
      <diagonal/>
    </border>
    <border>
      <left/>
      <right/>
      <top style="thin">
        <color indexed="64"/>
      </top>
      <bottom/>
      <diagonal/>
    </border>
    <border>
      <left style="dotted">
        <color indexed="64"/>
      </left>
      <right/>
      <top style="thin">
        <color indexed="64"/>
      </top>
      <bottom/>
      <diagonal/>
    </border>
    <border>
      <left/>
      <right/>
      <top style="dotted">
        <color indexed="64"/>
      </top>
      <bottom/>
      <diagonal/>
    </border>
    <border>
      <left style="dotted">
        <color indexed="64"/>
      </left>
      <right/>
      <top style="dotted">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dashed">
        <color indexed="64"/>
      </top>
      <bottom style="dashed">
        <color indexed="64"/>
      </bottom>
      <diagonal/>
    </border>
    <border>
      <left/>
      <right style="thin">
        <color indexed="64"/>
      </right>
      <top/>
      <bottom/>
      <diagonal/>
    </border>
    <border>
      <left style="hair">
        <color indexed="64"/>
      </left>
      <right/>
      <top style="thin">
        <color indexed="64"/>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bottom style="thin">
        <color indexed="64"/>
      </bottom>
      <diagonal/>
    </border>
    <border>
      <left/>
      <right/>
      <top style="thin">
        <color indexed="64"/>
      </top>
      <bottom style="thin">
        <color indexed="64"/>
      </bottom>
      <diagonal/>
    </border>
    <border>
      <left style="dashed">
        <color indexed="64"/>
      </left>
      <right/>
      <top style="thin">
        <color indexed="64"/>
      </top>
      <bottom/>
      <diagonal/>
    </border>
    <border>
      <left style="dashed">
        <color indexed="64"/>
      </left>
      <right/>
      <top style="hair">
        <color indexed="64"/>
      </top>
      <bottom/>
      <diagonal/>
    </border>
    <border>
      <left style="dashed">
        <color indexed="64"/>
      </left>
      <right/>
      <top/>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dashed">
        <color indexed="64"/>
      </top>
      <bottom/>
      <diagonal/>
    </border>
    <border>
      <left/>
      <right style="dotted">
        <color indexed="64"/>
      </right>
      <top/>
      <bottom/>
      <diagonal/>
    </border>
    <border>
      <left/>
      <right style="dotted">
        <color indexed="64"/>
      </right>
      <top/>
      <bottom style="dotted">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top style="dashed">
        <color indexed="64"/>
      </top>
      <bottom/>
      <diagonal/>
    </border>
    <border>
      <left/>
      <right style="medium">
        <color indexed="64"/>
      </right>
      <top style="dashed">
        <color indexed="64"/>
      </top>
      <bottom/>
      <diagonal/>
    </border>
    <border>
      <left/>
      <right/>
      <top/>
      <bottom style="dotted">
        <color indexed="64"/>
      </bottom>
      <diagonal/>
    </border>
    <border>
      <left style="dotted">
        <color indexed="64"/>
      </left>
      <right/>
      <top/>
      <bottom style="medium">
        <color indexed="64"/>
      </bottom>
      <diagonal/>
    </border>
    <border>
      <left/>
      <right style="medium">
        <color indexed="64"/>
      </right>
      <top/>
      <bottom style="dotted">
        <color indexed="64"/>
      </bottom>
      <diagonal/>
    </border>
    <border>
      <left/>
      <right style="thin">
        <color indexed="64"/>
      </right>
      <top/>
      <bottom style="thin">
        <color indexed="64"/>
      </bottom>
      <diagonal/>
    </border>
    <border>
      <left style="dotted">
        <color indexed="64"/>
      </left>
      <right/>
      <top style="dashed">
        <color indexed="64"/>
      </top>
      <bottom/>
      <diagonal/>
    </border>
    <border>
      <left style="dotted">
        <color indexed="64"/>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style="medium">
        <color indexed="64"/>
      </bottom>
      <diagonal/>
    </border>
    <border>
      <left style="medium">
        <color indexed="64"/>
      </left>
      <right/>
      <top style="dashed">
        <color indexed="64"/>
      </top>
      <bottom/>
      <diagonal/>
    </border>
    <border>
      <left style="medium">
        <color indexed="64"/>
      </left>
      <right/>
      <top/>
      <bottom style="dotted">
        <color indexed="64"/>
      </bottom>
      <diagonal/>
    </border>
    <border>
      <left style="medium">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top/>
      <bottom style="dashed">
        <color indexed="64"/>
      </bottom>
      <diagonal/>
    </border>
    <border>
      <left/>
      <right style="dotted">
        <color indexed="64"/>
      </right>
      <top/>
      <bottom style="dashed">
        <color indexed="64"/>
      </bottom>
      <diagonal/>
    </border>
    <border>
      <left/>
      <right style="medium">
        <color indexed="64"/>
      </right>
      <top style="dotted">
        <color indexed="64"/>
      </top>
      <bottom/>
      <diagonal/>
    </border>
    <border>
      <left style="medium">
        <color indexed="64"/>
      </left>
      <right/>
      <top style="dotted">
        <color indexed="64"/>
      </top>
      <bottom/>
      <diagonal/>
    </border>
    <border>
      <left/>
      <right style="dotted">
        <color indexed="64"/>
      </right>
      <top style="dotted">
        <color indexed="64"/>
      </top>
      <bottom/>
      <diagonal/>
    </border>
    <border>
      <left style="dotted">
        <color indexed="64"/>
      </left>
      <right/>
      <top style="medium">
        <color indexed="64"/>
      </top>
      <bottom style="medium">
        <color indexed="64"/>
      </bottom>
      <diagonal/>
    </border>
    <border>
      <left style="dotted">
        <color indexed="64"/>
      </left>
      <right/>
      <top style="dashed">
        <color indexed="64"/>
      </top>
      <bottom style="dashed">
        <color indexed="64"/>
      </bottom>
      <diagonal/>
    </border>
    <border>
      <left/>
      <right style="dotted">
        <color indexed="64"/>
      </right>
      <top style="dashed">
        <color indexed="64"/>
      </top>
      <bottom style="dashed">
        <color indexed="64"/>
      </bottom>
      <diagonal/>
    </border>
    <border>
      <left/>
      <right/>
      <top style="dashed">
        <color indexed="64"/>
      </top>
      <bottom style="dashed">
        <color indexed="64"/>
      </bottom>
      <diagonal/>
    </border>
  </borders>
  <cellStyleXfs count="2">
    <xf numFmtId="0" fontId="0" fillId="0" borderId="0"/>
    <xf numFmtId="38" fontId="1" fillId="0" borderId="0" applyFont="0" applyFill="0" applyBorder="0" applyAlignment="0" applyProtection="0"/>
  </cellStyleXfs>
  <cellXfs count="365">
    <xf numFmtId="0" fontId="0" fillId="0" borderId="0" xfId="0"/>
    <xf numFmtId="0" fontId="0" fillId="0" borderId="0" xfId="0" applyProtection="1">
      <protection locked="0"/>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0" xfId="0" applyBorder="1" applyProtection="1">
      <protection locked="0"/>
    </xf>
    <xf numFmtId="0" fontId="2" fillId="0" borderId="0" xfId="0" applyFont="1" applyProtection="1">
      <protection locked="0"/>
    </xf>
    <xf numFmtId="0" fontId="2" fillId="0" borderId="0" xfId="0" applyFont="1"/>
    <xf numFmtId="0" fontId="2" fillId="0" borderId="1" xfId="0" applyFont="1" applyBorder="1" applyProtection="1">
      <protection locked="0"/>
    </xf>
    <xf numFmtId="1" fontId="2" fillId="0" borderId="0" xfId="0" applyNumberFormat="1" applyFont="1" applyProtection="1">
      <protection locked="0"/>
    </xf>
    <xf numFmtId="2" fontId="2" fillId="0" borderId="0" xfId="0" applyNumberFormat="1" applyFont="1" applyProtection="1">
      <protection locked="0"/>
    </xf>
    <xf numFmtId="0" fontId="2" fillId="0" borderId="5" xfId="0" applyFont="1" applyBorder="1" applyProtection="1">
      <protection locked="0"/>
    </xf>
    <xf numFmtId="0" fontId="2" fillId="0" borderId="2" xfId="0" applyFont="1" applyBorder="1" applyProtection="1">
      <protection locked="0"/>
    </xf>
    <xf numFmtId="176" fontId="0" fillId="0" borderId="0" xfId="0" applyNumberFormat="1" applyProtection="1">
      <protection locked="0"/>
    </xf>
    <xf numFmtId="176" fontId="0" fillId="0" borderId="0" xfId="0" applyNumberFormat="1"/>
    <xf numFmtId="0" fontId="0" fillId="0" borderId="0" xfId="0" applyFill="1" applyBorder="1" applyProtection="1">
      <protection locked="0"/>
    </xf>
    <xf numFmtId="0" fontId="0" fillId="0" borderId="6" xfId="0" applyBorder="1" applyProtection="1">
      <protection locked="0"/>
    </xf>
    <xf numFmtId="0" fontId="0" fillId="0" borderId="0" xfId="0" applyAlignment="1">
      <alignment horizontal="center"/>
    </xf>
    <xf numFmtId="0" fontId="0" fillId="0" borderId="7" xfId="0" applyBorder="1"/>
    <xf numFmtId="0" fontId="0" fillId="0" borderId="7" xfId="0" applyBorder="1" applyAlignment="1">
      <alignment horizontal="right"/>
    </xf>
    <xf numFmtId="0" fontId="0" fillId="2" borderId="0" xfId="0" applyFill="1" applyAlignment="1">
      <alignment horizontal="center"/>
    </xf>
    <xf numFmtId="0" fontId="0" fillId="0" borderId="7" xfId="0" applyBorder="1" applyAlignment="1">
      <alignment horizontal="center"/>
    </xf>
    <xf numFmtId="0" fontId="0" fillId="0" borderId="8" xfId="0" applyBorder="1" applyAlignment="1">
      <alignment horizontal="right"/>
    </xf>
    <xf numFmtId="0" fontId="0" fillId="0" borderId="8" xfId="0" applyBorder="1" applyAlignment="1">
      <alignment horizontal="center"/>
    </xf>
    <xf numFmtId="0" fontId="0" fillId="2" borderId="0" xfId="0" applyFill="1" applyBorder="1"/>
    <xf numFmtId="0" fontId="0" fillId="2" borderId="0" xfId="0" applyFill="1" applyBorder="1" applyAlignment="1">
      <alignment horizontal="center"/>
    </xf>
    <xf numFmtId="0" fontId="0" fillId="2" borderId="9" xfId="0" applyFill="1" applyBorder="1" applyAlignment="1">
      <alignment horizontal="center"/>
    </xf>
    <xf numFmtId="0" fontId="0" fillId="3" borderId="0" xfId="0" applyFill="1"/>
    <xf numFmtId="0" fontId="0" fillId="0" borderId="0" xfId="0" applyFill="1"/>
    <xf numFmtId="0" fontId="0" fillId="2" borderId="0" xfId="0" applyFill="1"/>
    <xf numFmtId="0" fontId="0" fillId="2" borderId="10" xfId="0" applyFill="1" applyBorder="1"/>
    <xf numFmtId="0" fontId="0" fillId="2" borderId="11" xfId="0" applyFill="1" applyBorder="1"/>
    <xf numFmtId="0" fontId="0" fillId="2" borderId="12" xfId="0" applyFill="1" applyBorder="1"/>
    <xf numFmtId="177" fontId="0" fillId="0" borderId="7" xfId="0" applyNumberFormat="1" applyBorder="1" applyAlignment="1">
      <alignment horizontal="center"/>
    </xf>
    <xf numFmtId="177" fontId="0" fillId="2" borderId="0" xfId="0" applyNumberFormat="1" applyFill="1" applyAlignment="1">
      <alignment horizontal="center"/>
    </xf>
    <xf numFmtId="177" fontId="0" fillId="2" borderId="9" xfId="0" applyNumberFormat="1" applyFill="1" applyBorder="1" applyAlignment="1">
      <alignment horizontal="center"/>
    </xf>
    <xf numFmtId="178" fontId="0" fillId="0" borderId="7" xfId="0" applyNumberFormat="1" applyBorder="1" applyAlignment="1">
      <alignment horizontal="center"/>
    </xf>
    <xf numFmtId="178" fontId="0" fillId="2" borderId="0" xfId="0" applyNumberFormat="1" applyFill="1" applyAlignment="1">
      <alignment horizontal="center"/>
    </xf>
    <xf numFmtId="178" fontId="0" fillId="2" borderId="9" xfId="0" applyNumberFormat="1" applyFill="1" applyBorder="1" applyAlignment="1">
      <alignment horizontal="center"/>
    </xf>
    <xf numFmtId="0" fontId="0" fillId="0" borderId="0" xfId="0" applyAlignment="1">
      <alignment vertical="center"/>
    </xf>
    <xf numFmtId="0" fontId="0" fillId="0" borderId="0" xfId="0" applyBorder="1"/>
    <xf numFmtId="176" fontId="0" fillId="2" borderId="13" xfId="0" applyNumberFormat="1" applyFill="1" applyBorder="1"/>
    <xf numFmtId="176" fontId="0" fillId="2" borderId="14" xfId="0" applyNumberFormat="1" applyFill="1" applyBorder="1"/>
    <xf numFmtId="176" fontId="0" fillId="2" borderId="0" xfId="0" applyNumberFormat="1" applyFill="1" applyBorder="1"/>
    <xf numFmtId="176" fontId="0" fillId="2" borderId="15" xfId="0" applyNumberFormat="1" applyFill="1" applyBorder="1"/>
    <xf numFmtId="176" fontId="0" fillId="2" borderId="16" xfId="0" applyNumberFormat="1" applyFill="1" applyBorder="1"/>
    <xf numFmtId="176" fontId="0" fillId="2" borderId="17" xfId="0" applyNumberFormat="1" applyFill="1" applyBorder="1"/>
    <xf numFmtId="176" fontId="0" fillId="2" borderId="0" xfId="0" applyNumberFormat="1" applyFill="1"/>
    <xf numFmtId="176" fontId="0" fillId="3" borderId="0" xfId="0" applyNumberFormat="1" applyFill="1"/>
    <xf numFmtId="56" fontId="0" fillId="0" borderId="0" xfId="0" applyNumberFormat="1"/>
    <xf numFmtId="0" fontId="0" fillId="0" borderId="11" xfId="0" applyBorder="1"/>
    <xf numFmtId="0" fontId="0" fillId="0" borderId="15" xfId="0" applyBorder="1"/>
    <xf numFmtId="0" fontId="0" fillId="0" borderId="12" xfId="0" applyBorder="1"/>
    <xf numFmtId="0" fontId="0" fillId="0" borderId="16" xfId="0" applyBorder="1"/>
    <xf numFmtId="0" fontId="0" fillId="0" borderId="17" xfId="0" applyBorder="1"/>
    <xf numFmtId="0" fontId="0" fillId="4" borderId="10" xfId="0" applyFill="1" applyBorder="1"/>
    <xf numFmtId="0" fontId="0" fillId="4" borderId="13" xfId="0" applyFill="1" applyBorder="1"/>
    <xf numFmtId="0" fontId="0" fillId="4" borderId="14" xfId="0" applyFill="1" applyBorder="1"/>
    <xf numFmtId="0" fontId="0" fillId="4" borderId="11" xfId="0" applyFill="1" applyBorder="1"/>
    <xf numFmtId="0" fontId="7" fillId="4" borderId="0" xfId="0" applyFont="1" applyFill="1" applyBorder="1"/>
    <xf numFmtId="0" fontId="8" fillId="4" borderId="0" xfId="0" applyFont="1" applyFill="1" applyBorder="1"/>
    <xf numFmtId="0" fontId="0" fillId="4" borderId="0" xfId="0" applyFill="1" applyBorder="1"/>
    <xf numFmtId="0" fontId="8" fillId="4" borderId="15" xfId="0" applyFont="1" applyFill="1" applyBorder="1"/>
    <xf numFmtId="0" fontId="0" fillId="4" borderId="15" xfId="0" applyFill="1" applyBorder="1"/>
    <xf numFmtId="0" fontId="9" fillId="0" borderId="0" xfId="0" applyFont="1" applyAlignment="1">
      <alignment horizontal="justify"/>
    </xf>
    <xf numFmtId="0" fontId="6" fillId="0" borderId="11" xfId="0" applyFont="1" applyFill="1" applyBorder="1" applyAlignment="1">
      <alignment horizontal="left"/>
    </xf>
    <xf numFmtId="0" fontId="6" fillId="0" borderId="0" xfId="0" applyFont="1" applyFill="1" applyBorder="1" applyAlignment="1">
      <alignment horizontal="left"/>
    </xf>
    <xf numFmtId="183" fontId="6" fillId="0" borderId="0" xfId="0" applyNumberFormat="1" applyFont="1" applyFill="1" applyBorder="1" applyAlignment="1">
      <alignment horizontal="center"/>
    </xf>
    <xf numFmtId="183" fontId="6" fillId="0" borderId="15" xfId="0" applyNumberFormat="1" applyFont="1" applyFill="1" applyBorder="1" applyAlignment="1">
      <alignment horizontal="center"/>
    </xf>
    <xf numFmtId="0" fontId="10" fillId="0" borderId="0" xfId="0" applyFont="1" applyAlignment="1">
      <alignment horizontal="justify"/>
    </xf>
    <xf numFmtId="0" fontId="0" fillId="0" borderId="18" xfId="0" applyBorder="1"/>
    <xf numFmtId="0" fontId="0" fillId="0" borderId="9" xfId="0" applyBorder="1"/>
    <xf numFmtId="0" fontId="0" fillId="0" borderId="19" xfId="0" applyBorder="1"/>
    <xf numFmtId="0" fontId="0" fillId="0" borderId="20" xfId="0" applyBorder="1" applyAlignment="1">
      <alignment horizontal="right"/>
    </xf>
    <xf numFmtId="0" fontId="0" fillId="0" borderId="8" xfId="0" applyBorder="1"/>
    <xf numFmtId="49" fontId="0" fillId="0" borderId="9" xfId="0" applyNumberFormat="1" applyBorder="1" applyAlignment="1">
      <alignment horizontal="center"/>
    </xf>
    <xf numFmtId="179" fontId="0" fillId="0" borderId="0" xfId="0" applyNumberFormat="1"/>
    <xf numFmtId="180" fontId="0" fillId="0" borderId="0" xfId="0" applyNumberFormat="1"/>
    <xf numFmtId="181" fontId="0" fillId="0" borderId="0" xfId="0" applyNumberFormat="1"/>
    <xf numFmtId="0" fontId="11" fillId="0" borderId="7" xfId="0" applyFont="1" applyBorder="1" applyAlignment="1">
      <alignment horizontal="center"/>
    </xf>
    <xf numFmtId="0" fontId="12" fillId="0" borderId="7" xfId="0" applyFont="1" applyBorder="1" applyAlignment="1" applyProtection="1">
      <alignment horizontal="center"/>
      <protection locked="0"/>
    </xf>
    <xf numFmtId="0" fontId="12" fillId="0" borderId="7" xfId="0" applyFont="1" applyBorder="1" applyAlignment="1">
      <alignment horizontal="center"/>
    </xf>
    <xf numFmtId="0" fontId="13" fillId="0" borderId="7" xfId="0" applyFont="1" applyBorder="1" applyAlignment="1">
      <alignment horizontal="center"/>
    </xf>
    <xf numFmtId="178" fontId="0" fillId="0" borderId="0" xfId="0" applyNumberFormat="1"/>
    <xf numFmtId="184" fontId="0" fillId="0" borderId="0" xfId="0" applyNumberFormat="1"/>
    <xf numFmtId="183" fontId="0" fillId="0" borderId="0" xfId="0" applyNumberFormat="1"/>
    <xf numFmtId="0" fontId="0" fillId="0" borderId="0" xfId="0" applyNumberFormat="1" applyProtection="1">
      <protection locked="0"/>
    </xf>
    <xf numFmtId="0" fontId="0" fillId="0" borderId="0" xfId="0" applyNumberFormat="1" applyAlignment="1" applyProtection="1">
      <alignment horizontal="center"/>
      <protection locked="0"/>
    </xf>
    <xf numFmtId="0" fontId="14" fillId="0" borderId="0" xfId="0" applyNumberFormat="1" applyFont="1" applyProtection="1">
      <protection locked="0"/>
    </xf>
    <xf numFmtId="0" fontId="0" fillId="0" borderId="2" xfId="0" applyNumberFormat="1" applyBorder="1" applyProtection="1">
      <protection locked="0"/>
    </xf>
    <xf numFmtId="0" fontId="0" fillId="0" borderId="21" xfId="0" applyNumberFormat="1" applyBorder="1" applyProtection="1">
      <protection locked="0"/>
    </xf>
    <xf numFmtId="0" fontId="0" fillId="0" borderId="21" xfId="0" applyNumberFormat="1" applyBorder="1" applyAlignment="1" applyProtection="1">
      <alignment horizontal="center"/>
      <protection locked="0"/>
    </xf>
    <xf numFmtId="0" fontId="0" fillId="0" borderId="0" xfId="0" applyNumberFormat="1" applyBorder="1" applyProtection="1">
      <protection locked="0"/>
    </xf>
    <xf numFmtId="0" fontId="0" fillId="0" borderId="22" xfId="0" applyNumberFormat="1" applyBorder="1" applyProtection="1">
      <protection locked="0"/>
    </xf>
    <xf numFmtId="0" fontId="0" fillId="0" borderId="23" xfId="0" applyNumberFormat="1" applyBorder="1" applyProtection="1">
      <protection locked="0"/>
    </xf>
    <xf numFmtId="0" fontId="0" fillId="0" borderId="23" xfId="0" applyNumberFormat="1" applyBorder="1" applyAlignment="1" applyProtection="1">
      <alignment horizontal="center"/>
      <protection locked="0"/>
    </xf>
    <xf numFmtId="1" fontId="14" fillId="0" borderId="0" xfId="0" applyNumberFormat="1" applyFont="1" applyProtection="1">
      <protection locked="0"/>
    </xf>
    <xf numFmtId="0" fontId="0" fillId="0" borderId="24" xfId="0" applyNumberFormat="1" applyBorder="1" applyProtection="1">
      <protection locked="0"/>
    </xf>
    <xf numFmtId="0" fontId="0" fillId="0" borderId="24" xfId="0" applyNumberFormat="1" applyBorder="1" applyAlignment="1" applyProtection="1">
      <alignment horizontal="center"/>
      <protection locked="0"/>
    </xf>
    <xf numFmtId="2" fontId="14" fillId="0" borderId="0" xfId="0" applyNumberFormat="1" applyFont="1" applyProtection="1">
      <protection locked="0"/>
    </xf>
    <xf numFmtId="0" fontId="0" fillId="0" borderId="25" xfId="0" applyNumberFormat="1" applyBorder="1" applyAlignment="1" applyProtection="1">
      <alignment horizontal="center"/>
      <protection locked="0"/>
    </xf>
    <xf numFmtId="0" fontId="0" fillId="0" borderId="6" xfId="0" applyNumberFormat="1" applyBorder="1" applyProtection="1">
      <protection locked="0"/>
    </xf>
    <xf numFmtId="176" fontId="0" fillId="0" borderId="6" xfId="0" applyNumberFormat="1" applyBorder="1" applyProtection="1">
      <protection locked="0"/>
    </xf>
    <xf numFmtId="176" fontId="0" fillId="0" borderId="6" xfId="0" applyNumberFormat="1" applyBorder="1"/>
    <xf numFmtId="183" fontId="0" fillId="0" borderId="0" xfId="0" applyNumberFormat="1" applyBorder="1" applyProtection="1">
      <protection locked="0"/>
    </xf>
    <xf numFmtId="176" fontId="0" fillId="0" borderId="0" xfId="0" applyNumberFormat="1" applyBorder="1" applyProtection="1">
      <protection locked="0"/>
    </xf>
    <xf numFmtId="0" fontId="0" fillId="0" borderId="0" xfId="0" applyNumberFormat="1" applyFill="1" applyBorder="1" applyProtection="1">
      <protection locked="0"/>
    </xf>
    <xf numFmtId="0" fontId="0" fillId="0" borderId="26" xfId="0" applyNumberFormat="1" applyBorder="1" applyAlignment="1" applyProtection="1">
      <alignment horizontal="center"/>
      <protection locked="0"/>
    </xf>
    <xf numFmtId="0" fontId="0" fillId="0" borderId="27" xfId="0" applyNumberFormat="1" applyBorder="1" applyAlignment="1" applyProtection="1">
      <alignment horizontal="center"/>
      <protection locked="0"/>
    </xf>
    <xf numFmtId="0" fontId="0" fillId="0" borderId="6" xfId="0" applyNumberFormat="1" applyBorder="1" applyAlignment="1" applyProtection="1">
      <alignment horizontal="center"/>
      <protection locked="0"/>
    </xf>
    <xf numFmtId="0" fontId="0" fillId="0" borderId="6" xfId="0" applyBorder="1"/>
    <xf numFmtId="0" fontId="14" fillId="0" borderId="6" xfId="0" applyFont="1" applyBorder="1"/>
    <xf numFmtId="0" fontId="0" fillId="0" borderId="28" xfId="0" applyNumberFormat="1" applyBorder="1" applyProtection="1">
      <protection locked="0"/>
    </xf>
    <xf numFmtId="0" fontId="14" fillId="0" borderId="0" xfId="0" applyFont="1"/>
    <xf numFmtId="0" fontId="14" fillId="0" borderId="0" xfId="0" applyFont="1" applyProtection="1">
      <protection locked="0"/>
    </xf>
    <xf numFmtId="1" fontId="14" fillId="0" borderId="0" xfId="0" applyNumberFormat="1" applyFont="1"/>
    <xf numFmtId="2" fontId="14" fillId="0" borderId="0" xfId="0" applyNumberFormat="1" applyFont="1"/>
    <xf numFmtId="2" fontId="14" fillId="0" borderId="6" xfId="0" applyNumberFormat="1" applyFont="1" applyBorder="1"/>
    <xf numFmtId="176" fontId="0" fillId="0" borderId="0" xfId="0" applyNumberFormat="1" applyAlignment="1">
      <alignment horizontal="right"/>
    </xf>
    <xf numFmtId="176" fontId="0" fillId="0" borderId="0" xfId="0" applyNumberFormat="1" applyAlignment="1" applyProtection="1">
      <alignment horizontal="right"/>
      <protection locked="0"/>
    </xf>
    <xf numFmtId="0" fontId="0" fillId="0" borderId="2" xfId="0" applyNumberFormat="1" applyBorder="1" applyAlignment="1" applyProtection="1">
      <alignment horizontal="center"/>
      <protection locked="0"/>
    </xf>
    <xf numFmtId="0" fontId="0" fillId="5" borderId="0" xfId="0" applyNumberFormat="1" applyFill="1" applyProtection="1">
      <protection locked="0"/>
    </xf>
    <xf numFmtId="0" fontId="0" fillId="5" borderId="29" xfId="0" applyNumberFormat="1" applyFill="1" applyBorder="1" applyProtection="1">
      <protection locked="0"/>
    </xf>
    <xf numFmtId="0" fontId="0" fillId="5" borderId="30" xfId="0" applyNumberFormat="1" applyFill="1" applyBorder="1" applyProtection="1">
      <protection locked="0"/>
    </xf>
    <xf numFmtId="0" fontId="0" fillId="5" borderId="31" xfId="0" applyNumberFormat="1" applyFill="1" applyBorder="1" applyProtection="1">
      <protection locked="0"/>
    </xf>
    <xf numFmtId="0" fontId="0" fillId="5" borderId="28" xfId="0" applyNumberFormat="1" applyFill="1" applyBorder="1" applyProtection="1">
      <protection locked="0"/>
    </xf>
    <xf numFmtId="0" fontId="0" fillId="5" borderId="2" xfId="0" applyNumberFormat="1" applyFill="1" applyBorder="1" applyProtection="1">
      <protection locked="0"/>
    </xf>
    <xf numFmtId="0" fontId="0" fillId="5" borderId="0" xfId="0" applyFill="1"/>
    <xf numFmtId="0" fontId="0" fillId="0" borderId="0" xfId="0" applyNumberFormat="1" applyBorder="1" applyAlignment="1" applyProtection="1">
      <alignment horizontal="center"/>
      <protection locked="0"/>
    </xf>
    <xf numFmtId="0" fontId="0" fillId="5" borderId="0" xfId="0" applyNumberFormat="1" applyFill="1" applyBorder="1" applyProtection="1">
      <protection locked="0"/>
    </xf>
    <xf numFmtId="0" fontId="0" fillId="5" borderId="21" xfId="0" applyNumberFormat="1" applyFill="1" applyBorder="1" applyProtection="1">
      <protection locked="0"/>
    </xf>
    <xf numFmtId="0" fontId="0" fillId="5" borderId="23" xfId="0" applyNumberFormat="1" applyFill="1" applyBorder="1" applyProtection="1">
      <protection locked="0"/>
    </xf>
    <xf numFmtId="0" fontId="0" fillId="5" borderId="24" xfId="0" applyNumberFormat="1" applyFill="1" applyBorder="1" applyProtection="1">
      <protection locked="0"/>
    </xf>
    <xf numFmtId="0" fontId="0" fillId="5" borderId="0" xfId="0" applyFill="1" applyProtection="1">
      <protection locked="0"/>
    </xf>
    <xf numFmtId="0" fontId="0" fillId="5" borderId="3" xfId="0" applyFill="1" applyBorder="1" applyProtection="1">
      <protection locked="0"/>
    </xf>
    <xf numFmtId="0" fontId="0" fillId="5" borderId="5" xfId="0" applyFill="1" applyBorder="1" applyProtection="1">
      <protection locked="0"/>
    </xf>
    <xf numFmtId="0" fontId="0" fillId="5" borderId="1" xfId="0" applyFill="1" applyBorder="1" applyProtection="1">
      <protection locked="0"/>
    </xf>
    <xf numFmtId="0" fontId="0" fillId="5" borderId="2" xfId="0" applyFill="1" applyBorder="1" applyProtection="1">
      <protection locked="0"/>
    </xf>
    <xf numFmtId="0" fontId="0" fillId="5" borderId="0" xfId="0" applyFill="1" applyBorder="1" applyProtection="1">
      <protection locked="0"/>
    </xf>
    <xf numFmtId="0" fontId="2" fillId="0" borderId="0" xfId="0" applyFont="1" applyBorder="1" applyProtection="1">
      <protection locked="0"/>
    </xf>
    <xf numFmtId="0" fontId="0" fillId="0" borderId="0" xfId="0" applyFill="1" applyProtection="1">
      <protection locked="0"/>
    </xf>
    <xf numFmtId="0" fontId="0" fillId="0" borderId="3" xfId="0" applyFill="1" applyBorder="1" applyProtection="1">
      <protection locked="0"/>
    </xf>
    <xf numFmtId="0" fontId="0" fillId="0" borderId="2" xfId="0" applyFill="1" applyBorder="1" applyProtection="1">
      <protection locked="0"/>
    </xf>
    <xf numFmtId="0" fontId="0" fillId="0" borderId="5" xfId="0" applyFill="1" applyBorder="1" applyProtection="1">
      <protection locked="0"/>
    </xf>
    <xf numFmtId="0" fontId="0" fillId="0" borderId="4" xfId="0" applyFill="1" applyBorder="1" applyProtection="1">
      <protection locked="0"/>
    </xf>
    <xf numFmtId="0" fontId="0" fillId="0" borderId="1" xfId="0" applyFill="1" applyBorder="1" applyProtection="1">
      <protection locked="0"/>
    </xf>
    <xf numFmtId="55" fontId="0" fillId="0" borderId="32" xfId="0" applyNumberFormat="1" applyBorder="1" applyAlignment="1">
      <alignment horizontal="center"/>
    </xf>
    <xf numFmtId="49" fontId="0" fillId="0" borderId="33" xfId="0" applyNumberFormat="1" applyBorder="1" applyAlignment="1">
      <alignment horizontal="center"/>
    </xf>
    <xf numFmtId="180" fontId="0" fillId="0" borderId="0" xfId="0" applyNumberFormat="1" applyFill="1"/>
    <xf numFmtId="181" fontId="0" fillId="0" borderId="0" xfId="0" applyNumberFormat="1" applyFill="1"/>
    <xf numFmtId="178" fontId="0" fillId="0" borderId="0" xfId="0" applyNumberFormat="1" applyFill="1"/>
    <xf numFmtId="176" fontId="2" fillId="0" borderId="0" xfId="0" applyNumberFormat="1" applyFont="1"/>
    <xf numFmtId="0" fontId="0" fillId="0" borderId="9" xfId="0" applyBorder="1" applyAlignment="1">
      <alignment horizontal="right"/>
    </xf>
    <xf numFmtId="49" fontId="0" fillId="0" borderId="8" xfId="0" applyNumberFormat="1" applyBorder="1" applyAlignment="1">
      <alignment horizontal="center"/>
    </xf>
    <xf numFmtId="0" fontId="14" fillId="0" borderId="0" xfId="0" applyFont="1" applyBorder="1"/>
    <xf numFmtId="40" fontId="0" fillId="0" borderId="0" xfId="1" applyNumberFormat="1" applyFont="1"/>
    <xf numFmtId="0" fontId="16" fillId="6" borderId="34" xfId="0" applyFont="1" applyFill="1" applyBorder="1" applyAlignment="1">
      <alignment horizontal="center" vertical="center"/>
    </xf>
    <xf numFmtId="0" fontId="16" fillId="6" borderId="35" xfId="0" applyFont="1" applyFill="1" applyBorder="1" applyAlignment="1">
      <alignment horizontal="center" vertical="center"/>
    </xf>
    <xf numFmtId="0" fontId="17" fillId="6" borderId="36" xfId="0" applyFont="1" applyFill="1" applyBorder="1" applyAlignment="1">
      <alignment horizontal="right"/>
    </xf>
    <xf numFmtId="0" fontId="17" fillId="6" borderId="37" xfId="0" applyFont="1" applyFill="1" applyBorder="1" applyAlignment="1">
      <alignment horizontal="right"/>
    </xf>
    <xf numFmtId="0" fontId="17" fillId="6" borderId="38" xfId="0" applyFont="1" applyFill="1" applyBorder="1" applyAlignment="1">
      <alignment horizontal="right"/>
    </xf>
    <xf numFmtId="182" fontId="15" fillId="0" borderId="39" xfId="0" applyNumberFormat="1" applyFont="1" applyBorder="1" applyAlignment="1">
      <alignment horizontal="center" vertical="center"/>
    </xf>
    <xf numFmtId="182" fontId="15" fillId="7" borderId="40" xfId="0" applyNumberFormat="1" applyFont="1" applyFill="1" applyBorder="1" applyAlignment="1">
      <alignment horizontal="center" vertical="center"/>
    </xf>
    <xf numFmtId="182" fontId="15" fillId="0" borderId="40" xfId="0" applyNumberFormat="1" applyFont="1" applyBorder="1" applyAlignment="1">
      <alignment horizontal="center" vertical="center"/>
    </xf>
    <xf numFmtId="182" fontId="15" fillId="7" borderId="41" xfId="0" applyNumberFormat="1" applyFont="1" applyFill="1" applyBorder="1" applyAlignment="1">
      <alignment horizontal="center" vertical="center"/>
    </xf>
    <xf numFmtId="0" fontId="18" fillId="0" borderId="1" xfId="0" applyFont="1" applyBorder="1" applyAlignment="1">
      <alignment horizontal="center"/>
    </xf>
    <xf numFmtId="0" fontId="18" fillId="7" borderId="0" xfId="0" applyFont="1" applyFill="1" applyBorder="1" applyAlignment="1">
      <alignment horizontal="center"/>
    </xf>
    <xf numFmtId="0" fontId="18" fillId="0" borderId="0" xfId="0" applyFont="1" applyBorder="1" applyAlignment="1">
      <alignment horizontal="center"/>
    </xf>
    <xf numFmtId="0" fontId="18" fillId="7" borderId="15" xfId="0" applyFont="1" applyFill="1" applyBorder="1" applyAlignment="1">
      <alignment horizontal="center"/>
    </xf>
    <xf numFmtId="0" fontId="18" fillId="0" borderId="42" xfId="0" applyFont="1" applyBorder="1" applyAlignment="1">
      <alignment horizontal="center"/>
    </xf>
    <xf numFmtId="0" fontId="18" fillId="7" borderId="43" xfId="0" applyFont="1" applyFill="1" applyBorder="1" applyAlignment="1">
      <alignment horizontal="center"/>
    </xf>
    <xf numFmtId="0" fontId="18" fillId="0" borderId="43" xfId="0" applyFont="1" applyBorder="1" applyAlignment="1">
      <alignment horizontal="center"/>
    </xf>
    <xf numFmtId="0" fontId="18" fillId="7" borderId="44" xfId="0" applyFont="1" applyFill="1" applyBorder="1" applyAlignment="1">
      <alignment horizontal="center"/>
    </xf>
    <xf numFmtId="183" fontId="17" fillId="7" borderId="45" xfId="0" applyNumberFormat="1" applyFont="1" applyFill="1" applyBorder="1" applyAlignment="1">
      <alignment horizontal="center"/>
    </xf>
    <xf numFmtId="183" fontId="17" fillId="0" borderId="45" xfId="0" applyNumberFormat="1" applyFont="1" applyBorder="1" applyAlignment="1">
      <alignment horizontal="center"/>
    </xf>
    <xf numFmtId="183" fontId="17" fillId="7" borderId="46" xfId="0" applyNumberFormat="1" applyFont="1" applyFill="1" applyBorder="1" applyAlignment="1">
      <alignment horizontal="center"/>
    </xf>
    <xf numFmtId="183" fontId="17" fillId="7" borderId="15" xfId="0" applyNumberFormat="1" applyFont="1" applyFill="1" applyBorder="1" applyAlignment="1">
      <alignment horizontal="center"/>
    </xf>
    <xf numFmtId="183" fontId="17" fillId="7" borderId="47" xfId="0" applyNumberFormat="1" applyFont="1" applyFill="1" applyBorder="1" applyAlignment="1">
      <alignment horizontal="center"/>
    </xf>
    <xf numFmtId="183" fontId="17" fillId="0" borderId="47" xfId="0" applyNumberFormat="1" applyFont="1" applyBorder="1" applyAlignment="1">
      <alignment horizontal="center"/>
    </xf>
    <xf numFmtId="0" fontId="17" fillId="0" borderId="1" xfId="0" applyFont="1" applyBorder="1" applyAlignment="1">
      <alignment horizontal="center"/>
    </xf>
    <xf numFmtId="0" fontId="17" fillId="7" borderId="0" xfId="0" applyFont="1" applyFill="1" applyBorder="1" applyAlignment="1">
      <alignment horizontal="center"/>
    </xf>
    <xf numFmtId="0" fontId="17" fillId="0" borderId="0" xfId="0" applyFont="1" applyBorder="1" applyAlignment="1">
      <alignment horizontal="center"/>
    </xf>
    <xf numFmtId="0" fontId="17" fillId="7" borderId="15" xfId="0" applyFont="1" applyFill="1" applyBorder="1" applyAlignment="1">
      <alignment horizontal="center"/>
    </xf>
    <xf numFmtId="183" fontId="17" fillId="0" borderId="48" xfId="0" applyNumberFormat="1" applyFont="1" applyBorder="1" applyAlignment="1">
      <alignment horizontal="center"/>
    </xf>
    <xf numFmtId="183" fontId="17" fillId="7" borderId="16" xfId="0" applyNumberFormat="1" applyFont="1" applyFill="1" applyBorder="1" applyAlignment="1">
      <alignment horizontal="center"/>
    </xf>
    <xf numFmtId="183" fontId="17" fillId="0" borderId="16" xfId="0" applyNumberFormat="1" applyFont="1" applyBorder="1" applyAlignment="1">
      <alignment horizontal="center"/>
    </xf>
    <xf numFmtId="183" fontId="17" fillId="7" borderId="17" xfId="0" applyNumberFormat="1" applyFont="1" applyFill="1" applyBorder="1" applyAlignment="1">
      <alignment horizontal="center"/>
    </xf>
    <xf numFmtId="183" fontId="17" fillId="0" borderId="0" xfId="0" applyNumberFormat="1" applyFont="1" applyFill="1" applyBorder="1" applyAlignment="1">
      <alignment horizontal="right"/>
    </xf>
    <xf numFmtId="183" fontId="21" fillId="7" borderId="0" xfId="0" applyNumberFormat="1" applyFont="1" applyFill="1" applyBorder="1" applyAlignment="1">
      <alignment horizontal="center"/>
    </xf>
    <xf numFmtId="183" fontId="21" fillId="0" borderId="0" xfId="0" applyNumberFormat="1" applyFont="1" applyBorder="1" applyAlignment="1">
      <alignment horizontal="center"/>
    </xf>
    <xf numFmtId="183" fontId="21" fillId="0" borderId="45" xfId="0" applyNumberFormat="1" applyFont="1" applyBorder="1" applyAlignment="1">
      <alignment horizontal="center"/>
    </xf>
    <xf numFmtId="183" fontId="21" fillId="7" borderId="45" xfId="0" applyNumberFormat="1" applyFont="1" applyFill="1" applyBorder="1" applyAlignment="1">
      <alignment horizontal="center"/>
    </xf>
    <xf numFmtId="183" fontId="21" fillId="7" borderId="15" xfId="0" applyNumberFormat="1" applyFont="1" applyFill="1" applyBorder="1" applyAlignment="1">
      <alignment horizontal="center"/>
    </xf>
    <xf numFmtId="183" fontId="21" fillId="7" borderId="49" xfId="0" applyNumberFormat="1" applyFont="1" applyFill="1" applyBorder="1" applyAlignment="1">
      <alignment horizontal="center"/>
    </xf>
    <xf numFmtId="0" fontId="0" fillId="0" borderId="32" xfId="0" applyBorder="1" applyAlignment="1">
      <alignment horizontal="right"/>
    </xf>
    <xf numFmtId="55" fontId="0" fillId="0" borderId="32" xfId="0" applyNumberFormat="1" applyBorder="1"/>
    <xf numFmtId="0" fontId="2" fillId="8" borderId="0" xfId="0" applyFont="1" applyFill="1" applyProtection="1">
      <protection locked="0"/>
    </xf>
    <xf numFmtId="176" fontId="2" fillId="8" borderId="0" xfId="0" applyNumberFormat="1" applyFont="1" applyFill="1"/>
    <xf numFmtId="176" fontId="0" fillId="8" borderId="0" xfId="0" applyNumberFormat="1" applyFill="1"/>
    <xf numFmtId="0" fontId="12" fillId="8" borderId="7" xfId="0" applyFont="1" applyFill="1" applyBorder="1" applyAlignment="1" applyProtection="1">
      <alignment horizontal="center"/>
      <protection locked="0"/>
    </xf>
    <xf numFmtId="0" fontId="11" fillId="8" borderId="7" xfId="0" applyFont="1" applyFill="1" applyBorder="1" applyAlignment="1">
      <alignment horizontal="center"/>
    </xf>
    <xf numFmtId="49" fontId="0" fillId="0" borderId="20" xfId="0" applyNumberFormat="1" applyBorder="1" applyAlignment="1">
      <alignment horizontal="center"/>
    </xf>
    <xf numFmtId="49" fontId="0" fillId="0" borderId="50" xfId="0" applyNumberFormat="1" applyBorder="1" applyAlignment="1">
      <alignment horizontal="center"/>
    </xf>
    <xf numFmtId="49" fontId="22" fillId="0" borderId="9" xfId="0" applyNumberFormat="1" applyFont="1" applyBorder="1" applyAlignment="1">
      <alignment horizontal="center"/>
    </xf>
    <xf numFmtId="49" fontId="22" fillId="0" borderId="8" xfId="0" applyNumberFormat="1" applyFont="1" applyBorder="1" applyAlignment="1">
      <alignment horizontal="center"/>
    </xf>
    <xf numFmtId="20" fontId="0" fillId="0" borderId="0" xfId="0" applyNumberFormat="1" applyFill="1"/>
    <xf numFmtId="185" fontId="0" fillId="0" borderId="7" xfId="0" applyNumberFormat="1" applyBorder="1" applyAlignment="1">
      <alignment horizontal="center"/>
    </xf>
    <xf numFmtId="176" fontId="0" fillId="0" borderId="7" xfId="0" applyNumberFormat="1" applyBorder="1" applyAlignment="1">
      <alignment horizontal="center"/>
    </xf>
    <xf numFmtId="0" fontId="23" fillId="6" borderId="0" xfId="0" applyFont="1" applyFill="1" applyBorder="1" applyAlignment="1">
      <alignment horizontal="right"/>
    </xf>
    <xf numFmtId="0" fontId="23" fillId="6" borderId="47" xfId="0" applyFont="1" applyFill="1" applyBorder="1" applyAlignment="1">
      <alignment horizontal="right"/>
    </xf>
    <xf numFmtId="0" fontId="16" fillId="0" borderId="0" xfId="0" applyFont="1" applyBorder="1"/>
    <xf numFmtId="0" fontId="23" fillId="6" borderId="45" xfId="0" applyFont="1" applyFill="1" applyBorder="1" applyAlignment="1">
      <alignment horizontal="right"/>
    </xf>
    <xf numFmtId="0" fontId="23" fillId="6" borderId="37" xfId="0" applyFont="1" applyFill="1" applyBorder="1" applyAlignment="1">
      <alignment horizontal="right"/>
    </xf>
    <xf numFmtId="0" fontId="0" fillId="0" borderId="15" xfId="0" applyBorder="1" applyAlignment="1">
      <alignment horizontal="center"/>
    </xf>
    <xf numFmtId="0" fontId="0" fillId="0" borderId="6" xfId="0" applyBorder="1" applyAlignment="1"/>
    <xf numFmtId="176" fontId="0" fillId="0" borderId="0" xfId="0" applyNumberFormat="1" applyFill="1"/>
    <xf numFmtId="4" fontId="0" fillId="0" borderId="0" xfId="0" applyNumberFormat="1"/>
    <xf numFmtId="183" fontId="17" fillId="7" borderId="0" xfId="0" applyNumberFormat="1" applyFont="1" applyFill="1" applyBorder="1" applyAlignment="1">
      <alignment horizontal="center"/>
    </xf>
    <xf numFmtId="183" fontId="37" fillId="7" borderId="0" xfId="0" applyNumberFormat="1" applyFont="1" applyFill="1" applyBorder="1" applyAlignment="1">
      <alignment horizontal="center"/>
    </xf>
    <xf numFmtId="183" fontId="17" fillId="0" borderId="51" xfId="0" applyNumberFormat="1" applyFont="1" applyBorder="1" applyAlignment="1">
      <alignment horizontal="center"/>
    </xf>
    <xf numFmtId="183" fontId="17" fillId="0" borderId="1" xfId="0" applyNumberFormat="1" applyFont="1" applyBorder="1" applyAlignment="1">
      <alignment horizontal="center"/>
    </xf>
    <xf numFmtId="183" fontId="17" fillId="0" borderId="52" xfId="0" applyNumberFormat="1" applyFont="1" applyBorder="1" applyAlignment="1">
      <alignment horizontal="center"/>
    </xf>
    <xf numFmtId="183" fontId="17" fillId="0" borderId="0" xfId="0" applyNumberFormat="1" applyFont="1" applyBorder="1" applyAlignment="1">
      <alignment horizontal="center"/>
    </xf>
    <xf numFmtId="183" fontId="38" fillId="0" borderId="0" xfId="0" applyNumberFormat="1" applyFont="1" applyBorder="1" applyAlignment="1">
      <alignment horizontal="center"/>
    </xf>
    <xf numFmtId="183" fontId="38" fillId="7" borderId="45" xfId="0" applyNumberFormat="1" applyFont="1" applyFill="1" applyBorder="1" applyAlignment="1">
      <alignment horizontal="center"/>
    </xf>
    <xf numFmtId="183" fontId="38" fillId="7" borderId="0" xfId="0" applyNumberFormat="1" applyFont="1" applyFill="1" applyBorder="1" applyAlignment="1">
      <alignment horizontal="center"/>
    </xf>
    <xf numFmtId="0" fontId="25" fillId="0" borderId="0" xfId="0" applyFont="1" applyBorder="1"/>
    <xf numFmtId="0" fontId="26" fillId="0" borderId="0" xfId="0" applyFont="1" applyBorder="1"/>
    <xf numFmtId="0" fontId="27" fillId="0" borderId="10" xfId="0" applyFont="1" applyBorder="1" applyAlignment="1">
      <alignment vertical="center"/>
    </xf>
    <xf numFmtId="0" fontId="27" fillId="0" borderId="0" xfId="0" applyFont="1" applyBorder="1"/>
    <xf numFmtId="0" fontId="27" fillId="0" borderId="15" xfId="0" applyFont="1" applyBorder="1"/>
    <xf numFmtId="0" fontId="27" fillId="0" borderId="11" xfId="0" applyFont="1" applyBorder="1" applyAlignment="1">
      <alignment horizontal="left"/>
    </xf>
    <xf numFmtId="0" fontId="27" fillId="0" borderId="11" xfId="0" applyFont="1" applyBorder="1" applyAlignment="1">
      <alignment vertical="center"/>
    </xf>
    <xf numFmtId="0" fontId="27" fillId="0" borderId="0" xfId="0" applyFont="1" applyBorder="1" applyAlignment="1">
      <alignment vertical="center"/>
    </xf>
    <xf numFmtId="0" fontId="29" fillId="0" borderId="11" xfId="0" applyFont="1" applyBorder="1" applyAlignment="1">
      <alignment vertical="center"/>
    </xf>
    <xf numFmtId="0" fontId="31" fillId="0" borderId="0" xfId="0" applyFont="1" applyBorder="1"/>
    <xf numFmtId="0" fontId="31" fillId="0" borderId="15" xfId="0" applyFont="1" applyBorder="1"/>
    <xf numFmtId="179" fontId="0" fillId="0" borderId="0" xfId="0" applyNumberFormat="1" applyFill="1"/>
    <xf numFmtId="4" fontId="0" fillId="0" borderId="0" xfId="0" applyNumberFormat="1" applyFill="1"/>
    <xf numFmtId="0" fontId="27" fillId="0" borderId="0" xfId="0" applyFont="1" applyBorder="1" applyAlignment="1">
      <alignment horizontal="left"/>
    </xf>
    <xf numFmtId="0" fontId="27" fillId="0" borderId="11" xfId="0" applyFont="1" applyFill="1" applyBorder="1" applyAlignment="1">
      <alignment horizontal="left" vertical="center"/>
    </xf>
    <xf numFmtId="0" fontId="27" fillId="0" borderId="0" xfId="0" applyFont="1" applyFill="1" applyBorder="1" applyAlignment="1">
      <alignment vertical="center"/>
    </xf>
    <xf numFmtId="0" fontId="34" fillId="0" borderId="0" xfId="0" applyFont="1" applyBorder="1"/>
    <xf numFmtId="0" fontId="9" fillId="0" borderId="0" xfId="0" applyFont="1" applyBorder="1" applyAlignment="1">
      <alignment horizontal="justify"/>
    </xf>
    <xf numFmtId="0" fontId="0" fillId="0" borderId="0" xfId="0" applyBorder="1" applyAlignment="1">
      <alignment vertical="center"/>
    </xf>
    <xf numFmtId="0" fontId="36" fillId="0" borderId="0" xfId="0" applyFont="1" applyBorder="1"/>
    <xf numFmtId="0" fontId="0" fillId="0" borderId="6" xfId="0" applyBorder="1" applyAlignment="1">
      <alignment horizontal="center"/>
    </xf>
    <xf numFmtId="0" fontId="0" fillId="0" borderId="0" xfId="0" applyAlignment="1">
      <alignment horizontal="center"/>
    </xf>
    <xf numFmtId="0" fontId="0" fillId="0" borderId="9" xfId="0" applyBorder="1" applyAlignment="1">
      <alignment horizontal="center" vertical="center" textRotation="255"/>
    </xf>
    <xf numFmtId="0" fontId="0" fillId="0" borderId="8" xfId="0" applyBorder="1" applyAlignment="1">
      <alignment horizontal="center" vertical="center" textRotation="255"/>
    </xf>
    <xf numFmtId="0" fontId="0" fillId="0" borderId="53" xfId="0" applyBorder="1" applyAlignment="1">
      <alignment horizontal="center"/>
    </xf>
    <xf numFmtId="0" fontId="0" fillId="0" borderId="54" xfId="0" applyBorder="1" applyAlignment="1">
      <alignment horizontal="center"/>
    </xf>
    <xf numFmtId="0" fontId="0" fillId="0" borderId="7" xfId="0" applyBorder="1" applyAlignment="1">
      <alignment horizontal="center" vertical="center" textRotation="255"/>
    </xf>
    <xf numFmtId="0" fontId="17" fillId="6" borderId="11" xfId="0" applyFont="1" applyFill="1" applyBorder="1" applyAlignment="1">
      <alignment horizontal="left"/>
    </xf>
    <xf numFmtId="0" fontId="17" fillId="6" borderId="37" xfId="0" applyFont="1" applyFill="1" applyBorder="1" applyAlignment="1">
      <alignment horizontal="left"/>
    </xf>
    <xf numFmtId="0" fontId="17" fillId="6" borderId="12" xfId="0" applyFont="1" applyFill="1" applyBorder="1" applyAlignment="1">
      <alignment horizontal="left"/>
    </xf>
    <xf numFmtId="0" fontId="17" fillId="6" borderId="55" xfId="0" applyFont="1" applyFill="1" applyBorder="1" applyAlignment="1">
      <alignment horizontal="left"/>
    </xf>
    <xf numFmtId="0" fontId="14" fillId="0" borderId="11" xfId="0" applyFont="1" applyBorder="1" applyAlignment="1">
      <alignment horizontal="center"/>
    </xf>
    <xf numFmtId="0" fontId="14" fillId="0" borderId="0" xfId="0" applyFont="1" applyBorder="1" applyAlignment="1">
      <alignment horizontal="center"/>
    </xf>
    <xf numFmtId="0" fontId="14" fillId="0" borderId="15" xfId="0" applyFont="1" applyBorder="1" applyAlignment="1">
      <alignment horizontal="center"/>
    </xf>
    <xf numFmtId="0" fontId="17" fillId="6" borderId="56" xfId="0" applyFont="1" applyFill="1" applyBorder="1" applyAlignment="1">
      <alignment horizontal="center" vertical="center" textRotation="255"/>
    </xf>
    <xf numFmtId="0" fontId="17" fillId="6" borderId="11" xfId="0" applyFont="1" applyFill="1" applyBorder="1" applyAlignment="1">
      <alignment horizontal="center" vertical="center" textRotation="255"/>
    </xf>
    <xf numFmtId="0" fontId="17" fillId="6" borderId="57" xfId="0" applyFont="1" applyFill="1" applyBorder="1" applyAlignment="1">
      <alignment horizontal="center" vertical="center" textRotation="255"/>
    </xf>
    <xf numFmtId="0" fontId="15" fillId="6" borderId="58" xfId="0" applyFont="1" applyFill="1" applyBorder="1" applyAlignment="1">
      <alignment horizontal="center" vertical="center"/>
    </xf>
    <xf numFmtId="0" fontId="15" fillId="6" borderId="59" xfId="0" applyFont="1" applyFill="1" applyBorder="1" applyAlignment="1">
      <alignment horizontal="center" vertical="center"/>
    </xf>
    <xf numFmtId="0" fontId="17" fillId="6" borderId="60" xfId="0" applyFont="1" applyFill="1" applyBorder="1" applyAlignment="1">
      <alignment horizontal="center" vertical="center"/>
    </xf>
    <xf numFmtId="0" fontId="17" fillId="6" borderId="61" xfId="0" applyFont="1" applyFill="1" applyBorder="1" applyAlignment="1">
      <alignment horizontal="center" vertical="center"/>
    </xf>
    <xf numFmtId="0" fontId="17" fillId="6" borderId="11" xfId="0" applyFont="1" applyFill="1" applyBorder="1" applyAlignment="1">
      <alignment horizontal="center"/>
    </xf>
    <xf numFmtId="0" fontId="17" fillId="6" borderId="37" xfId="0" applyFont="1" applyFill="1" applyBorder="1" applyAlignment="1">
      <alignment horizontal="center"/>
    </xf>
    <xf numFmtId="0" fontId="17" fillId="6" borderId="62" xfId="0" applyFont="1" applyFill="1" applyBorder="1" applyAlignment="1">
      <alignment horizontal="center"/>
    </xf>
    <xf numFmtId="0" fontId="17" fillId="6" borderId="63" xfId="0" applyFont="1" applyFill="1" applyBorder="1" applyAlignment="1">
      <alignment horizontal="center"/>
    </xf>
    <xf numFmtId="183" fontId="23" fillId="0" borderId="0" xfId="0" applyNumberFormat="1" applyFont="1" applyFill="1" applyBorder="1" applyAlignment="1">
      <alignment horizontal="center"/>
    </xf>
    <xf numFmtId="183" fontId="23" fillId="0" borderId="15" xfId="0" applyNumberFormat="1" applyFont="1" applyFill="1" applyBorder="1" applyAlignment="1">
      <alignment horizontal="center"/>
    </xf>
    <xf numFmtId="183" fontId="23" fillId="0" borderId="45" xfId="0" applyNumberFormat="1" applyFont="1" applyFill="1" applyBorder="1" applyAlignment="1">
      <alignment horizontal="center"/>
    </xf>
    <xf numFmtId="183" fontId="23" fillId="0" borderId="46" xfId="0" applyNumberFormat="1" applyFont="1" applyFill="1" applyBorder="1" applyAlignment="1">
      <alignment horizontal="center"/>
    </xf>
    <xf numFmtId="0" fontId="32" fillId="0" borderId="0" xfId="0" applyFont="1" applyBorder="1" applyAlignment="1">
      <alignment horizontal="center"/>
    </xf>
    <xf numFmtId="183" fontId="17" fillId="0" borderId="1" xfId="0" applyNumberFormat="1" applyFont="1" applyFill="1" applyBorder="1" applyAlignment="1">
      <alignment horizontal="center" vertical="center"/>
    </xf>
    <xf numFmtId="183" fontId="17" fillId="0" borderId="0" xfId="0" applyNumberFormat="1" applyFont="1" applyFill="1" applyBorder="1" applyAlignment="1">
      <alignment horizontal="center" vertical="center"/>
    </xf>
    <xf numFmtId="183" fontId="23" fillId="0" borderId="1" xfId="0" applyNumberFormat="1" applyFont="1" applyFill="1" applyBorder="1" applyAlignment="1">
      <alignment horizontal="center"/>
    </xf>
    <xf numFmtId="186" fontId="23" fillId="0" borderId="4" xfId="0" applyNumberFormat="1" applyFont="1" applyFill="1" applyBorder="1" applyAlignment="1">
      <alignment horizontal="center"/>
    </xf>
    <xf numFmtId="183" fontId="23" fillId="0" borderId="16" xfId="0" applyNumberFormat="1" applyFont="1" applyFill="1" applyBorder="1" applyAlignment="1">
      <alignment horizontal="center"/>
    </xf>
    <xf numFmtId="0" fontId="24" fillId="0" borderId="43" xfId="0" applyFont="1" applyFill="1" applyBorder="1" applyAlignment="1">
      <alignment horizontal="center"/>
    </xf>
    <xf numFmtId="0" fontId="24" fillId="0" borderId="4" xfId="0" applyFont="1" applyFill="1" applyBorder="1" applyAlignment="1">
      <alignment horizontal="center"/>
    </xf>
    <xf numFmtId="0" fontId="34" fillId="6" borderId="34" xfId="0" applyFont="1" applyFill="1" applyBorder="1" applyAlignment="1">
      <alignment horizontal="center" vertical="center"/>
    </xf>
    <xf numFmtId="0" fontId="34" fillId="6" borderId="35" xfId="0" applyFont="1" applyFill="1" applyBorder="1" applyAlignment="1">
      <alignment horizontal="center" vertical="center"/>
    </xf>
    <xf numFmtId="183" fontId="23" fillId="0" borderId="17" xfId="0" applyNumberFormat="1" applyFont="1" applyFill="1" applyBorder="1" applyAlignment="1">
      <alignment horizontal="center"/>
    </xf>
    <xf numFmtId="186" fontId="23" fillId="0" borderId="64" xfId="0" applyNumberFormat="1" applyFont="1" applyFill="1" applyBorder="1" applyAlignment="1">
      <alignment horizontal="center"/>
    </xf>
    <xf numFmtId="0" fontId="24" fillId="0" borderId="44" xfId="0" applyFont="1" applyFill="1" applyBorder="1" applyAlignment="1">
      <alignment horizontal="center"/>
    </xf>
    <xf numFmtId="0" fontId="24" fillId="0" borderId="64" xfId="0" applyFont="1" applyFill="1" applyBorder="1" applyAlignment="1">
      <alignment horizontal="center"/>
    </xf>
    <xf numFmtId="182" fontId="34" fillId="0" borderId="40" xfId="0" applyNumberFormat="1" applyFont="1" applyFill="1" applyBorder="1" applyAlignment="1">
      <alignment horizontal="center"/>
    </xf>
    <xf numFmtId="182" fontId="34" fillId="0" borderId="41" xfId="0" applyNumberFormat="1" applyFont="1" applyFill="1" applyBorder="1" applyAlignment="1">
      <alignment horizontal="center"/>
    </xf>
    <xf numFmtId="0" fontId="23" fillId="6" borderId="62" xfId="0" applyFont="1" applyFill="1" applyBorder="1" applyAlignment="1">
      <alignment horizontal="center"/>
    </xf>
    <xf numFmtId="0" fontId="23" fillId="6" borderId="63" xfId="0" applyFont="1" applyFill="1" applyBorder="1" applyAlignment="1">
      <alignment horizontal="center"/>
    </xf>
    <xf numFmtId="0" fontId="24" fillId="0" borderId="42" xfId="0" applyFont="1" applyFill="1" applyBorder="1" applyAlignment="1">
      <alignment horizontal="center"/>
    </xf>
    <xf numFmtId="0" fontId="23" fillId="6" borderId="11" xfId="0" applyFont="1" applyFill="1" applyBorder="1" applyAlignment="1">
      <alignment horizontal="left"/>
    </xf>
    <xf numFmtId="0" fontId="23" fillId="6" borderId="0" xfId="0" applyFont="1" applyFill="1" applyBorder="1" applyAlignment="1">
      <alignment horizontal="left"/>
    </xf>
    <xf numFmtId="0" fontId="23" fillId="6" borderId="12" xfId="0" applyFont="1" applyFill="1" applyBorder="1" applyAlignment="1">
      <alignment horizontal="left"/>
    </xf>
    <xf numFmtId="0" fontId="23" fillId="6" borderId="16" xfId="0" applyFont="1" applyFill="1" applyBorder="1" applyAlignment="1">
      <alignment horizontal="left"/>
    </xf>
    <xf numFmtId="0" fontId="24" fillId="0" borderId="5" xfId="0" applyFont="1" applyFill="1" applyBorder="1" applyAlignment="1">
      <alignment horizontal="center"/>
    </xf>
    <xf numFmtId="0" fontId="23" fillId="6" borderId="65" xfId="0" applyFont="1" applyFill="1" applyBorder="1" applyAlignment="1">
      <alignment horizontal="center"/>
    </xf>
    <xf numFmtId="0" fontId="23" fillId="6" borderId="66" xfId="0" applyFont="1" applyFill="1" applyBorder="1" applyAlignment="1">
      <alignment horizontal="center"/>
    </xf>
    <xf numFmtId="186" fontId="23" fillId="0" borderId="5" xfId="0" applyNumberFormat="1" applyFont="1" applyFill="1" applyBorder="1" applyAlignment="1">
      <alignment horizontal="center"/>
    </xf>
    <xf numFmtId="183" fontId="23" fillId="0" borderId="48" xfId="0" applyNumberFormat="1" applyFont="1" applyFill="1" applyBorder="1" applyAlignment="1">
      <alignment horizontal="center"/>
    </xf>
    <xf numFmtId="0" fontId="34" fillId="6" borderId="67" xfId="0" applyFont="1" applyFill="1" applyBorder="1" applyAlignment="1">
      <alignment horizontal="center" vertical="center"/>
    </xf>
    <xf numFmtId="182" fontId="34" fillId="0" borderId="39" xfId="0" applyNumberFormat="1" applyFont="1" applyFill="1" applyBorder="1" applyAlignment="1">
      <alignment horizontal="center"/>
    </xf>
    <xf numFmtId="0" fontId="27" fillId="0" borderId="11" xfId="0" applyFont="1" applyBorder="1" applyAlignment="1">
      <alignment horizontal="left" vertical="center"/>
    </xf>
    <xf numFmtId="0" fontId="27" fillId="0" borderId="0" xfId="0" applyFont="1" applyBorder="1" applyAlignment="1">
      <alignment horizontal="left" vertical="center"/>
    </xf>
    <xf numFmtId="0" fontId="27" fillId="0" borderId="15" xfId="0" applyFont="1" applyBorder="1" applyAlignment="1">
      <alignment horizontal="left" vertical="center"/>
    </xf>
    <xf numFmtId="0" fontId="32" fillId="0" borderId="12" xfId="0" applyFont="1" applyBorder="1" applyAlignment="1">
      <alignment horizontal="center"/>
    </xf>
    <xf numFmtId="0" fontId="32" fillId="0" borderId="16" xfId="0" applyFont="1" applyBorder="1" applyAlignment="1">
      <alignment horizontal="center"/>
    </xf>
    <xf numFmtId="0" fontId="32" fillId="0" borderId="17" xfId="0" applyFont="1" applyBorder="1" applyAlignment="1">
      <alignment horizontal="center"/>
    </xf>
    <xf numFmtId="0" fontId="25" fillId="0" borderId="11" xfId="0" applyFont="1" applyBorder="1" applyAlignment="1">
      <alignment horizontal="center"/>
    </xf>
    <xf numFmtId="0" fontId="25" fillId="0" borderId="0" xfId="0" applyFont="1" applyBorder="1" applyAlignment="1">
      <alignment horizontal="center"/>
    </xf>
    <xf numFmtId="0" fontId="23" fillId="6" borderId="56" xfId="0" applyFont="1" applyFill="1" applyBorder="1" applyAlignment="1">
      <alignment horizontal="center" vertical="center" textRotation="255"/>
    </xf>
    <xf numFmtId="0" fontId="23" fillId="6" borderId="11" xfId="0" applyFont="1" applyFill="1" applyBorder="1" applyAlignment="1">
      <alignment horizontal="center" vertical="center" textRotation="255"/>
    </xf>
    <xf numFmtId="0" fontId="23" fillId="6" borderId="57" xfId="0" applyFont="1" applyFill="1" applyBorder="1" applyAlignment="1">
      <alignment horizontal="center" vertical="center" textRotation="255"/>
    </xf>
    <xf numFmtId="0" fontId="34" fillId="6" borderId="58" xfId="0" applyFont="1" applyFill="1" applyBorder="1" applyAlignment="1">
      <alignment horizontal="center" vertical="center"/>
    </xf>
    <xf numFmtId="0" fontId="23" fillId="6" borderId="60" xfId="0" applyFont="1" applyFill="1" applyBorder="1" applyAlignment="1">
      <alignment horizontal="center"/>
    </xf>
    <xf numFmtId="0" fontId="23" fillId="6" borderId="40" xfId="0" applyFont="1" applyFill="1" applyBorder="1" applyAlignment="1">
      <alignment horizontal="center"/>
    </xf>
    <xf numFmtId="0" fontId="27" fillId="0" borderId="11" xfId="0" applyFont="1" applyFill="1" applyBorder="1" applyAlignment="1">
      <alignment horizontal="left" vertical="center"/>
    </xf>
    <xf numFmtId="0" fontId="27" fillId="0" borderId="0" xfId="0" applyFont="1" applyFill="1" applyBorder="1" applyAlignment="1">
      <alignment horizontal="left" vertical="center"/>
    </xf>
    <xf numFmtId="0" fontId="27" fillId="0" borderId="15" xfId="0" applyFont="1" applyFill="1" applyBorder="1" applyAlignment="1">
      <alignment horizontal="left" vertical="center"/>
    </xf>
    <xf numFmtId="0" fontId="39" fillId="0" borderId="11" xfId="0" applyFont="1" applyBorder="1" applyAlignment="1">
      <alignment horizontal="left" vertical="center"/>
    </xf>
    <xf numFmtId="0" fontId="39" fillId="0" borderId="0" xfId="0" applyFont="1" applyBorder="1" applyAlignment="1">
      <alignment horizontal="left" vertical="center"/>
    </xf>
    <xf numFmtId="0" fontId="39" fillId="0" borderId="15" xfId="0" applyFont="1" applyBorder="1" applyAlignment="1">
      <alignment horizontal="left" vertical="center"/>
    </xf>
    <xf numFmtId="0" fontId="30" fillId="0" borderId="0" xfId="0" applyFont="1" applyBorder="1" applyAlignment="1">
      <alignment horizontal="left"/>
    </xf>
    <xf numFmtId="0" fontId="30" fillId="0" borderId="15" xfId="0" applyFont="1" applyBorder="1" applyAlignment="1">
      <alignment horizontal="left"/>
    </xf>
    <xf numFmtId="0" fontId="7" fillId="4" borderId="0" xfId="0" applyFont="1" applyFill="1" applyBorder="1" applyAlignment="1">
      <alignment horizontal="left"/>
    </xf>
    <xf numFmtId="0" fontId="27" fillId="0" borderId="11" xfId="0" applyFont="1" applyBorder="1" applyAlignment="1">
      <alignment horizontal="right"/>
    </xf>
    <xf numFmtId="0" fontId="27" fillId="0" borderId="0" xfId="0" applyFont="1" applyBorder="1" applyAlignment="1">
      <alignment horizontal="right"/>
    </xf>
    <xf numFmtId="0" fontId="27" fillId="0" borderId="0" xfId="0" applyFont="1" applyBorder="1" applyAlignment="1">
      <alignment horizontal="left"/>
    </xf>
    <xf numFmtId="0" fontId="27" fillId="0" borderId="15" xfId="0" applyFont="1" applyBorder="1" applyAlignment="1">
      <alignment horizontal="left"/>
    </xf>
    <xf numFmtId="0" fontId="36" fillId="0" borderId="0" xfId="0" applyFont="1" applyBorder="1" applyAlignment="1">
      <alignment horizontal="left"/>
    </xf>
    <xf numFmtId="0" fontId="16" fillId="6" borderId="67" xfId="0" applyFont="1" applyFill="1" applyBorder="1" applyAlignment="1">
      <alignment horizontal="center" vertical="center"/>
    </xf>
    <xf numFmtId="0" fontId="16" fillId="6" borderId="34" xfId="0" applyFont="1" applyFill="1" applyBorder="1" applyAlignment="1">
      <alignment horizontal="center" vertical="center"/>
    </xf>
    <xf numFmtId="0" fontId="16" fillId="6" borderId="35" xfId="0" applyFont="1" applyFill="1" applyBorder="1" applyAlignment="1">
      <alignment horizontal="center" vertical="center"/>
    </xf>
    <xf numFmtId="182" fontId="15" fillId="0" borderId="39" xfId="0" applyNumberFormat="1" applyFont="1" applyBorder="1" applyAlignment="1">
      <alignment horizontal="center" vertical="center"/>
    </xf>
    <xf numFmtId="182" fontId="15" fillId="0" borderId="40" xfId="0" applyNumberFormat="1" applyFont="1" applyBorder="1" applyAlignment="1">
      <alignment horizontal="center" vertical="center"/>
    </xf>
    <xf numFmtId="182" fontId="15" fillId="7" borderId="40" xfId="0" applyNumberFormat="1" applyFont="1" applyFill="1" applyBorder="1" applyAlignment="1">
      <alignment horizontal="center" vertical="center"/>
    </xf>
    <xf numFmtId="182" fontId="15" fillId="7" borderId="41" xfId="0" applyNumberFormat="1" applyFont="1" applyFill="1" applyBorder="1" applyAlignment="1">
      <alignment horizontal="center" vertical="center"/>
    </xf>
    <xf numFmtId="0" fontId="18" fillId="0" borderId="5" xfId="0" applyFont="1" applyBorder="1" applyAlignment="1">
      <alignment horizontal="center"/>
    </xf>
    <xf numFmtId="0" fontId="18" fillId="0" borderId="4" xfId="0" applyFont="1" applyBorder="1" applyAlignment="1">
      <alignment horizontal="center"/>
    </xf>
    <xf numFmtId="0" fontId="18" fillId="7" borderId="4" xfId="0" applyFont="1" applyFill="1" applyBorder="1" applyAlignment="1">
      <alignment horizontal="center"/>
    </xf>
    <xf numFmtId="0" fontId="18" fillId="7" borderId="64" xfId="0" applyFont="1" applyFill="1" applyBorder="1" applyAlignment="1">
      <alignment horizontal="center"/>
    </xf>
    <xf numFmtId="0" fontId="18" fillId="0" borderId="42" xfId="0" applyFont="1" applyBorder="1" applyAlignment="1">
      <alignment horizontal="center"/>
    </xf>
    <xf numFmtId="0" fontId="18" fillId="0" borderId="43" xfId="0" applyFont="1" applyBorder="1" applyAlignment="1">
      <alignment horizontal="center"/>
    </xf>
    <xf numFmtId="0" fontId="18" fillId="7" borderId="43" xfId="0" applyFont="1" applyFill="1" applyBorder="1" applyAlignment="1">
      <alignment horizontal="center"/>
    </xf>
    <xf numFmtId="0" fontId="18" fillId="7" borderId="47" xfId="0" applyFont="1" applyFill="1" applyBorder="1" applyAlignment="1">
      <alignment horizontal="center"/>
    </xf>
    <xf numFmtId="0" fontId="18" fillId="7" borderId="49" xfId="0" applyFont="1" applyFill="1" applyBorder="1" applyAlignment="1">
      <alignment horizontal="center"/>
    </xf>
    <xf numFmtId="183" fontId="17" fillId="0" borderId="51" xfId="0" applyNumberFormat="1" applyFont="1" applyBorder="1" applyAlignment="1">
      <alignment horizontal="center"/>
    </xf>
    <xf numFmtId="183" fontId="17" fillId="0" borderId="45" xfId="0" applyNumberFormat="1" applyFont="1" applyBorder="1" applyAlignment="1">
      <alignment horizontal="center"/>
    </xf>
    <xf numFmtId="183" fontId="17" fillId="0" borderId="68" xfId="0" applyNumberFormat="1" applyFont="1" applyBorder="1" applyAlignment="1">
      <alignment horizontal="center"/>
    </xf>
    <xf numFmtId="183" fontId="17" fillId="0" borderId="69" xfId="0" applyNumberFormat="1" applyFont="1" applyBorder="1" applyAlignment="1">
      <alignment horizontal="center"/>
    </xf>
    <xf numFmtId="183" fontId="17" fillId="0" borderId="70" xfId="0" applyNumberFormat="1" applyFont="1" applyBorder="1" applyAlignment="1">
      <alignment horizontal="center"/>
    </xf>
    <xf numFmtId="187" fontId="17" fillId="0" borderId="5" xfId="0" applyNumberFormat="1" applyFont="1" applyBorder="1" applyAlignment="1">
      <alignment horizontal="center"/>
    </xf>
    <xf numFmtId="187" fontId="17" fillId="0" borderId="4" xfId="0" applyNumberFormat="1" applyFont="1" applyBorder="1" applyAlignment="1">
      <alignment horizontal="center"/>
    </xf>
    <xf numFmtId="187" fontId="17" fillId="7" borderId="4" xfId="0" applyNumberFormat="1" applyFont="1" applyFill="1" applyBorder="1" applyAlignment="1">
      <alignment horizontal="center"/>
    </xf>
    <xf numFmtId="183" fontId="17" fillId="0" borderId="48" xfId="0" applyNumberFormat="1" applyFont="1" applyBorder="1" applyAlignment="1">
      <alignment horizontal="center"/>
    </xf>
    <xf numFmtId="183" fontId="17" fillId="0" borderId="16" xfId="0" applyNumberFormat="1" applyFont="1" applyBorder="1" applyAlignment="1">
      <alignment horizontal="center"/>
    </xf>
    <xf numFmtId="183" fontId="17" fillId="7" borderId="16" xfId="0" applyNumberFormat="1" applyFont="1" applyFill="1" applyBorder="1" applyAlignment="1">
      <alignment horizontal="center"/>
    </xf>
    <xf numFmtId="183" fontId="17" fillId="7" borderId="17" xfId="0" applyNumberFormat="1" applyFont="1" applyFill="1" applyBorder="1" applyAlignment="1">
      <alignment horizontal="center"/>
    </xf>
    <xf numFmtId="187" fontId="17" fillId="7" borderId="64" xfId="0" applyNumberFormat="1" applyFont="1" applyFill="1" applyBorder="1" applyAlignment="1">
      <alignment horizontal="center"/>
    </xf>
    <xf numFmtId="0" fontId="5" fillId="0" borderId="0" xfId="0" applyFont="1" applyAlignment="1">
      <alignment horizontal="center" vertical="center"/>
    </xf>
  </cellXfs>
  <cellStyles count="2">
    <cellStyle name="桁区切り" xfId="1" builtinId="6"/>
    <cellStyle name="標準" xfId="0" builtinId="0"/>
  </cellStyles>
  <dxfs count="2">
    <dxf>
      <font>
        <color rgb="FFFF0000"/>
      </font>
    </dxf>
    <dxf>
      <font>
        <color rgb="FF191EFF"/>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424130179673404E-2"/>
          <c:y val="6.2377238701418668E-2"/>
          <c:w val="0.8775796815759338"/>
          <c:h val="0.68977120001547054"/>
        </c:manualLayout>
      </c:layout>
      <c:lineChart>
        <c:grouping val="standard"/>
        <c:varyColors val="0"/>
        <c:ser>
          <c:idx val="0"/>
          <c:order val="0"/>
          <c:tx>
            <c:strRef>
              <c:f>定地水温!$B$1</c:f>
              <c:strCache>
                <c:ptCount val="1"/>
                <c:pt idx="0">
                  <c:v>観測値</c:v>
                </c:pt>
              </c:strCache>
            </c:strRef>
          </c:tx>
          <c:spPr>
            <a:ln w="25400">
              <a:solidFill>
                <a:srgbClr val="000080"/>
              </a:solidFill>
              <a:prstDash val="solid"/>
            </a:ln>
          </c:spPr>
          <c:marker>
            <c:symbol val="circle"/>
            <c:size val="9"/>
            <c:spPr>
              <a:solidFill>
                <a:srgbClr val="00B0F0"/>
              </a:solidFill>
              <a:ln>
                <a:solidFill>
                  <a:srgbClr val="000080"/>
                </a:solidFill>
                <a:prstDash val="solid"/>
              </a:ln>
            </c:spPr>
          </c:marker>
          <c:cat>
            <c:numRef>
              <c:f>定地水温!$A$33:$A$63</c:f>
              <c:numCache>
                <c:formatCode>m"月"d"日"</c:formatCode>
                <c:ptCount val="31"/>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numCache>
            </c:numRef>
          </c:cat>
          <c:val>
            <c:numRef>
              <c:f>定地水温!$B$33:$B$63</c:f>
              <c:numCache>
                <c:formatCode>General</c:formatCode>
                <c:ptCount val="31"/>
                <c:pt idx="0">
                  <c:v>19.7</c:v>
                </c:pt>
                <c:pt idx="1">
                  <c:v>19</c:v>
                </c:pt>
                <c:pt idx="2">
                  <c:v>20.100000000000001</c:v>
                </c:pt>
                <c:pt idx="3">
                  <c:v>19</c:v>
                </c:pt>
                <c:pt idx="4">
                  <c:v>17.5</c:v>
                </c:pt>
                <c:pt idx="5">
                  <c:v>17.899999999999999</c:v>
                </c:pt>
                <c:pt idx="6">
                  <c:v>18.7</c:v>
                </c:pt>
                <c:pt idx="7">
                  <c:v>20.3</c:v>
                </c:pt>
                <c:pt idx="8">
                  <c:v>18.899999999999999</c:v>
                </c:pt>
                <c:pt idx="9">
                  <c:v>19.5</c:v>
                </c:pt>
                <c:pt idx="10">
                  <c:v>18.600000000000001</c:v>
                </c:pt>
                <c:pt idx="11">
                  <c:v>18.100000000000001</c:v>
                </c:pt>
                <c:pt idx="12">
                  <c:v>19.100000000000001</c:v>
                </c:pt>
                <c:pt idx="13">
                  <c:v>19.2</c:v>
                </c:pt>
                <c:pt idx="14">
                  <c:v>18.7</c:v>
                </c:pt>
                <c:pt idx="15">
                  <c:v>18.3</c:v>
                </c:pt>
                <c:pt idx="16">
                  <c:v>17.899999999999999</c:v>
                </c:pt>
                <c:pt idx="17">
                  <c:v>18.600000000000001</c:v>
                </c:pt>
                <c:pt idx="18">
                  <c:v>18.100000000000001</c:v>
                </c:pt>
                <c:pt idx="19">
                  <c:v>18.7</c:v>
                </c:pt>
                <c:pt idx="20">
                  <c:v>18.100000000000001</c:v>
                </c:pt>
                <c:pt idx="21">
                  <c:v>18.100000000000001</c:v>
                </c:pt>
                <c:pt idx="22">
                  <c:v>18.5</c:v>
                </c:pt>
                <c:pt idx="23">
                  <c:v>19.100000000000001</c:v>
                </c:pt>
                <c:pt idx="24">
                  <c:v>18.8</c:v>
                </c:pt>
                <c:pt idx="25">
                  <c:v>17.5</c:v>
                </c:pt>
                <c:pt idx="26">
                  <c:v>15.7</c:v>
                </c:pt>
                <c:pt idx="27">
                  <c:v>17.5</c:v>
                </c:pt>
                <c:pt idx="28">
                  <c:v>18.7</c:v>
                </c:pt>
                <c:pt idx="29">
                  <c:v>18.5</c:v>
                </c:pt>
                <c:pt idx="30">
                  <c:v>18.2</c:v>
                </c:pt>
              </c:numCache>
            </c:numRef>
          </c:val>
          <c:smooth val="0"/>
          <c:extLst>
            <c:ext xmlns:c16="http://schemas.microsoft.com/office/drawing/2014/chart" uri="{C3380CC4-5D6E-409C-BE32-E72D297353CC}">
              <c16:uniqueId val="{00000000-6D2B-482D-85E2-FBB6685A8C65}"/>
            </c:ext>
          </c:extLst>
        </c:ser>
        <c:ser>
          <c:idx val="2"/>
          <c:order val="1"/>
          <c:tx>
            <c:strRef>
              <c:f>定地水温!$D$1</c:f>
              <c:strCache>
                <c:ptCount val="1"/>
                <c:pt idx="0">
                  <c:v>平年値（八丈島）</c:v>
                </c:pt>
              </c:strCache>
            </c:strRef>
          </c:tx>
          <c:spPr>
            <a:ln w="25400">
              <a:solidFill>
                <a:srgbClr val="FF0000"/>
              </a:solidFill>
              <a:prstDash val="solid"/>
            </a:ln>
          </c:spPr>
          <c:marker>
            <c:symbol val="none"/>
          </c:marker>
          <c:cat>
            <c:numRef>
              <c:f>定地水温!$A$33:$A$63</c:f>
              <c:numCache>
                <c:formatCode>m"月"d"日"</c:formatCode>
                <c:ptCount val="31"/>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numCache>
            </c:numRef>
          </c:cat>
          <c:val>
            <c:numRef>
              <c:f>定地水温!$D$33:$D$63</c:f>
              <c:numCache>
                <c:formatCode>#,##0.00_);[Red]\(#,##0.00\)</c:formatCode>
                <c:ptCount val="31"/>
                <c:pt idx="0">
                  <c:v>19.179310344827584</c:v>
                </c:pt>
                <c:pt idx="1">
                  <c:v>19.106896551724141</c:v>
                </c:pt>
                <c:pt idx="2">
                  <c:v>19.096551724137932</c:v>
                </c:pt>
                <c:pt idx="3">
                  <c:v>18.917241379310347</c:v>
                </c:pt>
                <c:pt idx="4">
                  <c:v>19.076666666666664</c:v>
                </c:pt>
                <c:pt idx="5">
                  <c:v>19.0448275862069</c:v>
                </c:pt>
                <c:pt idx="6">
                  <c:v>18.927586206896549</c:v>
                </c:pt>
                <c:pt idx="7">
                  <c:v>18.996666666666673</c:v>
                </c:pt>
                <c:pt idx="8">
                  <c:v>18.956666666666667</c:v>
                </c:pt>
                <c:pt idx="9">
                  <c:v>18.95</c:v>
                </c:pt>
                <c:pt idx="10">
                  <c:v>18.77333333333333</c:v>
                </c:pt>
                <c:pt idx="11">
                  <c:v>18.933333333333334</c:v>
                </c:pt>
                <c:pt idx="12">
                  <c:v>18.916666666666664</c:v>
                </c:pt>
                <c:pt idx="13">
                  <c:v>18.756666666666664</c:v>
                </c:pt>
                <c:pt idx="14">
                  <c:v>18.613333333333333</c:v>
                </c:pt>
                <c:pt idx="15">
                  <c:v>18.62</c:v>
                </c:pt>
                <c:pt idx="16">
                  <c:v>18.717241379310344</c:v>
                </c:pt>
                <c:pt idx="17">
                  <c:v>18.762068965517237</c:v>
                </c:pt>
                <c:pt idx="18">
                  <c:v>18.686666666666664</c:v>
                </c:pt>
                <c:pt idx="19">
                  <c:v>18.61</c:v>
                </c:pt>
                <c:pt idx="20">
                  <c:v>18.54666666666667</c:v>
                </c:pt>
                <c:pt idx="21">
                  <c:v>18.399999999999999</c:v>
                </c:pt>
                <c:pt idx="22">
                  <c:v>18.383333333333333</c:v>
                </c:pt>
                <c:pt idx="23">
                  <c:v>18.293333333333337</c:v>
                </c:pt>
                <c:pt idx="24">
                  <c:v>18.253333333333337</c:v>
                </c:pt>
                <c:pt idx="25">
                  <c:v>18.22</c:v>
                </c:pt>
                <c:pt idx="26">
                  <c:v>18.303333333333335</c:v>
                </c:pt>
                <c:pt idx="27">
                  <c:v>18.22</c:v>
                </c:pt>
                <c:pt idx="28">
                  <c:v>18.243333333333339</c:v>
                </c:pt>
                <c:pt idx="29">
                  <c:v>18.176666666666666</c:v>
                </c:pt>
                <c:pt idx="30">
                  <c:v>18.206666666666667</c:v>
                </c:pt>
              </c:numCache>
            </c:numRef>
          </c:val>
          <c:smooth val="0"/>
          <c:extLst>
            <c:ext xmlns:c16="http://schemas.microsoft.com/office/drawing/2014/chart" uri="{C3380CC4-5D6E-409C-BE32-E72D297353CC}">
              <c16:uniqueId val="{00000001-6D2B-482D-85E2-FBB6685A8C65}"/>
            </c:ext>
          </c:extLst>
        </c:ser>
        <c:dLbls>
          <c:showLegendKey val="0"/>
          <c:showVal val="0"/>
          <c:showCatName val="0"/>
          <c:showSerName val="0"/>
          <c:showPercent val="0"/>
          <c:showBubbleSize val="0"/>
        </c:dLbls>
        <c:marker val="1"/>
        <c:smooth val="0"/>
        <c:axId val="300238656"/>
        <c:axId val="1"/>
      </c:lineChart>
      <c:dateAx>
        <c:axId val="300238656"/>
        <c:scaling>
          <c:orientation val="minMax"/>
        </c:scaling>
        <c:delete val="0"/>
        <c:axPos val="b"/>
        <c:title>
          <c:tx>
            <c:rich>
              <a:bodyPr/>
              <a:lstStyle/>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ゴシック"/>
                    <a:ea typeface="ＭＳ ゴシック"/>
                  </a:rPr>
                  <a:t>図3　八丈島(神湊港)における1月の定地水温観測結果</a:t>
                </a:r>
              </a:p>
            </c:rich>
          </c:tx>
          <c:layout>
            <c:manualLayout>
              <c:xMode val="edge"/>
              <c:yMode val="edge"/>
              <c:x val="0.18294377103277029"/>
              <c:y val="0.91089369642748153"/>
            </c:manualLayout>
          </c:layout>
          <c:overlay val="0"/>
          <c:spPr>
            <a:noFill/>
            <a:ln w="25400">
              <a:noFill/>
            </a:ln>
          </c:spPr>
        </c:title>
        <c:numFmt formatCode="m/d;@"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Offset val="100"/>
        <c:baseTimeUnit val="days"/>
        <c:majorUnit val="5"/>
        <c:majorTimeUnit val="days"/>
        <c:minorUnit val="5"/>
        <c:minorTimeUnit val="days"/>
      </c:dateAx>
      <c:valAx>
        <c:axId val="1"/>
        <c:scaling>
          <c:orientation val="minMax"/>
          <c:max val="22"/>
          <c:min val="16"/>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水温（℃）</a:t>
                </a:r>
              </a:p>
            </c:rich>
          </c:tx>
          <c:layout>
            <c:manualLayout>
              <c:xMode val="edge"/>
              <c:yMode val="edge"/>
              <c:x val="1.1004163898599813E-2"/>
              <c:y val="1.6501774487491388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00238656"/>
        <c:crosses val="autoZero"/>
        <c:crossBetween val="between"/>
        <c:majorUnit val="2"/>
      </c:valAx>
      <c:spPr>
        <a:gradFill rotWithShape="0">
          <a:gsLst>
            <a:gs pos="0">
              <a:srgbClr val="FFFFC0"/>
            </a:gs>
            <a:gs pos="100000">
              <a:srgbClr val="FFFFC0">
                <a:gamma/>
                <a:shade val="89020"/>
                <a:invGamma/>
              </a:srgbClr>
            </a:gs>
          </a:gsLst>
          <a:lin ang="2700000" scaled="1"/>
        </a:gradFill>
        <a:ln w="12700">
          <a:solidFill>
            <a:srgbClr val="808080"/>
          </a:solidFill>
          <a:prstDash val="solid"/>
        </a:ln>
      </c:spPr>
    </c:plotArea>
    <c:legend>
      <c:legendPos val="r"/>
      <c:layout>
        <c:manualLayout>
          <c:xMode val="edge"/>
          <c:yMode val="edge"/>
          <c:wMode val="edge"/>
          <c:hMode val="edge"/>
          <c:x val="0.75378326671821627"/>
          <c:y val="0.10561086840889075"/>
          <c:w val="0.95873522033812164"/>
          <c:h val="0.30693174981034349"/>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767928750174005E-2"/>
          <c:y val="4.065584919293995E-2"/>
          <c:w val="0.87741164855001796"/>
          <c:h val="0.84406695064756254"/>
        </c:manualLayout>
      </c:layout>
      <c:lineChart>
        <c:grouping val="standard"/>
        <c:varyColors val="0"/>
        <c:ser>
          <c:idx val="0"/>
          <c:order val="0"/>
          <c:tx>
            <c:strRef>
              <c:f>定地水温!$B$1</c:f>
              <c:strCache>
                <c:ptCount val="1"/>
                <c:pt idx="0">
                  <c:v>観測値</c:v>
                </c:pt>
              </c:strCache>
            </c:strRef>
          </c:tx>
          <c:spPr>
            <a:ln w="25400">
              <a:solidFill>
                <a:srgbClr val="000080"/>
              </a:solidFill>
              <a:prstDash val="solid"/>
            </a:ln>
          </c:spPr>
          <c:marker>
            <c:symbol val="circle"/>
            <c:size val="7"/>
            <c:spPr>
              <a:solidFill>
                <a:srgbClr val="69C6FF"/>
              </a:solidFill>
              <a:ln>
                <a:solidFill>
                  <a:srgbClr val="000080"/>
                </a:solidFill>
                <a:prstDash val="solid"/>
              </a:ln>
            </c:spPr>
          </c:marker>
          <c:cat>
            <c:numRef>
              <c:f>定地水温!$A$33:$A$63</c:f>
              <c:numCache>
                <c:formatCode>m"月"d"日"</c:formatCode>
                <c:ptCount val="31"/>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numCache>
            </c:numRef>
          </c:cat>
          <c:val>
            <c:numRef>
              <c:f>定地水温!$B$33:$B$63</c:f>
              <c:numCache>
                <c:formatCode>General</c:formatCode>
                <c:ptCount val="31"/>
                <c:pt idx="0">
                  <c:v>19.7</c:v>
                </c:pt>
                <c:pt idx="1">
                  <c:v>19</c:v>
                </c:pt>
                <c:pt idx="2">
                  <c:v>20.100000000000001</c:v>
                </c:pt>
                <c:pt idx="3">
                  <c:v>19</c:v>
                </c:pt>
                <c:pt idx="4">
                  <c:v>17.5</c:v>
                </c:pt>
                <c:pt idx="5">
                  <c:v>17.899999999999999</c:v>
                </c:pt>
                <c:pt idx="6">
                  <c:v>18.7</c:v>
                </c:pt>
                <c:pt idx="7">
                  <c:v>20.3</c:v>
                </c:pt>
                <c:pt idx="8">
                  <c:v>18.899999999999999</c:v>
                </c:pt>
                <c:pt idx="9">
                  <c:v>19.5</c:v>
                </c:pt>
                <c:pt idx="10">
                  <c:v>18.600000000000001</c:v>
                </c:pt>
                <c:pt idx="11">
                  <c:v>18.100000000000001</c:v>
                </c:pt>
                <c:pt idx="12">
                  <c:v>19.100000000000001</c:v>
                </c:pt>
                <c:pt idx="13">
                  <c:v>19.2</c:v>
                </c:pt>
                <c:pt idx="14">
                  <c:v>18.7</c:v>
                </c:pt>
                <c:pt idx="15">
                  <c:v>18.3</c:v>
                </c:pt>
                <c:pt idx="16">
                  <c:v>17.899999999999999</c:v>
                </c:pt>
                <c:pt idx="17">
                  <c:v>18.600000000000001</c:v>
                </c:pt>
                <c:pt idx="18">
                  <c:v>18.100000000000001</c:v>
                </c:pt>
                <c:pt idx="19">
                  <c:v>18.7</c:v>
                </c:pt>
                <c:pt idx="20">
                  <c:v>18.100000000000001</c:v>
                </c:pt>
                <c:pt idx="21">
                  <c:v>18.100000000000001</c:v>
                </c:pt>
                <c:pt idx="22">
                  <c:v>18.5</c:v>
                </c:pt>
                <c:pt idx="23">
                  <c:v>19.100000000000001</c:v>
                </c:pt>
                <c:pt idx="24">
                  <c:v>18.8</c:v>
                </c:pt>
                <c:pt idx="25">
                  <c:v>17.5</c:v>
                </c:pt>
                <c:pt idx="26">
                  <c:v>15.7</c:v>
                </c:pt>
                <c:pt idx="27">
                  <c:v>17.5</c:v>
                </c:pt>
                <c:pt idx="28">
                  <c:v>18.7</c:v>
                </c:pt>
                <c:pt idx="29">
                  <c:v>18.5</c:v>
                </c:pt>
                <c:pt idx="30">
                  <c:v>18.2</c:v>
                </c:pt>
              </c:numCache>
            </c:numRef>
          </c:val>
          <c:smooth val="0"/>
          <c:extLst>
            <c:ext xmlns:c16="http://schemas.microsoft.com/office/drawing/2014/chart" uri="{C3380CC4-5D6E-409C-BE32-E72D297353CC}">
              <c16:uniqueId val="{00000000-5E0D-44B7-8F4A-F16775001E99}"/>
            </c:ext>
          </c:extLst>
        </c:ser>
        <c:ser>
          <c:idx val="2"/>
          <c:order val="1"/>
          <c:tx>
            <c:strRef>
              <c:f>定地水温!$D$1</c:f>
              <c:strCache>
                <c:ptCount val="1"/>
                <c:pt idx="0">
                  <c:v>平年値（八丈島）</c:v>
                </c:pt>
              </c:strCache>
            </c:strRef>
          </c:tx>
          <c:spPr>
            <a:ln w="25400">
              <a:solidFill>
                <a:srgbClr val="FF0000"/>
              </a:solidFill>
              <a:prstDash val="solid"/>
            </a:ln>
          </c:spPr>
          <c:marker>
            <c:symbol val="triangle"/>
            <c:size val="7"/>
            <c:spPr>
              <a:solidFill>
                <a:srgbClr val="FF0000"/>
              </a:solidFill>
              <a:ln>
                <a:solidFill>
                  <a:srgbClr val="FF0000"/>
                </a:solidFill>
                <a:prstDash val="solid"/>
              </a:ln>
            </c:spPr>
          </c:marker>
          <c:cat>
            <c:numRef>
              <c:f>定地水温!$A$33:$A$63</c:f>
              <c:numCache>
                <c:formatCode>m"月"d"日"</c:formatCode>
                <c:ptCount val="31"/>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numCache>
            </c:numRef>
          </c:cat>
          <c:val>
            <c:numRef>
              <c:f>定地水温!$D$33:$D$63</c:f>
              <c:numCache>
                <c:formatCode>#,##0.00_);[Red]\(#,##0.00\)</c:formatCode>
                <c:ptCount val="31"/>
                <c:pt idx="0">
                  <c:v>19.179310344827584</c:v>
                </c:pt>
                <c:pt idx="1">
                  <c:v>19.106896551724141</c:v>
                </c:pt>
                <c:pt idx="2">
                  <c:v>19.096551724137932</c:v>
                </c:pt>
                <c:pt idx="3">
                  <c:v>18.917241379310347</c:v>
                </c:pt>
                <c:pt idx="4">
                  <c:v>19.076666666666664</c:v>
                </c:pt>
                <c:pt idx="5">
                  <c:v>19.0448275862069</c:v>
                </c:pt>
                <c:pt idx="6">
                  <c:v>18.927586206896549</c:v>
                </c:pt>
                <c:pt idx="7">
                  <c:v>18.996666666666673</c:v>
                </c:pt>
                <c:pt idx="8">
                  <c:v>18.956666666666667</c:v>
                </c:pt>
                <c:pt idx="9">
                  <c:v>18.95</c:v>
                </c:pt>
                <c:pt idx="10">
                  <c:v>18.77333333333333</c:v>
                </c:pt>
                <c:pt idx="11">
                  <c:v>18.933333333333334</c:v>
                </c:pt>
                <c:pt idx="12">
                  <c:v>18.916666666666664</c:v>
                </c:pt>
                <c:pt idx="13">
                  <c:v>18.756666666666664</c:v>
                </c:pt>
                <c:pt idx="14">
                  <c:v>18.613333333333333</c:v>
                </c:pt>
                <c:pt idx="15">
                  <c:v>18.62</c:v>
                </c:pt>
                <c:pt idx="16">
                  <c:v>18.717241379310344</c:v>
                </c:pt>
                <c:pt idx="17">
                  <c:v>18.762068965517237</c:v>
                </c:pt>
                <c:pt idx="18">
                  <c:v>18.686666666666664</c:v>
                </c:pt>
                <c:pt idx="19">
                  <c:v>18.61</c:v>
                </c:pt>
                <c:pt idx="20">
                  <c:v>18.54666666666667</c:v>
                </c:pt>
                <c:pt idx="21">
                  <c:v>18.399999999999999</c:v>
                </c:pt>
                <c:pt idx="22">
                  <c:v>18.383333333333333</c:v>
                </c:pt>
                <c:pt idx="23">
                  <c:v>18.293333333333337</c:v>
                </c:pt>
                <c:pt idx="24">
                  <c:v>18.253333333333337</c:v>
                </c:pt>
                <c:pt idx="25">
                  <c:v>18.22</c:v>
                </c:pt>
                <c:pt idx="26">
                  <c:v>18.303333333333335</c:v>
                </c:pt>
                <c:pt idx="27">
                  <c:v>18.22</c:v>
                </c:pt>
                <c:pt idx="28">
                  <c:v>18.243333333333339</c:v>
                </c:pt>
                <c:pt idx="29">
                  <c:v>18.176666666666666</c:v>
                </c:pt>
                <c:pt idx="30">
                  <c:v>18.206666666666667</c:v>
                </c:pt>
              </c:numCache>
            </c:numRef>
          </c:val>
          <c:smooth val="0"/>
          <c:extLst>
            <c:ext xmlns:c16="http://schemas.microsoft.com/office/drawing/2014/chart" uri="{C3380CC4-5D6E-409C-BE32-E72D297353CC}">
              <c16:uniqueId val="{00000001-5E0D-44B7-8F4A-F16775001E99}"/>
            </c:ext>
          </c:extLst>
        </c:ser>
        <c:dLbls>
          <c:showLegendKey val="0"/>
          <c:showVal val="0"/>
          <c:showCatName val="0"/>
          <c:showSerName val="0"/>
          <c:showPercent val="0"/>
          <c:showBubbleSize val="0"/>
        </c:dLbls>
        <c:marker val="1"/>
        <c:smooth val="0"/>
        <c:axId val="300241608"/>
        <c:axId val="1"/>
      </c:lineChart>
      <c:dateAx>
        <c:axId val="300241608"/>
        <c:scaling>
          <c:orientation val="minMax"/>
        </c:scaling>
        <c:delete val="0"/>
        <c:axPos val="b"/>
        <c:numFmt formatCode="m/d;@"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Offset val="100"/>
        <c:baseTimeUnit val="days"/>
        <c:majorUnit val="15"/>
        <c:majorTimeUnit val="days"/>
        <c:minorUnit val="5"/>
        <c:minorTimeUnit val="days"/>
      </c:dateAx>
      <c:valAx>
        <c:axId val="1"/>
        <c:scaling>
          <c:orientation val="minMax"/>
          <c:min val="15"/>
        </c:scaling>
        <c:delete val="0"/>
        <c:axPos val="l"/>
        <c:majorGridlines>
          <c:spPr>
            <a:ln w="3175">
              <a:solidFill>
                <a:srgbClr val="000000"/>
              </a:solidFill>
              <a:prstDash val="solid"/>
            </a:ln>
          </c:spPr>
        </c:majorGridlines>
        <c:title>
          <c:tx>
            <c:rich>
              <a:bodyPr rot="0" vert="wordArtVertRtl"/>
              <a:lstStyle/>
              <a:p>
                <a:pPr algn="ct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水温（℃）</a:t>
                </a:r>
              </a:p>
            </c:rich>
          </c:tx>
          <c:layout>
            <c:manualLayout>
              <c:xMode val="edge"/>
              <c:yMode val="edge"/>
              <c:x val="1.7781731070522476E-3"/>
              <c:y val="0.3054741014516042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00241608"/>
        <c:crosses val="autoZero"/>
        <c:crossBetween val="between"/>
        <c:majorUnit val="2"/>
      </c:valAx>
      <c:spPr>
        <a:gradFill rotWithShape="0">
          <a:gsLst>
            <a:gs pos="0">
              <a:srgbClr val="FFFFC0"/>
            </a:gs>
            <a:gs pos="100000">
              <a:srgbClr val="FFFFC0">
                <a:gamma/>
                <a:shade val="89020"/>
                <a:invGamma/>
              </a:srgbClr>
            </a:gs>
          </a:gsLst>
          <a:lin ang="2700000" scaled="1"/>
        </a:gradFill>
        <a:ln w="12700">
          <a:solidFill>
            <a:srgbClr val="808080"/>
          </a:solidFill>
          <a:prstDash val="solid"/>
        </a:ln>
      </c:spPr>
    </c:plotArea>
    <c:legend>
      <c:legendPos val="r"/>
      <c:layout>
        <c:manualLayout>
          <c:xMode val="edge"/>
          <c:yMode val="edge"/>
          <c:x val="0.3635938126476167"/>
          <c:y val="0.61776335100969526"/>
          <c:w val="0.20523438421288487"/>
          <c:h val="0.17280411377149285"/>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image" Target="../media/image2.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314325</xdr:colOff>
      <xdr:row>15</xdr:row>
      <xdr:rowOff>57150</xdr:rowOff>
    </xdr:from>
    <xdr:to>
      <xdr:col>11</xdr:col>
      <xdr:colOff>609600</xdr:colOff>
      <xdr:row>26</xdr:row>
      <xdr:rowOff>95250</xdr:rowOff>
    </xdr:to>
    <xdr:pic>
      <xdr:nvPicPr>
        <xdr:cNvPr id="1793" name="Picture 49" descr="011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54" b="1834"/>
        <a:stretch>
          <a:fillRect/>
        </a:stretch>
      </xdr:blipFill>
      <xdr:spPr bwMode="auto">
        <a:xfrm>
          <a:off x="4905375" y="2876550"/>
          <a:ext cx="1533525" cy="2238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xdr:colOff>
      <xdr:row>5</xdr:row>
      <xdr:rowOff>142875</xdr:rowOff>
    </xdr:from>
    <xdr:to>
      <xdr:col>4</xdr:col>
      <xdr:colOff>323850</xdr:colOff>
      <xdr:row>10</xdr:row>
      <xdr:rowOff>171450</xdr:rowOff>
    </xdr:to>
    <xdr:pic>
      <xdr:nvPicPr>
        <xdr:cNvPr id="1794" name="Picture 6" descr="Takunan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952500"/>
          <a:ext cx="16764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11</xdr:row>
      <xdr:rowOff>28575</xdr:rowOff>
    </xdr:from>
    <xdr:to>
      <xdr:col>12</xdr:col>
      <xdr:colOff>581025</xdr:colOff>
      <xdr:row>16</xdr:row>
      <xdr:rowOff>85725</xdr:rowOff>
    </xdr:to>
    <xdr:sp macro="" textlink="">
      <xdr:nvSpPr>
        <xdr:cNvPr id="2049" name="Text Box 1"/>
        <xdr:cNvSpPr txBox="1">
          <a:spLocks noChangeArrowheads="1"/>
        </xdr:cNvSpPr>
      </xdr:nvSpPr>
      <xdr:spPr bwMode="auto">
        <a:xfrm>
          <a:off x="123825" y="2038350"/>
          <a:ext cx="6905625" cy="1057275"/>
        </a:xfrm>
        <a:prstGeom prst="rect">
          <a:avLst/>
        </a:prstGeom>
        <a:noFill/>
        <a:ln w="9525">
          <a:noFill/>
          <a:miter lim="800000"/>
          <a:headEnd/>
          <a:tailEnd/>
        </a:ln>
        <a:effectLst/>
      </xdr:spPr>
      <xdr:txBody>
        <a:bodyPr vertOverflow="clip" wrap="square" lIns="91440" tIns="45720" rIns="91440" bIns="45720" anchor="t" upright="1"/>
        <a:lstStyle/>
        <a:p>
          <a:pPr algn="l" rtl="0">
            <a:lnSpc>
              <a:spcPts val="1100"/>
            </a:lnSpc>
            <a:defRPr sz="1000"/>
          </a:pPr>
          <a:r>
            <a:rPr lang="ja-JP" altLang="en-US" sz="1100" b="0" i="0" u="none" strike="noStrike" baseline="0">
              <a:solidFill>
                <a:srgbClr val="000000"/>
              </a:solidFill>
              <a:latin typeface="ＭＳ ゴシック"/>
              <a:ea typeface="ＭＳ ゴシック"/>
            </a:rPr>
            <a:t>　調査指導船「たくなん」による八丈島沿岸海洋観測結果と八丈島神湊港及び青ヶ島三宝港定地水温観測結果についてお知らせします。</a:t>
          </a:r>
        </a:p>
        <a:p>
          <a:pPr algn="l" rtl="0">
            <a:lnSpc>
              <a:spcPts val="1200"/>
            </a:lnSpc>
            <a:defRPr sz="1000"/>
          </a:pPr>
          <a:r>
            <a:rPr lang="ja-JP" altLang="en-US" sz="1100" b="0" i="0" u="none" strike="noStrike" baseline="0">
              <a:solidFill>
                <a:srgbClr val="000000"/>
              </a:solidFill>
              <a:latin typeface="ＭＳ ゴシック"/>
              <a:ea typeface="ＭＳ ゴシック"/>
            </a:rPr>
            <a:t>・沿岸定点観測　　</a:t>
          </a:r>
          <a:r>
            <a:rPr lang="en-US" altLang="ja-JP" sz="1100" b="0" i="0" u="none" strike="noStrike" baseline="0">
              <a:solidFill>
                <a:srgbClr val="000000"/>
              </a:solidFill>
              <a:latin typeface="ＭＳ ゴシック"/>
              <a:ea typeface="ＭＳ ゴシック"/>
            </a:rPr>
            <a:t>2012</a:t>
          </a:r>
          <a:r>
            <a:rPr lang="ja-JP" altLang="en-US" sz="1100" b="0" i="0" u="none" strike="noStrike" baseline="0">
              <a:solidFill>
                <a:srgbClr val="000000"/>
              </a:solidFill>
              <a:latin typeface="ＭＳ ゴシック"/>
              <a:ea typeface="ＭＳ ゴシック"/>
            </a:rPr>
            <a:t>年</a:t>
          </a:r>
          <a:r>
            <a:rPr lang="en-US" altLang="ja-JP" sz="1100" b="0" i="0" u="none" strike="noStrike" baseline="0">
              <a:solidFill>
                <a:srgbClr val="000000"/>
              </a:solidFill>
              <a:latin typeface="ＭＳ ゴシック"/>
              <a:ea typeface="ＭＳ ゴシック"/>
            </a:rPr>
            <a:t>1</a:t>
          </a:r>
          <a:r>
            <a:rPr lang="ja-JP" altLang="en-US" sz="1100" b="0" i="0" u="none" strike="noStrike" baseline="0">
              <a:solidFill>
                <a:srgbClr val="000000"/>
              </a:solidFill>
              <a:latin typeface="ＭＳ ゴシック"/>
              <a:ea typeface="ＭＳ ゴシック"/>
            </a:rPr>
            <a:t>月</a:t>
          </a:r>
          <a:r>
            <a:rPr lang="en-US" altLang="ja-JP" sz="1100" b="0" i="0" u="none" strike="noStrike" baseline="0">
              <a:solidFill>
                <a:srgbClr val="000000"/>
              </a:solidFill>
              <a:latin typeface="ＭＳ ゴシック"/>
              <a:ea typeface="ＭＳ ゴシック"/>
            </a:rPr>
            <a:t>18,19</a:t>
          </a:r>
          <a:r>
            <a:rPr lang="ja-JP" altLang="en-US" sz="1100" b="0" i="0" u="none" strike="noStrike" baseline="0">
              <a:solidFill>
                <a:srgbClr val="000000"/>
              </a:solidFill>
              <a:latin typeface="ＭＳ ゴシック"/>
              <a:ea typeface="ＭＳ ゴシック"/>
            </a:rPr>
            <a:t>日に八丈島、東西の</a:t>
          </a:r>
          <a:r>
            <a:rPr lang="en-US" altLang="ja-JP" sz="1100" b="0" i="0" u="none" strike="noStrike" baseline="0">
              <a:solidFill>
                <a:srgbClr val="000000"/>
              </a:solidFill>
              <a:latin typeface="ＭＳ ゴシック"/>
              <a:ea typeface="ＭＳ ゴシック"/>
            </a:rPr>
            <a:t>10</a:t>
          </a:r>
          <a:r>
            <a:rPr lang="ja-JP" altLang="en-US" sz="1100" b="0" i="0" u="none" strike="noStrike" baseline="0">
              <a:solidFill>
                <a:srgbClr val="000000"/>
              </a:solidFill>
              <a:latin typeface="ＭＳ ゴシック"/>
              <a:ea typeface="ＭＳ ゴシック"/>
            </a:rPr>
            <a:t>測点にて観測</a:t>
          </a:r>
        </a:p>
        <a:p>
          <a:pPr algn="l" rtl="0">
            <a:lnSpc>
              <a:spcPts val="1100"/>
            </a:lnSpc>
            <a:defRPr sz="1000"/>
          </a:pPr>
          <a:r>
            <a:rPr lang="ja-JP" altLang="en-US" sz="1100" b="0" i="0" u="none" strike="noStrike" baseline="0">
              <a:solidFill>
                <a:srgbClr val="000000"/>
              </a:solidFill>
              <a:latin typeface="ＭＳ ゴシック"/>
              <a:ea typeface="ＭＳ ゴシック"/>
            </a:rPr>
            <a:t>・八丈島定地観測  </a:t>
          </a:r>
          <a:r>
            <a:rPr lang="en-US" altLang="ja-JP" sz="1100" b="0" i="0" u="none" strike="noStrike" baseline="0">
              <a:solidFill>
                <a:srgbClr val="000000"/>
              </a:solidFill>
              <a:latin typeface="ＭＳ ゴシック"/>
              <a:ea typeface="ＭＳ ゴシック"/>
            </a:rPr>
            <a:t>2012</a:t>
          </a:r>
          <a:r>
            <a:rPr lang="ja-JP" altLang="en-US" sz="1100" b="0" i="0" u="none" strike="noStrike" baseline="0">
              <a:solidFill>
                <a:srgbClr val="000000"/>
              </a:solidFill>
              <a:latin typeface="ＭＳ ゴシック"/>
              <a:ea typeface="ＭＳ ゴシック"/>
            </a:rPr>
            <a:t>年</a:t>
          </a:r>
          <a:r>
            <a:rPr lang="en-US" altLang="ja-JP" sz="1100" b="0" i="0" u="none" strike="noStrike" baseline="0">
              <a:solidFill>
                <a:srgbClr val="000000"/>
              </a:solidFill>
              <a:latin typeface="ＭＳ ゴシック"/>
              <a:ea typeface="ＭＳ ゴシック"/>
            </a:rPr>
            <a:t>1</a:t>
          </a:r>
          <a:r>
            <a:rPr lang="ja-JP" altLang="en-US" sz="1100" b="0" i="0" u="none" strike="noStrike" baseline="0">
              <a:solidFill>
                <a:srgbClr val="000000"/>
              </a:solidFill>
              <a:latin typeface="ＭＳ ゴシック"/>
              <a:ea typeface="ＭＳ ゴシック"/>
            </a:rPr>
            <a:t>月</a:t>
          </a:r>
          <a:r>
            <a:rPr lang="en-US" altLang="ja-JP" sz="1100" b="0" i="0" u="none" strike="noStrike" baseline="0">
              <a:solidFill>
                <a:srgbClr val="000000"/>
              </a:solidFill>
              <a:latin typeface="ＭＳ ゴシック"/>
              <a:ea typeface="ＭＳ ゴシック"/>
            </a:rPr>
            <a:t>1</a:t>
          </a: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31</a:t>
          </a:r>
          <a:r>
            <a:rPr lang="ja-JP" altLang="en-US" sz="1100" b="0" i="0" u="none" strike="noStrike" baseline="0">
              <a:solidFill>
                <a:srgbClr val="000000"/>
              </a:solidFill>
              <a:latin typeface="ＭＳ ゴシック"/>
              <a:ea typeface="ＭＳ ゴシック"/>
            </a:rPr>
            <a:t>日、午前</a:t>
          </a:r>
          <a:r>
            <a:rPr lang="en-US" altLang="ja-JP" sz="1100" b="0" i="0" u="none" strike="noStrike" baseline="0">
              <a:solidFill>
                <a:srgbClr val="000000"/>
              </a:solidFill>
              <a:latin typeface="ＭＳ ゴシック"/>
              <a:ea typeface="ＭＳ ゴシック"/>
            </a:rPr>
            <a:t>9</a:t>
          </a:r>
          <a:r>
            <a:rPr lang="ja-JP" altLang="en-US" sz="1100" b="0" i="0" u="none" strike="noStrike" baseline="0">
              <a:solidFill>
                <a:srgbClr val="000000"/>
              </a:solidFill>
              <a:latin typeface="ＭＳ ゴシック"/>
              <a:ea typeface="ＭＳ ゴシック"/>
            </a:rPr>
            <a:t>時に神湊港内にて観測</a:t>
          </a:r>
        </a:p>
      </xdr:txBody>
    </xdr:sp>
    <xdr:clientData/>
  </xdr:twoCellAnchor>
  <xdr:twoCellAnchor>
    <xdr:from>
      <xdr:col>1</xdr:col>
      <xdr:colOff>19050</xdr:colOff>
      <xdr:row>45</xdr:row>
      <xdr:rowOff>114300</xdr:rowOff>
    </xdr:from>
    <xdr:to>
      <xdr:col>12</xdr:col>
      <xdr:colOff>600075</xdr:colOff>
      <xdr:row>60</xdr:row>
      <xdr:rowOff>0</xdr:rowOff>
    </xdr:to>
    <xdr:graphicFrame macro="">
      <xdr:nvGraphicFramePr>
        <xdr:cNvPr id="1796"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209550</xdr:colOff>
      <xdr:row>3</xdr:row>
      <xdr:rowOff>76200</xdr:rowOff>
    </xdr:from>
    <xdr:to>
      <xdr:col>12</xdr:col>
      <xdr:colOff>47625</xdr:colOff>
      <xdr:row>7</xdr:row>
      <xdr:rowOff>95250</xdr:rowOff>
    </xdr:to>
    <xdr:sp macro="" textlink="">
      <xdr:nvSpPr>
        <xdr:cNvPr id="2059" name="Text Box 11"/>
        <xdr:cNvSpPr txBox="1">
          <a:spLocks noChangeArrowheads="1"/>
        </xdr:cNvSpPr>
      </xdr:nvSpPr>
      <xdr:spPr bwMode="auto">
        <a:xfrm>
          <a:off x="1704975" y="476250"/>
          <a:ext cx="4791075" cy="81915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ja-JP" altLang="en-US" sz="3600" b="1" i="0" u="none" strike="noStrike" baseline="0">
              <a:solidFill>
                <a:srgbClr val="000000"/>
              </a:solidFill>
              <a:latin typeface="HG正楷書体-PRO"/>
              <a:ea typeface="HG正楷書体-PRO"/>
            </a:rPr>
            <a:t>八丈海洋観測報告</a:t>
          </a:r>
        </a:p>
      </xdr:txBody>
    </xdr:sp>
    <xdr:clientData/>
  </xdr:twoCellAnchor>
  <xdr:twoCellAnchor editAs="oneCell">
    <xdr:from>
      <xdr:col>6</xdr:col>
      <xdr:colOff>171450</xdr:colOff>
      <xdr:row>7</xdr:row>
      <xdr:rowOff>85725</xdr:rowOff>
    </xdr:from>
    <xdr:to>
      <xdr:col>12</xdr:col>
      <xdr:colOff>561975</xdr:colOff>
      <xdr:row>8</xdr:row>
      <xdr:rowOff>171450</xdr:rowOff>
    </xdr:to>
    <xdr:sp macro="" textlink="">
      <xdr:nvSpPr>
        <xdr:cNvPr id="2060" name="Text Box 12"/>
        <xdr:cNvSpPr txBox="1">
          <a:spLocks noChangeArrowheads="1"/>
        </xdr:cNvSpPr>
      </xdr:nvSpPr>
      <xdr:spPr bwMode="auto">
        <a:xfrm>
          <a:off x="2905125" y="1285875"/>
          <a:ext cx="4105275" cy="28575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ja-JP" altLang="en-US" sz="1400" b="0" i="0" u="none" strike="noStrike" baseline="0">
              <a:solidFill>
                <a:srgbClr val="000000"/>
              </a:solidFill>
              <a:latin typeface="HGS創英ﾌﾟﾚｾﾞﾝｽEB"/>
              <a:ea typeface="HGS創英ﾌﾟﾚｾﾞﾝｽEB"/>
            </a:rPr>
            <a:t>東京都 島しょ農林水産総合センター 八丈事業所</a:t>
          </a:r>
        </a:p>
      </xdr:txBody>
    </xdr:sp>
    <xdr:clientData/>
  </xdr:twoCellAnchor>
  <xdr:twoCellAnchor editAs="oneCell">
    <xdr:from>
      <xdr:col>7</xdr:col>
      <xdr:colOff>152400</xdr:colOff>
      <xdr:row>9</xdr:row>
      <xdr:rowOff>0</xdr:rowOff>
    </xdr:from>
    <xdr:to>
      <xdr:col>12</xdr:col>
      <xdr:colOff>523875</xdr:colOff>
      <xdr:row>10</xdr:row>
      <xdr:rowOff>152400</xdr:rowOff>
    </xdr:to>
    <xdr:sp macro="" textlink="">
      <xdr:nvSpPr>
        <xdr:cNvPr id="2061" name="Text Box 13"/>
        <xdr:cNvSpPr txBox="1">
          <a:spLocks noChangeArrowheads="1"/>
        </xdr:cNvSpPr>
      </xdr:nvSpPr>
      <xdr:spPr bwMode="auto">
        <a:xfrm>
          <a:off x="3505200" y="1600200"/>
          <a:ext cx="3467100" cy="352425"/>
        </a:xfrm>
        <a:prstGeom prst="rect">
          <a:avLst/>
        </a:prstGeom>
        <a:noFill/>
        <a:ln w="9525" algn="ctr">
          <a:noFill/>
          <a:miter lim="800000"/>
          <a:headEnd/>
          <a:tailEnd/>
        </a:ln>
        <a:effectLst/>
      </xdr:spPr>
      <xdr:txBody>
        <a:bodyPr vertOverflow="clip" wrap="square" lIns="0" tIns="0" rIns="0" bIns="0" anchor="t" upright="1"/>
        <a:lstStyle/>
        <a:p>
          <a:pPr algn="l" rtl="0">
            <a:lnSpc>
              <a:spcPts val="1300"/>
            </a:lnSpc>
            <a:defRPr sz="1000"/>
          </a:pP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100-1511</a:t>
          </a:r>
          <a:r>
            <a:rPr lang="ja-JP" altLang="en-US" sz="1100" b="0" i="0" u="none" strike="noStrike" baseline="0">
              <a:solidFill>
                <a:srgbClr val="000000"/>
              </a:solidFill>
              <a:latin typeface="ＭＳ ゴシック"/>
              <a:ea typeface="ＭＳ ゴシック"/>
            </a:rPr>
            <a:t>　東京都八丈島八丈町三根</a:t>
          </a:r>
          <a:r>
            <a:rPr lang="en-US" altLang="ja-JP" sz="1100" b="0" i="0" u="none" strike="noStrike" baseline="0">
              <a:solidFill>
                <a:srgbClr val="000000"/>
              </a:solidFill>
              <a:latin typeface="ＭＳ ゴシック"/>
              <a:ea typeface="ＭＳ ゴシック"/>
            </a:rPr>
            <a:t>4222</a:t>
          </a:r>
          <a:r>
            <a:rPr lang="ja-JP" altLang="en-US" sz="1100" b="0" i="0" u="none" strike="noStrike" baseline="0">
              <a:solidFill>
                <a:srgbClr val="000000"/>
              </a:solidFill>
              <a:latin typeface="ＭＳ ゴシック"/>
              <a:ea typeface="ＭＳ ゴシック"/>
            </a:rPr>
            <a:t>　　</a:t>
          </a:r>
        </a:p>
        <a:p>
          <a:pPr algn="l" rtl="0">
            <a:lnSpc>
              <a:spcPts val="1300"/>
            </a:lnSpc>
            <a:defRPr sz="1000"/>
          </a:pP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TEL</a:t>
          </a: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04996-2-0209</a:t>
          </a: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FAX</a:t>
          </a: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04996-2-3429</a:t>
          </a:r>
        </a:p>
      </xdr:txBody>
    </xdr:sp>
    <xdr:clientData/>
  </xdr:twoCellAnchor>
  <xdr:twoCellAnchor>
    <xdr:from>
      <xdr:col>1</xdr:col>
      <xdr:colOff>200025</xdr:colOff>
      <xdr:row>16</xdr:row>
      <xdr:rowOff>76200</xdr:rowOff>
    </xdr:from>
    <xdr:to>
      <xdr:col>8</xdr:col>
      <xdr:colOff>28575</xdr:colOff>
      <xdr:row>27</xdr:row>
      <xdr:rowOff>171450</xdr:rowOff>
    </xdr:to>
    <xdr:pic>
      <xdr:nvPicPr>
        <xdr:cNvPr id="1800"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r="6873" b="6000"/>
        <a:stretch>
          <a:fillRect/>
        </a:stretch>
      </xdr:blipFill>
      <xdr:spPr bwMode="auto">
        <a:xfrm>
          <a:off x="304800" y="3095625"/>
          <a:ext cx="3695700" cy="2295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419100</xdr:colOff>
      <xdr:row>53</xdr:row>
      <xdr:rowOff>161925</xdr:rowOff>
    </xdr:from>
    <xdr:to>
      <xdr:col>5</xdr:col>
      <xdr:colOff>447675</xdr:colOff>
      <xdr:row>56</xdr:row>
      <xdr:rowOff>152400</xdr:rowOff>
    </xdr:to>
    <xdr:grpSp>
      <xdr:nvGrpSpPr>
        <xdr:cNvPr id="1801" name="Group 15"/>
        <xdr:cNvGrpSpPr>
          <a:grpSpLocks/>
        </xdr:cNvGrpSpPr>
      </xdr:nvGrpSpPr>
      <xdr:grpSpPr bwMode="auto">
        <a:xfrm>
          <a:off x="800100" y="10553700"/>
          <a:ext cx="1762125" cy="590550"/>
          <a:chOff x="8694" y="12574"/>
          <a:chExt cx="2245" cy="764"/>
        </a:xfrm>
      </xdr:grpSpPr>
      <xdr:sp macro="" textlink="">
        <xdr:nvSpPr>
          <xdr:cNvPr id="1803" name="Rectangle 16"/>
          <xdr:cNvSpPr>
            <a:spLocks noChangeArrowheads="1"/>
          </xdr:cNvSpPr>
        </xdr:nvSpPr>
        <xdr:spPr bwMode="auto">
          <a:xfrm>
            <a:off x="8694" y="12574"/>
            <a:ext cx="2160" cy="715"/>
          </a:xfrm>
          <a:prstGeom prst="rect">
            <a:avLst/>
          </a:prstGeom>
          <a:solidFill>
            <a:srgbClr val="FFFF99"/>
          </a:solidFill>
          <a:ln w="9525">
            <a:solidFill>
              <a:srgbClr val="000000"/>
            </a:solidFill>
            <a:miter lim="800000"/>
            <a:headEnd/>
            <a:tailEnd/>
          </a:ln>
        </xdr:spPr>
      </xdr:sp>
      <xdr:sp macro="" textlink="">
        <xdr:nvSpPr>
          <xdr:cNvPr id="2065" name="Text Box 17"/>
          <xdr:cNvSpPr txBox="1">
            <a:spLocks noChangeArrowheads="1"/>
          </xdr:cNvSpPr>
        </xdr:nvSpPr>
        <xdr:spPr bwMode="auto">
          <a:xfrm>
            <a:off x="8694" y="12623"/>
            <a:ext cx="2245" cy="715"/>
          </a:xfrm>
          <a:prstGeom prst="rect">
            <a:avLst/>
          </a:prstGeom>
          <a:noFill/>
          <a:ln w="9525">
            <a:noFill/>
            <a:miter lim="800000"/>
            <a:headEnd/>
            <a:tailEnd/>
          </a:ln>
          <a:effectLst/>
        </xdr:spPr>
        <xdr:txBody>
          <a:bodyPr vertOverflow="clip" wrap="square" lIns="72000" tIns="72000" rIns="0" bIns="0" anchor="t" upright="1"/>
          <a:lstStyle/>
          <a:p>
            <a:pPr algn="l" rtl="0">
              <a:lnSpc>
                <a:spcPts val="1300"/>
              </a:lnSpc>
              <a:defRPr sz="1000"/>
            </a:pPr>
            <a:r>
              <a:rPr lang="ja-JP" altLang="en-US" sz="1100" b="0" i="0" u="none" strike="noStrike" baseline="0">
                <a:solidFill>
                  <a:srgbClr val="000000"/>
                </a:solidFill>
                <a:latin typeface="ＭＳ ゴシック"/>
                <a:ea typeface="ＭＳ ゴシック"/>
              </a:rPr>
              <a:t>月平均水温 </a:t>
            </a:r>
          </a:p>
          <a:p>
            <a:pPr algn="l" rtl="0">
              <a:lnSpc>
                <a:spcPts val="1200"/>
              </a:lnSpc>
              <a:defRPr sz="1000"/>
            </a:pPr>
            <a:r>
              <a:rPr lang="ja-JP" altLang="en-US" sz="1100" b="0" i="0" u="none" strike="noStrike" baseline="0">
                <a:solidFill>
                  <a:srgbClr val="000000"/>
                </a:solidFill>
                <a:latin typeface="ＭＳ ゴシック"/>
                <a:ea typeface="ＭＳ ゴシック"/>
              </a:rPr>
              <a:t>  八丈島  </a:t>
            </a:r>
            <a:r>
              <a:rPr lang="en-US" altLang="ja-JP" sz="1100" b="0" i="0" u="none" strike="noStrike" baseline="0">
                <a:solidFill>
                  <a:srgbClr val="000000"/>
                </a:solidFill>
                <a:latin typeface="ＭＳ ゴシック"/>
                <a:ea typeface="ＭＳ ゴシック"/>
              </a:rPr>
              <a:t>1</a:t>
            </a:r>
            <a:r>
              <a:rPr lang="ja-JP" altLang="en-US" sz="1100" b="0" i="0" u="none" strike="noStrike" baseline="0">
                <a:solidFill>
                  <a:srgbClr val="000000"/>
                </a:solidFill>
                <a:latin typeface="ＭＳ ゴシック"/>
                <a:ea typeface="ＭＳ ゴシック"/>
              </a:rPr>
              <a:t>月　</a:t>
            </a:r>
            <a:r>
              <a:rPr lang="en-US" altLang="ja-JP" sz="1100" b="0" i="0" u="none" strike="noStrike" baseline="0">
                <a:solidFill>
                  <a:srgbClr val="000000"/>
                </a:solidFill>
                <a:latin typeface="ＭＳ ゴシック"/>
                <a:ea typeface="ＭＳ ゴシック"/>
              </a:rPr>
              <a:t>19.3℃</a:t>
            </a:r>
          </a:p>
        </xdr:txBody>
      </xdr:sp>
    </xdr:grpSp>
    <xdr:clientData/>
  </xdr:twoCellAnchor>
  <xdr:twoCellAnchor>
    <xdr:from>
      <xdr:col>1</xdr:col>
      <xdr:colOff>266700</xdr:colOff>
      <xdr:row>5</xdr:row>
      <xdr:rowOff>161925</xdr:rowOff>
    </xdr:from>
    <xdr:to>
      <xdr:col>4</xdr:col>
      <xdr:colOff>466725</xdr:colOff>
      <xdr:row>7</xdr:row>
      <xdr:rowOff>9525</xdr:rowOff>
    </xdr:to>
    <xdr:sp macro="" textlink="">
      <xdr:nvSpPr>
        <xdr:cNvPr id="2051" name="Text Box 3"/>
        <xdr:cNvSpPr txBox="1">
          <a:spLocks noChangeArrowheads="1"/>
        </xdr:cNvSpPr>
      </xdr:nvSpPr>
      <xdr:spPr bwMode="auto">
        <a:xfrm>
          <a:off x="371475" y="962025"/>
          <a:ext cx="1590675" cy="247650"/>
        </a:xfrm>
        <a:prstGeom prst="rect">
          <a:avLst/>
        </a:prstGeom>
        <a:noFill/>
        <a:ln w="9525">
          <a:noFill/>
          <a:miter lim="800000"/>
          <a:headEnd/>
          <a:tailEnd/>
        </a:ln>
        <a:effectLst/>
      </xdr:spPr>
      <xdr:txBody>
        <a:bodyPr vertOverflow="clip" wrap="square" lIns="0" tIns="0" rIns="0" bIns="0" anchor="t" upright="1"/>
        <a:lstStyle/>
        <a:p>
          <a:pPr algn="l" rtl="0">
            <a:defRPr sz="1000"/>
          </a:pPr>
          <a:r>
            <a:rPr lang="ja-JP" altLang="en-US" sz="900" b="0" i="0" u="none" strike="noStrike" baseline="0">
              <a:solidFill>
                <a:srgbClr val="FFFF00"/>
              </a:solidFill>
              <a:latin typeface="HG丸ｺﾞｼｯｸM-PRO"/>
              <a:ea typeface="HG丸ｺﾞｼｯｸM-PRO"/>
            </a:rPr>
            <a:t>調査指導船「たくなん」</a:t>
          </a:r>
          <a:endParaRPr lang="ja-JP" altLang="en-US"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219075</xdr:colOff>
      <xdr:row>10</xdr:row>
      <xdr:rowOff>142875</xdr:rowOff>
    </xdr:from>
    <xdr:to>
      <xdr:col>5</xdr:col>
      <xdr:colOff>419100</xdr:colOff>
      <xdr:row>11</xdr:row>
      <xdr:rowOff>190500</xdr:rowOff>
    </xdr:to>
    <xdr:sp macro="" textlink="">
      <xdr:nvSpPr>
        <xdr:cNvPr id="6145" name="Text Box 1"/>
        <xdr:cNvSpPr txBox="1">
          <a:spLocks noChangeArrowheads="1"/>
        </xdr:cNvSpPr>
      </xdr:nvSpPr>
      <xdr:spPr bwMode="auto">
        <a:xfrm>
          <a:off x="323850" y="2114550"/>
          <a:ext cx="1695450" cy="247650"/>
        </a:xfrm>
        <a:prstGeom prst="rect">
          <a:avLst/>
        </a:prstGeom>
        <a:noFill/>
        <a:ln w="9525">
          <a:noFill/>
          <a:miter lim="800000"/>
          <a:headEnd/>
          <a:tailEnd/>
        </a:ln>
        <a:effectLst/>
      </xdr:spPr>
      <xdr:txBody>
        <a:bodyPr vertOverflow="clip" wrap="square" lIns="0" tIns="0" rIns="0" bIns="0" anchor="t" upright="1"/>
        <a:lstStyle/>
        <a:p>
          <a:pPr algn="l" rtl="0">
            <a:defRPr sz="1000"/>
          </a:pPr>
          <a:r>
            <a:rPr lang="ja-JP" altLang="en-US" sz="900" b="0" i="0" u="none" strike="noStrike" baseline="0">
              <a:solidFill>
                <a:srgbClr val="000000"/>
              </a:solidFill>
              <a:latin typeface="HG丸ｺﾞｼｯｸM-PRO"/>
              <a:ea typeface="HG丸ｺﾞｼｯｸM-PRO"/>
            </a:rPr>
            <a:t>調査指導船「たくなん」</a:t>
          </a:r>
          <a:endParaRPr lang="ja-JP" altLang="en-US"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1</xdr:col>
      <xdr:colOff>114300</xdr:colOff>
      <xdr:row>4</xdr:row>
      <xdr:rowOff>104775</xdr:rowOff>
    </xdr:from>
    <xdr:to>
      <xdr:col>5</xdr:col>
      <xdr:colOff>238125</xdr:colOff>
      <xdr:row>10</xdr:row>
      <xdr:rowOff>28575</xdr:rowOff>
    </xdr:to>
    <xdr:pic>
      <xdr:nvPicPr>
        <xdr:cNvPr id="2876" name="Picture 2" descr="Takunan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847725"/>
          <a:ext cx="16383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53</xdr:row>
      <xdr:rowOff>133350</xdr:rowOff>
    </xdr:from>
    <xdr:to>
      <xdr:col>21</xdr:col>
      <xdr:colOff>285750</xdr:colOff>
      <xdr:row>66</xdr:row>
      <xdr:rowOff>133350</xdr:rowOff>
    </xdr:to>
    <xdr:graphicFrame macro="">
      <xdr:nvGraphicFramePr>
        <xdr:cNvPr id="287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9525</xdr:colOff>
      <xdr:row>26</xdr:row>
      <xdr:rowOff>114300</xdr:rowOff>
    </xdr:from>
    <xdr:to>
      <xdr:col>10</xdr:col>
      <xdr:colOff>57150</xdr:colOff>
      <xdr:row>35</xdr:row>
      <xdr:rowOff>200025</xdr:rowOff>
    </xdr:to>
    <xdr:pic>
      <xdr:nvPicPr>
        <xdr:cNvPr id="2878" name="Picture 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r="6230" b="4758"/>
        <a:stretch>
          <a:fillRect/>
        </a:stretch>
      </xdr:blipFill>
      <xdr:spPr bwMode="auto">
        <a:xfrm>
          <a:off x="390525" y="5067300"/>
          <a:ext cx="332422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57150</xdr:colOff>
      <xdr:row>61</xdr:row>
      <xdr:rowOff>633</xdr:rowOff>
    </xdr:from>
    <xdr:to>
      <xdr:col>7</xdr:col>
      <xdr:colOff>190500</xdr:colOff>
      <xdr:row>65</xdr:row>
      <xdr:rowOff>234</xdr:rowOff>
    </xdr:to>
    <xdr:grpSp>
      <xdr:nvGrpSpPr>
        <xdr:cNvPr id="2879" name="Group 9"/>
        <xdr:cNvGrpSpPr>
          <a:grpSpLocks/>
        </xdr:cNvGrpSpPr>
      </xdr:nvGrpSpPr>
      <xdr:grpSpPr bwMode="auto">
        <a:xfrm rot="10800000" flipV="1">
          <a:off x="931209" y="11778015"/>
          <a:ext cx="1601320" cy="716778"/>
          <a:chOff x="8694" y="12534"/>
          <a:chExt cx="844" cy="678"/>
        </a:xfrm>
      </xdr:grpSpPr>
      <xdr:sp macro="" textlink="">
        <xdr:nvSpPr>
          <xdr:cNvPr id="2886" name="Rectangle 10"/>
          <xdr:cNvSpPr>
            <a:spLocks noChangeArrowheads="1"/>
          </xdr:cNvSpPr>
        </xdr:nvSpPr>
        <xdr:spPr bwMode="auto">
          <a:xfrm>
            <a:off x="8694" y="12574"/>
            <a:ext cx="844" cy="632"/>
          </a:xfrm>
          <a:prstGeom prst="rect">
            <a:avLst/>
          </a:prstGeom>
          <a:solidFill>
            <a:srgbClr val="FFFF99"/>
          </a:solidFill>
          <a:ln w="9525">
            <a:solidFill>
              <a:srgbClr val="000000"/>
            </a:solidFill>
            <a:miter lim="800000"/>
            <a:headEnd/>
            <a:tailEnd/>
          </a:ln>
        </xdr:spPr>
      </xdr:sp>
      <xdr:sp macro="" textlink="">
        <xdr:nvSpPr>
          <xdr:cNvPr id="6155" name="Text Box 11"/>
          <xdr:cNvSpPr txBox="1">
            <a:spLocks noChangeArrowheads="1"/>
          </xdr:cNvSpPr>
        </xdr:nvSpPr>
        <xdr:spPr bwMode="auto">
          <a:xfrm>
            <a:off x="8842" y="12534"/>
            <a:ext cx="536" cy="678"/>
          </a:xfrm>
          <a:prstGeom prst="rect">
            <a:avLst/>
          </a:prstGeom>
          <a:noFill/>
          <a:ln w="9525">
            <a:noFill/>
            <a:miter lim="800000"/>
            <a:headEnd/>
            <a:tailEnd/>
          </a:ln>
          <a:effectLst/>
        </xdr:spPr>
        <xdr:txBody>
          <a:bodyPr vertOverflow="clip" wrap="square" lIns="72000" tIns="72000" rIns="0" bIns="0" anchor="t" upright="1"/>
          <a:lstStyle/>
          <a:p>
            <a:pPr algn="l" rtl="0">
              <a:defRPr sz="1000"/>
            </a:pPr>
            <a:r>
              <a:rPr lang="ja-JP" altLang="en-US" sz="1050" b="0" i="0" u="none" strike="noStrike" baseline="0">
                <a:solidFill>
                  <a:srgbClr val="000000"/>
                </a:solidFill>
                <a:latin typeface="ＭＳ Ｐゴシック"/>
                <a:ea typeface="ＭＳ Ｐゴシック"/>
              </a:rPr>
              <a:t>月平均水温</a:t>
            </a:r>
          </a:p>
          <a:p>
            <a:pPr algn="l" rtl="0">
              <a:defRPr sz="1000"/>
            </a:pPr>
            <a:r>
              <a:rPr lang="ja-JP" altLang="en-US" sz="1050" b="0" i="0" u="none" strike="noStrike" baseline="0">
                <a:solidFill>
                  <a:srgbClr val="000000"/>
                </a:solidFill>
                <a:latin typeface="ＭＳ Ｐゴシック"/>
                <a:ea typeface="ＭＳ Ｐゴシック"/>
              </a:rPr>
              <a:t>　八丈島 </a:t>
            </a:r>
            <a:r>
              <a:rPr lang="en-US" altLang="ja-JP" sz="1050" b="0" i="0" u="none" strike="noStrike" baseline="0">
                <a:solidFill>
                  <a:srgbClr val="000000"/>
                </a:solidFill>
                <a:latin typeface="ＭＳ Ｐゴシック"/>
                <a:ea typeface="ＭＳ Ｐゴシック"/>
              </a:rPr>
              <a:t>1</a:t>
            </a:r>
            <a:r>
              <a:rPr lang="ja-JP" altLang="en-US" sz="1050" b="0" i="0" u="none" strike="noStrike" baseline="0">
                <a:solidFill>
                  <a:srgbClr val="000000"/>
                </a:solidFill>
                <a:latin typeface="ＭＳ Ｐゴシック"/>
                <a:ea typeface="ＭＳ Ｐゴシック"/>
              </a:rPr>
              <a:t>月</a:t>
            </a:r>
            <a:endParaRPr lang="en-US" altLang="ja-JP" sz="105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Ｐゴシック"/>
                <a:ea typeface="ＭＳ Ｐゴシック"/>
              </a:rPr>
              <a:t>　</a:t>
            </a:r>
            <a:r>
              <a:rPr lang="en-US" altLang="ja-JP" sz="1050" b="0" i="0" u="none" strike="noStrike" baseline="0">
                <a:solidFill>
                  <a:srgbClr val="000000"/>
                </a:solidFill>
                <a:latin typeface="ＭＳ Ｐゴシック"/>
                <a:ea typeface="ＭＳ Ｐゴシック"/>
              </a:rPr>
              <a:t>18.5</a:t>
            </a:r>
            <a:r>
              <a:rPr lang="ja-JP" altLang="en-US" sz="1050" b="0" i="0" u="none" strike="noStrike" baseline="0">
                <a:solidFill>
                  <a:srgbClr val="000000"/>
                </a:solidFill>
                <a:latin typeface="ＭＳ Ｐゴシック"/>
                <a:ea typeface="ＭＳ Ｐゴシック"/>
              </a:rPr>
              <a:t>℃</a:t>
            </a:r>
          </a:p>
          <a:p>
            <a:pPr algn="l" rtl="0">
              <a:defRPr sz="1000"/>
            </a:pPr>
            <a:endParaRPr lang="ja-JP" altLang="en-US" sz="1800" b="0" i="0" u="none" strike="noStrike" baseline="0">
              <a:solidFill>
                <a:srgbClr val="000000"/>
              </a:solidFill>
              <a:latin typeface="ＭＳ Ｐゴシック"/>
              <a:ea typeface="ＭＳ Ｐゴシック"/>
            </a:endParaRPr>
          </a:p>
        </xdr:txBody>
      </xdr:sp>
    </xdr:grpSp>
    <xdr:clientData/>
  </xdr:twoCellAnchor>
  <xdr:twoCellAnchor>
    <xdr:from>
      <xdr:col>5</xdr:col>
      <xdr:colOff>266700</xdr:colOff>
      <xdr:row>2</xdr:row>
      <xdr:rowOff>114300</xdr:rowOff>
    </xdr:from>
    <xdr:to>
      <xdr:col>22</xdr:col>
      <xdr:colOff>0</xdr:colOff>
      <xdr:row>5</xdr:row>
      <xdr:rowOff>190500</xdr:rowOff>
    </xdr:to>
    <xdr:sp macro="" textlink="">
      <xdr:nvSpPr>
        <xdr:cNvPr id="2073" name="Text Box 25"/>
        <xdr:cNvSpPr txBox="1">
          <a:spLocks noChangeArrowheads="1"/>
        </xdr:cNvSpPr>
      </xdr:nvSpPr>
      <xdr:spPr bwMode="auto">
        <a:xfrm>
          <a:off x="1771650" y="447675"/>
          <a:ext cx="5248275" cy="714375"/>
        </a:xfrm>
        <a:prstGeom prst="rect">
          <a:avLst/>
        </a:prstGeom>
        <a:noFill/>
        <a:ln w="9525" algn="ctr">
          <a:noFill/>
          <a:miter lim="800000"/>
          <a:headEnd/>
          <a:tailEnd/>
        </a:ln>
        <a:effectLst/>
      </xdr:spPr>
      <xdr:txBody>
        <a:bodyPr vertOverflow="clip" wrap="square" lIns="91440" tIns="45720" rIns="91440" bIns="45720" anchor="t" upright="1"/>
        <a:lstStyle/>
        <a:p>
          <a:pPr algn="l" rtl="0">
            <a:lnSpc>
              <a:spcPts val="3800"/>
            </a:lnSpc>
            <a:defRPr sz="1000"/>
          </a:pPr>
          <a:r>
            <a:rPr lang="ja-JP" altLang="en-US" sz="3600" b="1" i="0" u="none" strike="noStrike" baseline="0">
              <a:solidFill>
                <a:srgbClr val="000000"/>
              </a:solidFill>
              <a:latin typeface="HG正楷書体-PRO"/>
              <a:ea typeface="HG正楷書体-PRO"/>
            </a:rPr>
            <a:t>八丈海洋観測報告</a:t>
          </a:r>
          <a:r>
            <a:rPr lang="en-US" altLang="ja-JP" sz="3600" b="1" i="0" u="none" strike="noStrike" baseline="0">
              <a:solidFill>
                <a:srgbClr val="000000"/>
              </a:solidFill>
              <a:latin typeface="HG正楷書体-PRO"/>
              <a:ea typeface="HG正楷書体-PRO"/>
            </a:rPr>
            <a:t>(1</a:t>
          </a:r>
          <a:r>
            <a:rPr lang="ja-JP" altLang="en-US" sz="3600" b="1" i="0" u="none" strike="noStrike" baseline="0">
              <a:solidFill>
                <a:srgbClr val="000000"/>
              </a:solidFill>
              <a:latin typeface="HG正楷書体-PRO"/>
              <a:ea typeface="HG正楷書体-PRO"/>
            </a:rPr>
            <a:t>月）</a:t>
          </a:r>
          <a:endParaRPr lang="ja-JP" altLang="en-US" sz="3600" b="1" i="0" u="none" strike="noStrike" baseline="0">
            <a:solidFill>
              <a:srgbClr val="000000"/>
            </a:solidFill>
            <a:latin typeface="HGP創英角ｺﾞｼｯｸUB"/>
            <a:ea typeface="HGP創英角ｺﾞｼｯｸUB"/>
          </a:endParaRPr>
        </a:p>
        <a:p>
          <a:pPr algn="l" rtl="0">
            <a:lnSpc>
              <a:spcPts val="3800"/>
            </a:lnSpc>
            <a:defRPr sz="1000"/>
          </a:pPr>
          <a:endParaRPr lang="ja-JP" altLang="en-US" sz="3600" b="1" i="0" u="none" strike="noStrike" baseline="0">
            <a:solidFill>
              <a:srgbClr val="000000"/>
            </a:solidFill>
            <a:latin typeface="HGP創英角ｺﾞｼｯｸUB"/>
            <a:ea typeface="HGP創英角ｺﾞｼｯｸUB"/>
          </a:endParaRPr>
        </a:p>
      </xdr:txBody>
    </xdr:sp>
    <xdr:clientData/>
  </xdr:twoCellAnchor>
  <xdr:twoCellAnchor editAs="oneCell">
    <xdr:from>
      <xdr:col>17</xdr:col>
      <xdr:colOff>561975</xdr:colOff>
      <xdr:row>1</xdr:row>
      <xdr:rowOff>0</xdr:rowOff>
    </xdr:from>
    <xdr:to>
      <xdr:col>21</xdr:col>
      <xdr:colOff>581025</xdr:colOff>
      <xdr:row>2</xdr:row>
      <xdr:rowOff>39221</xdr:rowOff>
    </xdr:to>
    <xdr:sp macro="" textlink="">
      <xdr:nvSpPr>
        <xdr:cNvPr id="2074" name="Text Box 26"/>
        <xdr:cNvSpPr txBox="1">
          <a:spLocks noChangeArrowheads="1"/>
        </xdr:cNvSpPr>
      </xdr:nvSpPr>
      <xdr:spPr bwMode="auto">
        <a:xfrm>
          <a:off x="6505575" y="114300"/>
          <a:ext cx="1466850" cy="285750"/>
        </a:xfrm>
        <a:prstGeom prst="rect">
          <a:avLst/>
        </a:prstGeom>
        <a:noFill/>
        <a:ln w="9525" algn="ctr">
          <a:noFill/>
          <a:miter lim="800000"/>
          <a:headEnd/>
          <a:tailEnd/>
        </a:ln>
        <a:effectLst/>
      </xdr:spPr>
      <xdr:txBody>
        <a:bodyPr vertOverflow="clip" wrap="square" lIns="0" tIns="0" rIns="0" bIns="0" anchor="t" upright="1"/>
        <a:lstStyle/>
        <a:p>
          <a:pPr algn="r" rtl="0">
            <a:defRPr sz="1000"/>
          </a:pPr>
          <a:r>
            <a:rPr lang="ja-JP" altLang="en-US" sz="1400" b="0" i="0" u="none" strike="noStrike" baseline="0">
              <a:solidFill>
                <a:srgbClr val="000000"/>
              </a:solidFill>
              <a:latin typeface="HGSｺﾞｼｯｸE"/>
              <a:ea typeface="HGSｺﾞｼｯｸE"/>
            </a:rPr>
            <a:t>令和</a:t>
          </a:r>
          <a:r>
            <a:rPr lang="en-US" altLang="ja-JP" sz="1400" b="0" i="0" u="none" strike="noStrike" baseline="0">
              <a:solidFill>
                <a:srgbClr val="000000"/>
              </a:solidFill>
              <a:latin typeface="HGSｺﾞｼｯｸE"/>
              <a:ea typeface="HGSｺﾞｼｯｸE"/>
            </a:rPr>
            <a:t>2</a:t>
          </a:r>
          <a:r>
            <a:rPr lang="ja-JP" altLang="en-US" sz="1400" b="0" i="0" u="none" strike="noStrike" baseline="0">
              <a:solidFill>
                <a:srgbClr val="000000"/>
              </a:solidFill>
              <a:latin typeface="HGSｺﾞｼｯｸE"/>
              <a:ea typeface="HGSｺﾞｼｯｸE"/>
            </a:rPr>
            <a:t>年</a:t>
          </a:r>
          <a:r>
            <a:rPr lang="en-US" altLang="ja-JP" sz="1400" b="0" i="0" u="none" strike="noStrike" baseline="0">
              <a:solidFill>
                <a:srgbClr val="000000"/>
              </a:solidFill>
              <a:latin typeface="HGSｺﾞｼｯｸE"/>
              <a:ea typeface="HGSｺﾞｼｯｸE"/>
            </a:rPr>
            <a:t>2</a:t>
          </a:r>
          <a:r>
            <a:rPr lang="ja-JP" altLang="en-US" sz="1400" b="0" i="0" u="none" strike="noStrike" baseline="0">
              <a:solidFill>
                <a:srgbClr val="000000"/>
              </a:solidFill>
              <a:latin typeface="HGSｺﾞｼｯｸE"/>
              <a:ea typeface="HGSｺﾞｼｯｸE"/>
            </a:rPr>
            <a:t>月</a:t>
          </a:r>
          <a:r>
            <a:rPr lang="en-US" altLang="ja-JP" sz="1400" b="0" i="0" u="none" strike="noStrike" baseline="0">
              <a:solidFill>
                <a:srgbClr val="000000"/>
              </a:solidFill>
              <a:latin typeface="HGSｺﾞｼｯｸE"/>
              <a:ea typeface="HGSｺﾞｼｯｸE"/>
            </a:rPr>
            <a:t>12</a:t>
          </a:r>
          <a:r>
            <a:rPr lang="ja-JP" altLang="en-US" sz="1400" b="0" i="0" u="none" strike="noStrike" baseline="0">
              <a:solidFill>
                <a:srgbClr val="000000"/>
              </a:solidFill>
              <a:latin typeface="HGSｺﾞｼｯｸE"/>
              <a:ea typeface="HGSｺﾞｼｯｸE"/>
            </a:rPr>
            <a:t>日</a:t>
          </a:r>
        </a:p>
      </xdr:txBody>
    </xdr:sp>
    <xdr:clientData/>
  </xdr:twoCellAnchor>
  <xdr:twoCellAnchor editAs="oneCell">
    <xdr:from>
      <xdr:col>11</xdr:col>
      <xdr:colOff>533400</xdr:colOff>
      <xdr:row>25</xdr:row>
      <xdr:rowOff>95250</xdr:rowOff>
    </xdr:from>
    <xdr:to>
      <xdr:col>16</xdr:col>
      <xdr:colOff>123825</xdr:colOff>
      <xdr:row>35</xdr:row>
      <xdr:rowOff>123825</xdr:rowOff>
    </xdr:to>
    <xdr:pic>
      <xdr:nvPicPr>
        <xdr:cNvPr id="2882" name="図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324350" y="4838700"/>
          <a:ext cx="1628775" cy="2124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161925</xdr:colOff>
      <xdr:row>25</xdr:row>
      <xdr:rowOff>95250</xdr:rowOff>
    </xdr:from>
    <xdr:to>
      <xdr:col>21</xdr:col>
      <xdr:colOff>285750</xdr:colOff>
      <xdr:row>35</xdr:row>
      <xdr:rowOff>104775</xdr:rowOff>
    </xdr:to>
    <xdr:pic>
      <xdr:nvPicPr>
        <xdr:cNvPr id="2883" name="図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124575" y="4838700"/>
          <a:ext cx="1571625" cy="2105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352425</xdr:colOff>
      <xdr:row>7</xdr:row>
      <xdr:rowOff>47625</xdr:rowOff>
    </xdr:from>
    <xdr:to>
      <xdr:col>22</xdr:col>
      <xdr:colOff>38100</xdr:colOff>
      <xdr:row>8</xdr:row>
      <xdr:rowOff>142875</xdr:rowOff>
    </xdr:to>
    <xdr:sp macro="" textlink="">
      <xdr:nvSpPr>
        <xdr:cNvPr id="15" name="Text Box 12"/>
        <xdr:cNvSpPr txBox="1">
          <a:spLocks noChangeArrowheads="1"/>
        </xdr:cNvSpPr>
      </xdr:nvSpPr>
      <xdr:spPr bwMode="auto">
        <a:xfrm>
          <a:off x="4124325" y="1419225"/>
          <a:ext cx="3895725" cy="285750"/>
        </a:xfrm>
        <a:prstGeom prst="rect">
          <a:avLst/>
        </a:prstGeom>
        <a:noFill/>
        <a:ln w="9525" algn="ctr">
          <a:noFill/>
          <a:miter lim="800000"/>
          <a:headEnd/>
          <a:tailEnd/>
        </a:ln>
      </xdr:spPr>
      <xdr:txBody>
        <a:bodyPr vertOverflow="clip" wrap="square" lIns="0" tIns="0" rIns="0" bIns="0" anchor="t" upright="1"/>
        <a:lstStyle/>
        <a:p>
          <a:pPr algn="l" rtl="0">
            <a:defRPr sz="1000"/>
          </a:pPr>
          <a:r>
            <a:rPr lang="ja-JP" altLang="en-US" sz="1400" b="0" i="0" u="none" strike="noStrike" baseline="0">
              <a:solidFill>
                <a:srgbClr val="000000"/>
              </a:solidFill>
              <a:latin typeface="HGS創英ﾌﾟﾚｾﾞﾝｽEB"/>
              <a:ea typeface="HGS創英ﾌﾟﾚｾﾞﾝｽEB"/>
            </a:rPr>
            <a:t>東京都 島しょ農林水産総合センター 八丈事業所</a:t>
          </a:r>
        </a:p>
      </xdr:txBody>
    </xdr:sp>
    <xdr:clientData/>
  </xdr:twoCellAnchor>
  <xdr:twoCellAnchor editAs="oneCell">
    <xdr:from>
      <xdr:col>14</xdr:col>
      <xdr:colOff>0</xdr:colOff>
      <xdr:row>9</xdr:row>
      <xdr:rowOff>133350</xdr:rowOff>
    </xdr:from>
    <xdr:to>
      <xdr:col>22</xdr:col>
      <xdr:colOff>28575</xdr:colOff>
      <xdr:row>11</xdr:row>
      <xdr:rowOff>180975</xdr:rowOff>
    </xdr:to>
    <xdr:sp macro="" textlink="">
      <xdr:nvSpPr>
        <xdr:cNvPr id="16" name="Text Box 13"/>
        <xdr:cNvSpPr txBox="1">
          <a:spLocks noChangeArrowheads="1"/>
        </xdr:cNvSpPr>
      </xdr:nvSpPr>
      <xdr:spPr bwMode="auto">
        <a:xfrm>
          <a:off x="5086350" y="1905000"/>
          <a:ext cx="2924175" cy="428625"/>
        </a:xfrm>
        <a:prstGeom prst="rect">
          <a:avLst/>
        </a:prstGeom>
        <a:noFill/>
        <a:ln w="9525" algn="ctr">
          <a:noFill/>
          <a:miter lim="800000"/>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100-1511</a:t>
          </a:r>
          <a:r>
            <a:rPr lang="ja-JP" altLang="en-US" sz="1100" b="0" i="0" u="none" strike="noStrike" baseline="0">
              <a:solidFill>
                <a:srgbClr val="000000"/>
              </a:solidFill>
              <a:latin typeface="ＭＳ ゴシック"/>
              <a:ea typeface="ＭＳ ゴシック"/>
            </a:rPr>
            <a:t>　東京都八丈島八丈町三根</a:t>
          </a:r>
          <a:r>
            <a:rPr lang="en-US" altLang="ja-JP" sz="1100" b="0" i="0" u="none" strike="noStrike" baseline="0">
              <a:solidFill>
                <a:srgbClr val="000000"/>
              </a:solidFill>
              <a:latin typeface="ＭＳ ゴシック"/>
              <a:ea typeface="ＭＳ ゴシック"/>
            </a:rPr>
            <a:t>4222</a:t>
          </a:r>
          <a:r>
            <a:rPr lang="ja-JP" altLang="en-US" sz="1100" b="0" i="0" u="none" strike="noStrike" baseline="0">
              <a:solidFill>
                <a:srgbClr val="000000"/>
              </a:solidFill>
              <a:latin typeface="ＭＳ ゴシック"/>
              <a:ea typeface="ＭＳ ゴシック"/>
            </a:rPr>
            <a:t>　　</a:t>
          </a:r>
        </a:p>
        <a:p>
          <a:pPr algn="l" rtl="0">
            <a:lnSpc>
              <a:spcPts val="1200"/>
            </a:lnSpc>
            <a:defRPr sz="1000"/>
          </a:pPr>
          <a:r>
            <a:rPr lang="en-US" altLang="ja-JP" sz="1100" b="0" i="0" u="none" strike="noStrike" baseline="0">
              <a:solidFill>
                <a:srgbClr val="000000"/>
              </a:solidFill>
              <a:latin typeface="ＭＳ ゴシック"/>
              <a:ea typeface="ＭＳ ゴシック"/>
            </a:rPr>
            <a:t>TEL</a:t>
          </a: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04996-2-0209</a:t>
          </a: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FAX</a:t>
          </a: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04996-2-3429</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B1:CS20"/>
  <sheetViews>
    <sheetView workbookViewId="0">
      <pane xSplit="3" ySplit="1" topLeftCell="D2" activePane="bottomRight" state="frozen"/>
      <selection pane="topRight" activeCell="D1" sqref="D1"/>
      <selection pane="bottomLeft" activeCell="A2" sqref="A2"/>
      <selection pane="bottomRight" activeCell="O3" sqref="O3"/>
    </sheetView>
  </sheetViews>
  <sheetFormatPr defaultRowHeight="15.75"/>
  <cols>
    <col min="1" max="1" width="2.875" customWidth="1"/>
    <col min="2" max="2" width="3.375" customWidth="1"/>
    <col min="4" max="4" width="9" style="19"/>
    <col min="5" max="8" width="9.75" style="19" bestFit="1" customWidth="1"/>
    <col min="9" max="9" width="2.625" style="19" customWidth="1"/>
    <col min="10" max="14" width="9.75" style="19" bestFit="1" customWidth="1"/>
    <col min="15" max="15" width="2.625" style="19" customWidth="1"/>
    <col min="16" max="20" width="9.75" style="19" bestFit="1" customWidth="1"/>
    <col min="21" max="21" width="2.625" style="19" customWidth="1"/>
    <col min="22" max="97" width="9" style="19"/>
  </cols>
  <sheetData>
    <row r="1" spans="2:40" ht="24.95" customHeight="1">
      <c r="D1" s="248" t="s">
        <v>28</v>
      </c>
      <c r="E1" s="248"/>
      <c r="F1" s="248"/>
      <c r="G1" s="248"/>
      <c r="H1" s="248"/>
      <c r="J1" s="248" t="s">
        <v>29</v>
      </c>
      <c r="K1" s="248"/>
      <c r="L1" s="248"/>
      <c r="M1" s="248"/>
      <c r="N1" s="248"/>
      <c r="P1" s="248" t="s">
        <v>30</v>
      </c>
      <c r="Q1" s="248"/>
      <c r="R1" s="248"/>
      <c r="S1" s="248"/>
      <c r="T1" s="248"/>
      <c r="V1" s="249" t="s">
        <v>31</v>
      </c>
      <c r="W1" s="249"/>
      <c r="X1" s="249"/>
      <c r="Y1" s="249"/>
      <c r="Z1" s="249"/>
      <c r="AA1" s="249"/>
      <c r="AB1" s="249"/>
      <c r="AC1" s="249"/>
      <c r="AD1" s="249"/>
      <c r="AE1" s="249"/>
      <c r="AF1" s="249"/>
      <c r="AG1" s="249"/>
      <c r="AH1" s="249"/>
    </row>
    <row r="2" spans="2:40" ht="24.95" customHeight="1">
      <c r="B2" s="252" t="s">
        <v>46</v>
      </c>
      <c r="C2" s="253"/>
      <c r="D2" s="35"/>
      <c r="E2" s="35"/>
      <c r="F2" s="35"/>
      <c r="G2" s="35"/>
      <c r="H2" s="35"/>
      <c r="I2" s="36"/>
      <c r="J2" s="35"/>
      <c r="K2" s="35"/>
      <c r="L2" s="35"/>
      <c r="M2" s="35"/>
      <c r="N2" s="35"/>
      <c r="O2" s="36"/>
      <c r="P2" s="35"/>
      <c r="Q2" s="35"/>
      <c r="R2" s="35"/>
      <c r="S2" s="35"/>
      <c r="T2" s="35"/>
      <c r="U2" s="37"/>
      <c r="V2" s="35"/>
      <c r="W2" s="35"/>
      <c r="X2" s="35"/>
      <c r="Y2" s="35"/>
      <c r="Z2" s="35"/>
      <c r="AA2" s="35"/>
      <c r="AB2" s="35"/>
      <c r="AC2" s="35"/>
      <c r="AD2" s="35"/>
      <c r="AE2" s="35"/>
      <c r="AF2" s="35"/>
      <c r="AG2" s="35"/>
      <c r="AH2" s="35"/>
      <c r="AI2" s="35"/>
      <c r="AJ2" s="35"/>
      <c r="AK2" s="35"/>
      <c r="AL2" s="35"/>
      <c r="AM2" s="35"/>
      <c r="AN2" s="35"/>
    </row>
    <row r="3" spans="2:40" ht="24.95" customHeight="1">
      <c r="B3" s="252" t="s">
        <v>96</v>
      </c>
      <c r="C3" s="253"/>
      <c r="D3" s="23">
        <v>31</v>
      </c>
      <c r="E3" s="23">
        <v>32</v>
      </c>
      <c r="F3" s="23">
        <v>33</v>
      </c>
      <c r="G3" s="23">
        <v>34</v>
      </c>
      <c r="H3" s="23">
        <v>35</v>
      </c>
      <c r="I3" s="22"/>
      <c r="J3" s="23">
        <v>36</v>
      </c>
      <c r="K3" s="23">
        <v>37</v>
      </c>
      <c r="L3" s="23">
        <v>38</v>
      </c>
      <c r="M3" s="23">
        <v>39</v>
      </c>
      <c r="N3" s="23">
        <v>40</v>
      </c>
      <c r="O3" s="22"/>
      <c r="P3" s="23">
        <v>46</v>
      </c>
      <c r="Q3" s="23">
        <v>56</v>
      </c>
      <c r="R3" s="23">
        <v>66</v>
      </c>
      <c r="S3" s="23">
        <v>76</v>
      </c>
      <c r="T3" s="23">
        <v>75</v>
      </c>
      <c r="U3" s="28"/>
      <c r="V3" s="23">
        <v>42</v>
      </c>
      <c r="W3" s="23">
        <v>44</v>
      </c>
      <c r="X3" s="23">
        <v>45</v>
      </c>
      <c r="Y3" s="23">
        <v>47</v>
      </c>
      <c r="Z3" s="23">
        <v>49</v>
      </c>
      <c r="AA3" s="23">
        <v>53</v>
      </c>
      <c r="AB3" s="23">
        <v>54</v>
      </c>
      <c r="AC3" s="23">
        <v>58</v>
      </c>
      <c r="AD3" s="23">
        <v>64</v>
      </c>
      <c r="AE3" s="23"/>
      <c r="AF3" s="23"/>
      <c r="AG3" s="23"/>
      <c r="AH3" s="23"/>
      <c r="AI3" s="23"/>
      <c r="AJ3" s="23"/>
      <c r="AK3" s="23"/>
      <c r="AL3" s="23"/>
      <c r="AM3" s="23"/>
      <c r="AN3" s="23"/>
    </row>
    <row r="4" spans="2:40" ht="24.95" customHeight="1">
      <c r="B4" s="252" t="s">
        <v>22</v>
      </c>
      <c r="C4" s="253"/>
      <c r="D4" s="38"/>
      <c r="E4" s="38"/>
      <c r="F4" s="38"/>
      <c r="G4" s="38"/>
      <c r="H4" s="38"/>
      <c r="I4" s="39"/>
      <c r="J4" s="38"/>
      <c r="K4" s="38"/>
      <c r="L4" s="38"/>
      <c r="M4" s="38"/>
      <c r="N4" s="38"/>
      <c r="O4" s="39"/>
      <c r="P4" s="38"/>
      <c r="Q4" s="38"/>
      <c r="R4" s="38"/>
      <c r="S4" s="38"/>
      <c r="T4" s="38"/>
      <c r="U4" s="40"/>
      <c r="V4" s="38"/>
      <c r="W4" s="38"/>
      <c r="X4" s="38"/>
      <c r="Y4" s="38"/>
      <c r="Z4" s="38"/>
      <c r="AA4" s="38"/>
      <c r="AB4" s="38"/>
      <c r="AC4" s="38"/>
      <c r="AD4" s="38"/>
      <c r="AE4" s="38"/>
      <c r="AF4" s="38"/>
      <c r="AG4" s="38"/>
      <c r="AH4" s="38"/>
      <c r="AI4" s="38"/>
      <c r="AJ4" s="38"/>
      <c r="AK4" s="38"/>
      <c r="AL4" s="38"/>
      <c r="AM4" s="38"/>
      <c r="AN4" s="38"/>
    </row>
    <row r="5" spans="2:40" ht="24.95" customHeight="1">
      <c r="B5" s="254" t="s">
        <v>23</v>
      </c>
      <c r="C5" s="20">
        <v>0</v>
      </c>
      <c r="D5" s="23"/>
      <c r="E5" s="23"/>
      <c r="F5" s="23"/>
      <c r="G5" s="23"/>
      <c r="H5" s="23"/>
      <c r="I5" s="22"/>
      <c r="J5" s="23"/>
      <c r="K5" s="23"/>
      <c r="L5" s="23"/>
      <c r="M5" s="23"/>
      <c r="N5" s="23"/>
      <c r="O5" s="22"/>
      <c r="P5" s="23"/>
      <c r="Q5" s="23"/>
      <c r="R5" s="23"/>
      <c r="S5" s="23"/>
      <c r="T5" s="23"/>
      <c r="U5" s="28"/>
      <c r="V5" s="23"/>
      <c r="W5" s="23"/>
      <c r="X5" s="23"/>
      <c r="Y5" s="23"/>
      <c r="Z5" s="23"/>
      <c r="AA5" s="23"/>
      <c r="AB5" s="23"/>
      <c r="AC5" s="23"/>
      <c r="AD5" s="23"/>
      <c r="AE5" s="23"/>
      <c r="AF5" s="23"/>
      <c r="AG5" s="23"/>
      <c r="AH5" s="23"/>
      <c r="AI5" s="23"/>
      <c r="AJ5" s="23"/>
      <c r="AK5" s="23"/>
      <c r="AL5" s="23"/>
      <c r="AM5" s="23"/>
      <c r="AN5" s="23"/>
    </row>
    <row r="6" spans="2:40" ht="24.95" customHeight="1">
      <c r="B6" s="254"/>
      <c r="C6" s="20">
        <v>10</v>
      </c>
      <c r="D6" s="23"/>
      <c r="E6" s="23"/>
      <c r="F6" s="23"/>
      <c r="G6" s="23"/>
      <c r="H6" s="23"/>
      <c r="I6" s="22"/>
      <c r="J6" s="23"/>
      <c r="K6" s="23"/>
      <c r="L6" s="23"/>
      <c r="M6" s="23"/>
      <c r="N6" s="23"/>
      <c r="O6" s="22"/>
      <c r="P6" s="23"/>
      <c r="Q6" s="23"/>
      <c r="R6" s="23"/>
      <c r="S6" s="23"/>
      <c r="T6" s="23"/>
      <c r="U6" s="28"/>
      <c r="V6" s="23"/>
      <c r="W6" s="23"/>
      <c r="X6" s="23"/>
      <c r="Y6" s="23"/>
      <c r="Z6" s="23"/>
      <c r="AA6" s="23"/>
      <c r="AB6" s="23"/>
      <c r="AC6" s="23"/>
      <c r="AD6" s="23"/>
      <c r="AE6" s="23"/>
      <c r="AF6" s="23"/>
      <c r="AG6" s="23"/>
      <c r="AH6" s="23"/>
      <c r="AI6" s="23"/>
      <c r="AJ6" s="23"/>
      <c r="AK6" s="23"/>
      <c r="AL6" s="23"/>
      <c r="AM6" s="23"/>
      <c r="AN6" s="23"/>
    </row>
    <row r="7" spans="2:40" ht="24.95" customHeight="1">
      <c r="B7" s="254"/>
      <c r="C7" s="20">
        <v>20</v>
      </c>
      <c r="D7" s="23"/>
      <c r="E7" s="23"/>
      <c r="F7" s="23"/>
      <c r="G7" s="23"/>
      <c r="H7" s="23"/>
      <c r="I7" s="22"/>
      <c r="J7" s="23"/>
      <c r="K7" s="23"/>
      <c r="L7" s="23"/>
      <c r="M7" s="23"/>
      <c r="N7" s="23"/>
      <c r="O7" s="22"/>
      <c r="P7" s="23"/>
      <c r="Q7" s="23"/>
      <c r="R7" s="23"/>
      <c r="S7" s="23"/>
      <c r="T7" s="23"/>
      <c r="U7" s="28"/>
      <c r="V7" s="23"/>
      <c r="W7" s="23"/>
      <c r="X7" s="23"/>
      <c r="Y7" s="23"/>
      <c r="Z7" s="23"/>
      <c r="AA7" s="23"/>
      <c r="AB7" s="23"/>
      <c r="AC7" s="23"/>
      <c r="AD7" s="23"/>
      <c r="AE7" s="23"/>
      <c r="AF7" s="23"/>
      <c r="AG7" s="23"/>
      <c r="AH7" s="23"/>
      <c r="AI7" s="23"/>
      <c r="AJ7" s="23"/>
      <c r="AK7" s="23"/>
      <c r="AL7" s="23"/>
      <c r="AM7" s="23"/>
      <c r="AN7" s="23"/>
    </row>
    <row r="8" spans="2:40" ht="24.95" customHeight="1">
      <c r="B8" s="254"/>
      <c r="C8" s="20">
        <v>30</v>
      </c>
      <c r="D8" s="23"/>
      <c r="E8" s="23"/>
      <c r="F8" s="23"/>
      <c r="G8" s="23"/>
      <c r="H8" s="23"/>
      <c r="I8" s="22"/>
      <c r="J8" s="23"/>
      <c r="K8" s="23"/>
      <c r="L8" s="23"/>
      <c r="M8" s="23"/>
      <c r="N8" s="23"/>
      <c r="O8" s="22"/>
      <c r="P8" s="23"/>
      <c r="Q8" s="23"/>
      <c r="R8" s="23"/>
      <c r="S8" s="23"/>
      <c r="T8" s="23"/>
      <c r="U8" s="28"/>
      <c r="V8" s="23"/>
      <c r="W8" s="23"/>
      <c r="X8" s="23"/>
      <c r="Y8" s="23"/>
      <c r="Z8" s="23"/>
      <c r="AA8" s="23"/>
      <c r="AB8" s="23"/>
      <c r="AC8" s="23"/>
      <c r="AD8" s="23"/>
      <c r="AE8" s="23"/>
      <c r="AF8" s="23"/>
      <c r="AG8" s="23"/>
      <c r="AH8" s="23"/>
      <c r="AI8" s="23"/>
      <c r="AJ8" s="23"/>
      <c r="AK8" s="23"/>
      <c r="AL8" s="23"/>
      <c r="AM8" s="23"/>
      <c r="AN8" s="23"/>
    </row>
    <row r="9" spans="2:40" ht="24.95" customHeight="1">
      <c r="B9" s="254"/>
      <c r="C9" s="20">
        <v>50</v>
      </c>
      <c r="D9" s="23"/>
      <c r="E9" s="23"/>
      <c r="F9" s="23"/>
      <c r="G9" s="23"/>
      <c r="H9" s="23"/>
      <c r="I9" s="22"/>
      <c r="J9" s="23"/>
      <c r="K9" s="23"/>
      <c r="L9" s="23"/>
      <c r="M9" s="23"/>
      <c r="N9" s="23"/>
      <c r="O9" s="22"/>
      <c r="P9" s="23"/>
      <c r="Q9" s="23"/>
      <c r="R9" s="23"/>
      <c r="S9" s="23"/>
      <c r="T9" s="23"/>
      <c r="U9" s="28"/>
      <c r="V9" s="23"/>
      <c r="W9" s="23"/>
      <c r="X9" s="23"/>
      <c r="Y9" s="23"/>
      <c r="Z9" s="23"/>
      <c r="AA9" s="23"/>
      <c r="AB9" s="23"/>
      <c r="AC9" s="23"/>
      <c r="AD9" s="23"/>
      <c r="AE9" s="23"/>
      <c r="AF9" s="23"/>
      <c r="AG9" s="23"/>
      <c r="AH9" s="23"/>
      <c r="AI9" s="23"/>
      <c r="AJ9" s="23"/>
      <c r="AK9" s="23"/>
      <c r="AL9" s="23"/>
      <c r="AM9" s="23"/>
      <c r="AN9" s="23"/>
    </row>
    <row r="10" spans="2:40" ht="24.95" customHeight="1">
      <c r="B10" s="254"/>
      <c r="C10" s="20">
        <v>75</v>
      </c>
      <c r="D10" s="23"/>
      <c r="E10" s="23"/>
      <c r="F10" s="23"/>
      <c r="G10" s="23"/>
      <c r="H10" s="23"/>
      <c r="I10" s="22"/>
      <c r="J10" s="23"/>
      <c r="K10" s="23"/>
      <c r="L10" s="23"/>
      <c r="M10" s="23"/>
      <c r="N10" s="23"/>
      <c r="O10" s="22"/>
      <c r="P10" s="23"/>
      <c r="Q10" s="23"/>
      <c r="R10" s="23"/>
      <c r="S10" s="23"/>
      <c r="T10" s="23"/>
      <c r="U10" s="28"/>
      <c r="V10" s="23"/>
      <c r="W10" s="23"/>
      <c r="X10" s="23"/>
      <c r="Y10" s="23"/>
      <c r="Z10" s="23"/>
      <c r="AA10" s="23"/>
      <c r="AB10" s="23"/>
      <c r="AC10" s="23"/>
      <c r="AD10" s="23"/>
      <c r="AE10" s="23"/>
      <c r="AF10" s="23"/>
      <c r="AG10" s="23"/>
      <c r="AH10" s="23"/>
      <c r="AI10" s="23"/>
      <c r="AJ10" s="23"/>
      <c r="AK10" s="23"/>
      <c r="AL10" s="23"/>
      <c r="AM10" s="23"/>
      <c r="AN10" s="23"/>
    </row>
    <row r="11" spans="2:40" ht="24.95" customHeight="1">
      <c r="B11" s="254"/>
      <c r="C11" s="20">
        <v>100</v>
      </c>
      <c r="D11" s="23"/>
      <c r="E11" s="23"/>
      <c r="F11" s="23"/>
      <c r="G11" s="23"/>
      <c r="H11" s="23"/>
      <c r="I11" s="22"/>
      <c r="J11" s="23"/>
      <c r="K11" s="23"/>
      <c r="L11" s="23"/>
      <c r="M11" s="23"/>
      <c r="N11" s="23"/>
      <c r="O11" s="22"/>
      <c r="P11" s="23"/>
      <c r="Q11" s="23"/>
      <c r="R11" s="23"/>
      <c r="S11" s="23"/>
      <c r="T11" s="23"/>
      <c r="U11" s="28"/>
      <c r="V11" s="23"/>
      <c r="W11" s="23"/>
      <c r="X11" s="23"/>
      <c r="Y11" s="23"/>
      <c r="Z11" s="23"/>
      <c r="AA11" s="23"/>
      <c r="AB11" s="23"/>
      <c r="AC11" s="23"/>
      <c r="AD11" s="23"/>
      <c r="AE11" s="23"/>
      <c r="AF11" s="23"/>
      <c r="AG11" s="23"/>
      <c r="AH11" s="23"/>
      <c r="AI11" s="23"/>
      <c r="AJ11" s="23"/>
      <c r="AK11" s="23"/>
      <c r="AL11" s="23"/>
      <c r="AM11" s="23"/>
      <c r="AN11" s="23"/>
    </row>
    <row r="12" spans="2:40" ht="24.95" customHeight="1">
      <c r="B12" s="254"/>
      <c r="C12" s="20">
        <v>150</v>
      </c>
      <c r="D12" s="23"/>
      <c r="E12" s="23"/>
      <c r="F12" s="23"/>
      <c r="G12" s="23"/>
      <c r="H12" s="23"/>
      <c r="I12" s="22"/>
      <c r="J12" s="23"/>
      <c r="K12" s="23"/>
      <c r="L12" s="23"/>
      <c r="M12" s="23"/>
      <c r="N12" s="23"/>
      <c r="O12" s="22"/>
      <c r="P12" s="23"/>
      <c r="Q12" s="23"/>
      <c r="R12" s="23"/>
      <c r="S12" s="23"/>
      <c r="T12" s="23"/>
      <c r="U12" s="28"/>
      <c r="V12" s="23"/>
      <c r="W12" s="23"/>
      <c r="X12" s="23"/>
      <c r="Y12" s="23"/>
      <c r="Z12" s="23"/>
      <c r="AA12" s="23"/>
      <c r="AB12" s="23"/>
      <c r="AC12" s="23"/>
      <c r="AD12" s="23"/>
      <c r="AE12" s="23"/>
      <c r="AF12" s="23"/>
      <c r="AG12" s="23"/>
      <c r="AH12" s="23"/>
      <c r="AI12" s="23"/>
      <c r="AJ12" s="23"/>
      <c r="AK12" s="23"/>
      <c r="AL12" s="23"/>
      <c r="AM12" s="23"/>
      <c r="AN12" s="23"/>
    </row>
    <row r="13" spans="2:40" ht="24.95" customHeight="1">
      <c r="B13" s="254"/>
      <c r="C13" s="20">
        <v>200</v>
      </c>
      <c r="D13" s="23"/>
      <c r="E13" s="23"/>
      <c r="F13" s="23"/>
      <c r="G13" s="23"/>
      <c r="H13" s="23"/>
      <c r="I13" s="22"/>
      <c r="J13" s="23"/>
      <c r="K13" s="23"/>
      <c r="L13" s="23"/>
      <c r="M13" s="23"/>
      <c r="N13" s="23"/>
      <c r="O13" s="22"/>
      <c r="P13" s="23"/>
      <c r="Q13" s="23"/>
      <c r="R13" s="23"/>
      <c r="S13" s="23"/>
      <c r="T13" s="23"/>
      <c r="U13" s="28"/>
      <c r="V13" s="23"/>
      <c r="W13" s="23"/>
      <c r="X13" s="23"/>
      <c r="Y13" s="23"/>
      <c r="Z13" s="23"/>
      <c r="AA13" s="23"/>
      <c r="AB13" s="23"/>
      <c r="AC13" s="23"/>
      <c r="AD13" s="23"/>
      <c r="AE13" s="23"/>
      <c r="AF13" s="23"/>
      <c r="AG13" s="23"/>
      <c r="AH13" s="23"/>
      <c r="AI13" s="23"/>
      <c r="AJ13" s="23"/>
      <c r="AK13" s="23"/>
      <c r="AL13" s="23"/>
      <c r="AM13" s="23"/>
      <c r="AN13" s="23"/>
    </row>
    <row r="14" spans="2:40" ht="24.95" customHeight="1">
      <c r="B14" s="254"/>
      <c r="C14" s="20">
        <v>300</v>
      </c>
      <c r="D14" s="23"/>
      <c r="E14" s="23"/>
      <c r="F14" s="23"/>
      <c r="G14" s="23"/>
      <c r="H14" s="23"/>
      <c r="I14" s="22"/>
      <c r="J14" s="23"/>
      <c r="K14" s="23"/>
      <c r="L14" s="23"/>
      <c r="M14" s="23"/>
      <c r="N14" s="23"/>
      <c r="O14" s="22"/>
      <c r="P14" s="23"/>
      <c r="Q14" s="23"/>
      <c r="R14" s="23"/>
      <c r="S14" s="23"/>
      <c r="T14" s="23"/>
      <c r="U14" s="28"/>
      <c r="V14" s="23"/>
      <c r="W14" s="23"/>
      <c r="X14" s="23"/>
      <c r="Y14" s="23"/>
      <c r="Z14" s="23"/>
      <c r="AA14" s="23"/>
      <c r="AB14" s="23"/>
      <c r="AC14" s="23"/>
      <c r="AD14" s="23"/>
      <c r="AE14" s="23"/>
      <c r="AF14" s="23"/>
      <c r="AG14" s="23"/>
      <c r="AH14" s="23"/>
      <c r="AI14" s="23"/>
      <c r="AJ14" s="23"/>
      <c r="AK14" s="23"/>
      <c r="AL14" s="23"/>
      <c r="AM14" s="23"/>
      <c r="AN14" s="23"/>
    </row>
    <row r="15" spans="2:40" ht="24.95" customHeight="1">
      <c r="B15" s="254"/>
      <c r="C15" s="20">
        <v>400</v>
      </c>
      <c r="D15" s="23"/>
      <c r="E15" s="23"/>
      <c r="F15" s="23"/>
      <c r="G15" s="23"/>
      <c r="H15" s="23"/>
      <c r="I15" s="22"/>
      <c r="J15" s="23"/>
      <c r="K15" s="23"/>
      <c r="L15" s="23"/>
      <c r="M15" s="23"/>
      <c r="N15" s="23"/>
      <c r="O15" s="22"/>
      <c r="P15" s="23"/>
      <c r="Q15" s="23"/>
      <c r="R15" s="23"/>
      <c r="S15" s="23"/>
      <c r="T15" s="23"/>
      <c r="U15" s="28"/>
      <c r="V15" s="23"/>
      <c r="W15" s="23"/>
      <c r="X15" s="23"/>
      <c r="Y15" s="23"/>
      <c r="Z15" s="23"/>
      <c r="AA15" s="23"/>
      <c r="AB15" s="23"/>
      <c r="AC15" s="23"/>
      <c r="AD15" s="23"/>
      <c r="AE15" s="23"/>
      <c r="AF15" s="23"/>
      <c r="AG15" s="23"/>
      <c r="AH15" s="23"/>
      <c r="AI15" s="23"/>
      <c r="AJ15" s="23"/>
      <c r="AK15" s="23"/>
      <c r="AL15" s="23"/>
      <c r="AM15" s="23"/>
      <c r="AN15" s="23"/>
    </row>
    <row r="16" spans="2:40" ht="24.95" customHeight="1">
      <c r="B16" s="254"/>
      <c r="C16" s="20">
        <v>500</v>
      </c>
      <c r="D16" s="23"/>
      <c r="E16" s="23"/>
      <c r="F16" s="23"/>
      <c r="G16" s="23"/>
      <c r="H16" s="23"/>
      <c r="I16" s="22"/>
      <c r="J16" s="23"/>
      <c r="K16" s="23"/>
      <c r="L16" s="23"/>
      <c r="M16" s="23"/>
      <c r="N16" s="23"/>
      <c r="O16" s="22"/>
      <c r="P16" s="23"/>
      <c r="Q16" s="23"/>
      <c r="R16" s="23"/>
      <c r="S16" s="23"/>
      <c r="T16" s="23"/>
      <c r="U16" s="28"/>
      <c r="V16" s="23"/>
      <c r="W16" s="23"/>
      <c r="X16" s="23"/>
      <c r="Y16" s="23"/>
      <c r="Z16" s="23"/>
      <c r="AA16" s="23"/>
      <c r="AB16" s="23"/>
      <c r="AC16" s="23"/>
      <c r="AD16" s="23"/>
      <c r="AE16" s="23"/>
      <c r="AF16" s="23"/>
      <c r="AG16" s="23"/>
      <c r="AH16" s="23"/>
      <c r="AI16" s="23"/>
      <c r="AJ16" s="23"/>
      <c r="AK16" s="23"/>
      <c r="AL16" s="23"/>
      <c r="AM16" s="23"/>
      <c r="AN16" s="23"/>
    </row>
    <row r="17" spans="2:40" ht="24.95" customHeight="1">
      <c r="B17" s="254"/>
      <c r="C17" s="20">
        <v>600</v>
      </c>
      <c r="D17" s="23"/>
      <c r="E17" s="23"/>
      <c r="F17" s="23"/>
      <c r="G17" s="23"/>
      <c r="H17" s="23"/>
      <c r="I17" s="22"/>
      <c r="J17" s="23"/>
      <c r="K17" s="23"/>
      <c r="L17" s="23"/>
      <c r="M17" s="23"/>
      <c r="N17" s="23"/>
      <c r="O17" s="22"/>
      <c r="P17" s="23"/>
      <c r="Q17" s="23"/>
      <c r="R17" s="23"/>
      <c r="S17" s="23"/>
      <c r="T17" s="23"/>
      <c r="U17" s="28"/>
      <c r="V17" s="23"/>
      <c r="W17" s="23"/>
      <c r="X17" s="23"/>
      <c r="Y17" s="23"/>
      <c r="Z17" s="23"/>
      <c r="AA17" s="23"/>
      <c r="AB17" s="23"/>
      <c r="AC17" s="23"/>
      <c r="AD17" s="23"/>
      <c r="AE17" s="23"/>
      <c r="AF17" s="23"/>
      <c r="AG17" s="23"/>
      <c r="AH17" s="23"/>
      <c r="AI17" s="23"/>
      <c r="AJ17" s="23"/>
      <c r="AK17" s="23"/>
      <c r="AL17" s="23"/>
      <c r="AM17" s="23"/>
      <c r="AN17" s="23"/>
    </row>
    <row r="18" spans="2:40" ht="24.95" customHeight="1">
      <c r="B18" s="26"/>
      <c r="C18" s="26"/>
      <c r="D18" s="27"/>
      <c r="E18" s="27"/>
      <c r="F18" s="27"/>
      <c r="G18" s="27"/>
      <c r="H18" s="27"/>
      <c r="I18" s="22"/>
      <c r="J18" s="27"/>
      <c r="K18" s="27"/>
      <c r="L18" s="27"/>
      <c r="M18" s="27"/>
      <c r="N18" s="27"/>
      <c r="O18" s="22"/>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row>
    <row r="19" spans="2:40" ht="24.95" customHeight="1">
      <c r="B19" s="250" t="s">
        <v>26</v>
      </c>
      <c r="C19" s="24" t="s">
        <v>24</v>
      </c>
      <c r="D19" s="25"/>
      <c r="E19" s="25"/>
      <c r="F19" s="25"/>
      <c r="G19" s="25"/>
      <c r="H19" s="25"/>
      <c r="I19" s="22"/>
      <c r="J19" s="25"/>
      <c r="K19" s="25"/>
      <c r="L19" s="25"/>
      <c r="M19" s="25"/>
      <c r="N19" s="25"/>
      <c r="O19" s="22"/>
      <c r="P19" s="25"/>
      <c r="Q19" s="25"/>
      <c r="R19" s="25"/>
      <c r="S19" s="25"/>
      <c r="T19" s="25"/>
      <c r="U19" s="28"/>
      <c r="V19" s="25"/>
      <c r="W19" s="25"/>
      <c r="X19" s="25"/>
      <c r="Y19" s="25"/>
      <c r="Z19" s="25"/>
      <c r="AA19" s="25"/>
      <c r="AB19" s="25"/>
      <c r="AC19" s="25"/>
      <c r="AD19" s="25"/>
      <c r="AE19" s="25"/>
      <c r="AF19" s="25"/>
      <c r="AG19" s="25"/>
      <c r="AH19" s="25"/>
      <c r="AI19" s="25"/>
      <c r="AJ19" s="25"/>
      <c r="AK19" s="25"/>
      <c r="AL19" s="25"/>
      <c r="AM19" s="25"/>
      <c r="AN19" s="25"/>
    </row>
    <row r="20" spans="2:40" ht="24.95" customHeight="1">
      <c r="B20" s="251"/>
      <c r="C20" s="21" t="s">
        <v>25</v>
      </c>
      <c r="D20" s="23"/>
      <c r="E20" s="23"/>
      <c r="F20" s="23"/>
      <c r="G20" s="23"/>
      <c r="H20" s="23"/>
      <c r="I20" s="22"/>
      <c r="J20" s="23"/>
      <c r="K20" s="23"/>
      <c r="L20" s="23"/>
      <c r="M20" s="23"/>
      <c r="N20" s="23"/>
      <c r="O20" s="22"/>
      <c r="P20" s="23"/>
      <c r="Q20" s="23"/>
      <c r="R20" s="23"/>
      <c r="S20" s="23"/>
      <c r="T20" s="23"/>
      <c r="U20" s="28"/>
      <c r="V20" s="23"/>
      <c r="W20" s="23"/>
      <c r="X20" s="23"/>
      <c r="Y20" s="23"/>
      <c r="Z20" s="23"/>
      <c r="AA20" s="23"/>
      <c r="AB20" s="23"/>
      <c r="AC20" s="23"/>
      <c r="AD20" s="23"/>
      <c r="AE20" s="23"/>
      <c r="AF20" s="23"/>
      <c r="AG20" s="23"/>
      <c r="AH20" s="23"/>
      <c r="AI20" s="23"/>
      <c r="AJ20" s="23"/>
      <c r="AK20" s="23"/>
      <c r="AL20" s="23"/>
      <c r="AM20" s="23"/>
      <c r="AN20" s="23"/>
    </row>
  </sheetData>
  <mergeCells count="9">
    <mergeCell ref="J1:N1"/>
    <mergeCell ref="P1:T1"/>
    <mergeCell ref="V1:AH1"/>
    <mergeCell ref="B19:B20"/>
    <mergeCell ref="B2:C2"/>
    <mergeCell ref="B3:C3"/>
    <mergeCell ref="B4:C4"/>
    <mergeCell ref="B5:B17"/>
    <mergeCell ref="D1:H1"/>
  </mergeCells>
  <phoneticPr fontId="4"/>
  <pageMargins left="0.78700000000000003" right="0.78700000000000003" top="0.98399999999999999" bottom="0.98399999999999999"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B1:CS20"/>
  <sheetViews>
    <sheetView workbookViewId="0">
      <pane xSplit="3" ySplit="1" topLeftCell="D2" activePane="bottomRight" state="frozen"/>
      <selection pane="topRight" activeCell="D1" sqref="D1"/>
      <selection pane="bottomLeft" activeCell="A2" sqref="A2"/>
      <selection pane="bottomRight" activeCell="E3" sqref="E3"/>
    </sheetView>
  </sheetViews>
  <sheetFormatPr defaultRowHeight="15.75"/>
  <cols>
    <col min="1" max="1" width="2.875" customWidth="1"/>
    <col min="2" max="2" width="3.375" customWidth="1"/>
    <col min="4" max="8" width="9.75" style="19" bestFit="1" customWidth="1"/>
    <col min="9" max="9" width="2.625" style="19" customWidth="1"/>
    <col min="10" max="14" width="9.75" style="19" bestFit="1" customWidth="1"/>
    <col min="15" max="15" width="2.625" style="19" customWidth="1"/>
    <col min="16" max="20" width="9.75" style="19" bestFit="1" customWidth="1"/>
    <col min="21" max="21" width="2.625" style="19" customWidth="1"/>
    <col min="22" max="23" width="9.75" style="19" bestFit="1" customWidth="1"/>
    <col min="24" max="97" width="9" style="19"/>
  </cols>
  <sheetData>
    <row r="1" spans="2:40" ht="24.95" customHeight="1">
      <c r="D1" s="248" t="s">
        <v>28</v>
      </c>
      <c r="E1" s="248"/>
      <c r="F1" s="248"/>
      <c r="G1" s="248"/>
      <c r="H1" s="248"/>
      <c r="J1" s="248" t="s">
        <v>29</v>
      </c>
      <c r="K1" s="248"/>
      <c r="L1" s="248"/>
      <c r="M1" s="248"/>
      <c r="N1" s="248"/>
      <c r="P1" s="248" t="s">
        <v>30</v>
      </c>
      <c r="Q1" s="248"/>
      <c r="R1" s="248"/>
      <c r="S1" s="248"/>
      <c r="T1" s="248"/>
      <c r="V1" s="248" t="s">
        <v>28</v>
      </c>
      <c r="W1" s="248"/>
      <c r="X1" s="248"/>
      <c r="Y1" s="248"/>
      <c r="Z1" s="248"/>
      <c r="AA1" s="216"/>
      <c r="AB1" s="216"/>
      <c r="AC1" s="216"/>
      <c r="AD1" s="216"/>
      <c r="AE1" s="216"/>
      <c r="AF1" s="216"/>
      <c r="AG1" s="216"/>
      <c r="AH1" s="216"/>
    </row>
    <row r="2" spans="2:40" ht="24.95" customHeight="1">
      <c r="B2" s="252" t="s">
        <v>46</v>
      </c>
      <c r="C2" s="253"/>
      <c r="D2" s="35" t="s">
        <v>167</v>
      </c>
      <c r="E2" s="35" t="s">
        <v>167</v>
      </c>
      <c r="F2" s="35">
        <v>43853</v>
      </c>
      <c r="G2" s="35">
        <v>43853</v>
      </c>
      <c r="H2" s="35">
        <v>43853</v>
      </c>
      <c r="I2" s="36"/>
      <c r="J2" s="35">
        <v>43852</v>
      </c>
      <c r="K2" s="35">
        <v>43852</v>
      </c>
      <c r="L2" s="35">
        <v>43852</v>
      </c>
      <c r="M2" s="35">
        <v>43852</v>
      </c>
      <c r="N2" s="35" t="s">
        <v>173</v>
      </c>
      <c r="O2" s="36"/>
      <c r="P2" s="35"/>
      <c r="Q2" s="35"/>
      <c r="R2" s="35"/>
      <c r="S2" s="35"/>
      <c r="T2" s="35"/>
      <c r="U2" s="37"/>
      <c r="V2" s="35"/>
      <c r="W2" s="35"/>
      <c r="X2" s="35"/>
      <c r="Y2" s="35"/>
      <c r="Z2" s="35"/>
      <c r="AA2" s="35"/>
      <c r="AB2" s="35"/>
      <c r="AC2" s="35"/>
      <c r="AD2" s="35"/>
      <c r="AE2" s="35"/>
      <c r="AF2" s="35"/>
      <c r="AG2" s="35"/>
      <c r="AH2" s="35"/>
      <c r="AI2" s="35"/>
      <c r="AJ2" s="35"/>
      <c r="AK2" s="35"/>
      <c r="AL2" s="35"/>
      <c r="AM2" s="35"/>
      <c r="AN2" s="35"/>
    </row>
    <row r="3" spans="2:40" ht="24.95" customHeight="1">
      <c r="B3" s="252" t="s">
        <v>97</v>
      </c>
      <c r="C3" s="253"/>
      <c r="D3" s="23">
        <v>31</v>
      </c>
      <c r="E3" s="23">
        <v>32</v>
      </c>
      <c r="F3" s="23">
        <v>33</v>
      </c>
      <c r="G3" s="23">
        <v>34</v>
      </c>
      <c r="H3" s="23">
        <v>35</v>
      </c>
      <c r="I3" s="22"/>
      <c r="J3" s="23">
        <v>36</v>
      </c>
      <c r="K3" s="23">
        <v>37</v>
      </c>
      <c r="L3" s="23">
        <v>38</v>
      </c>
      <c r="M3" s="23">
        <v>39</v>
      </c>
      <c r="N3" s="23">
        <v>40</v>
      </c>
      <c r="O3" s="22"/>
      <c r="P3" s="23">
        <v>46</v>
      </c>
      <c r="Q3" s="23">
        <v>56</v>
      </c>
      <c r="R3" s="23">
        <v>66</v>
      </c>
      <c r="S3" s="23">
        <v>76</v>
      </c>
      <c r="T3" s="23">
        <v>75</v>
      </c>
      <c r="U3" s="28"/>
      <c r="V3" s="23">
        <v>31</v>
      </c>
      <c r="W3" s="23">
        <v>32</v>
      </c>
      <c r="X3" s="23">
        <v>33</v>
      </c>
      <c r="Y3" s="23">
        <v>34</v>
      </c>
      <c r="Z3" s="23">
        <v>35</v>
      </c>
      <c r="AA3" s="23"/>
      <c r="AB3" s="23"/>
      <c r="AC3" s="23"/>
      <c r="AD3" s="23"/>
      <c r="AE3" s="23"/>
      <c r="AF3" s="23"/>
      <c r="AG3" s="23"/>
      <c r="AH3" s="23"/>
      <c r="AI3" s="23"/>
      <c r="AJ3" s="23"/>
      <c r="AK3" s="23"/>
      <c r="AL3" s="23"/>
      <c r="AM3" s="23"/>
      <c r="AN3" s="23"/>
    </row>
    <row r="4" spans="2:40" ht="24.95" customHeight="1">
      <c r="B4" s="252" t="s">
        <v>22</v>
      </c>
      <c r="C4" s="253"/>
      <c r="D4" s="38" t="s">
        <v>167</v>
      </c>
      <c r="E4" s="38" t="s">
        <v>167</v>
      </c>
      <c r="F4" s="38">
        <v>0.29166666666666669</v>
      </c>
      <c r="G4" s="38">
        <v>0.26041666666666669</v>
      </c>
      <c r="H4" s="38">
        <v>0.22222222222222221</v>
      </c>
      <c r="I4" s="39"/>
      <c r="J4" s="38">
        <v>0.27430555555555552</v>
      </c>
      <c r="K4" s="38">
        <v>0.31597222222222221</v>
      </c>
      <c r="L4" s="38">
        <v>0.3611111111111111</v>
      </c>
      <c r="M4" s="38">
        <v>0.41319444444444442</v>
      </c>
      <c r="N4" s="38" t="s">
        <v>174</v>
      </c>
      <c r="O4" s="39"/>
      <c r="P4" s="38" t="s">
        <v>191</v>
      </c>
      <c r="Q4" s="38" t="s">
        <v>191</v>
      </c>
      <c r="R4" s="38" t="s">
        <v>191</v>
      </c>
      <c r="S4" s="38" t="s">
        <v>191</v>
      </c>
      <c r="T4" s="38" t="s">
        <v>191</v>
      </c>
      <c r="U4" s="40"/>
      <c r="V4" s="38" t="s">
        <v>191</v>
      </c>
      <c r="W4" s="38" t="s">
        <v>191</v>
      </c>
      <c r="X4" s="38" t="s">
        <v>191</v>
      </c>
      <c r="Y4" s="38" t="s">
        <v>191</v>
      </c>
      <c r="Z4" s="38" t="s">
        <v>191</v>
      </c>
      <c r="AA4" s="38"/>
      <c r="AB4" s="38"/>
      <c r="AC4" s="38"/>
      <c r="AD4" s="38"/>
      <c r="AE4" s="38"/>
      <c r="AF4" s="38"/>
      <c r="AG4" s="38"/>
      <c r="AH4" s="38"/>
      <c r="AI4" s="38"/>
      <c r="AJ4" s="38"/>
      <c r="AK4" s="38"/>
      <c r="AL4" s="38"/>
      <c r="AM4" s="38"/>
      <c r="AN4" s="38"/>
    </row>
    <row r="5" spans="2:40" ht="24.95" customHeight="1">
      <c r="B5" s="254" t="s">
        <v>23</v>
      </c>
      <c r="C5" s="20">
        <v>0</v>
      </c>
      <c r="D5" s="208" t="s">
        <v>167</v>
      </c>
      <c r="E5" s="208" t="s">
        <v>167</v>
      </c>
      <c r="F5" s="208">
        <v>20</v>
      </c>
      <c r="G5" s="208">
        <v>20.28</v>
      </c>
      <c r="H5" s="208">
        <v>20.32</v>
      </c>
      <c r="I5" s="22"/>
      <c r="J5" s="209">
        <v>20.2</v>
      </c>
      <c r="K5" s="209">
        <v>19.91</v>
      </c>
      <c r="L5" s="209">
        <v>18.23</v>
      </c>
      <c r="M5" s="209">
        <v>19.73</v>
      </c>
      <c r="N5" s="209" t="s">
        <v>167</v>
      </c>
      <c r="O5" s="22"/>
      <c r="P5" s="209" t="s">
        <v>191</v>
      </c>
      <c r="Q5" s="209" t="s">
        <v>191</v>
      </c>
      <c r="R5" s="209" t="s">
        <v>191</v>
      </c>
      <c r="S5" s="209" t="s">
        <v>191</v>
      </c>
      <c r="T5" s="209" t="s">
        <v>191</v>
      </c>
      <c r="U5" s="28"/>
      <c r="V5" s="209" t="s">
        <v>191</v>
      </c>
      <c r="W5" s="209" t="s">
        <v>191</v>
      </c>
      <c r="X5" s="209" t="s">
        <v>191</v>
      </c>
      <c r="Y5" s="209" t="s">
        <v>191</v>
      </c>
      <c r="Z5" s="209" t="s">
        <v>191</v>
      </c>
      <c r="AA5" s="23"/>
      <c r="AB5" s="23"/>
      <c r="AC5" s="23"/>
      <c r="AD5" s="23"/>
      <c r="AE5" s="23"/>
      <c r="AF5" s="23"/>
      <c r="AG5" s="23"/>
      <c r="AH5" s="23"/>
      <c r="AI5" s="23"/>
      <c r="AJ5" s="23"/>
      <c r="AK5" s="23"/>
      <c r="AL5" s="23"/>
      <c r="AM5" s="23"/>
      <c r="AN5" s="23"/>
    </row>
    <row r="6" spans="2:40" ht="24.95" customHeight="1">
      <c r="B6" s="254"/>
      <c r="C6" s="20">
        <v>10</v>
      </c>
      <c r="D6" s="208" t="s">
        <v>167</v>
      </c>
      <c r="E6" s="208" t="s">
        <v>191</v>
      </c>
      <c r="F6" s="208">
        <v>20.010000000000002</v>
      </c>
      <c r="G6" s="208">
        <v>20.28</v>
      </c>
      <c r="H6" s="208">
        <v>20.309999999999999</v>
      </c>
      <c r="I6" s="22"/>
      <c r="J6" s="209">
        <v>20.21</v>
      </c>
      <c r="K6" s="209">
        <v>20.34</v>
      </c>
      <c r="L6" s="209">
        <v>20.14</v>
      </c>
      <c r="M6" s="209">
        <v>20.36</v>
      </c>
      <c r="N6" s="209" t="s">
        <v>175</v>
      </c>
      <c r="O6" s="22"/>
      <c r="P6" s="209" t="s">
        <v>191</v>
      </c>
      <c r="Q6" s="209" t="s">
        <v>191</v>
      </c>
      <c r="R6" s="209" t="s">
        <v>191</v>
      </c>
      <c r="S6" s="209" t="s">
        <v>191</v>
      </c>
      <c r="T6" s="209" t="s">
        <v>191</v>
      </c>
      <c r="U6" s="28"/>
      <c r="V6" s="209" t="s">
        <v>191</v>
      </c>
      <c r="W6" s="209" t="s">
        <v>191</v>
      </c>
      <c r="X6" s="209" t="s">
        <v>191</v>
      </c>
      <c r="Y6" s="209" t="s">
        <v>191</v>
      </c>
      <c r="Z6" s="209" t="s">
        <v>191</v>
      </c>
      <c r="AA6" s="23"/>
      <c r="AB6" s="23"/>
      <c r="AC6" s="23"/>
      <c r="AD6" s="23"/>
      <c r="AE6" s="23"/>
      <c r="AF6" s="23"/>
      <c r="AG6" s="23"/>
      <c r="AH6" s="23"/>
      <c r="AI6" s="23"/>
      <c r="AJ6" s="23"/>
      <c r="AK6" s="23"/>
      <c r="AL6" s="23"/>
      <c r="AM6" s="23"/>
      <c r="AN6" s="23"/>
    </row>
    <row r="7" spans="2:40" ht="24.95" customHeight="1">
      <c r="B7" s="254"/>
      <c r="C7" s="20">
        <v>20</v>
      </c>
      <c r="D7" s="208" t="s">
        <v>167</v>
      </c>
      <c r="E7" s="208" t="s">
        <v>192</v>
      </c>
      <c r="F7" s="208">
        <v>20.010000000000002</v>
      </c>
      <c r="G7" s="208">
        <v>20.28</v>
      </c>
      <c r="H7" s="208">
        <v>20.32</v>
      </c>
      <c r="I7" s="22"/>
      <c r="J7" s="209">
        <v>20.22</v>
      </c>
      <c r="K7" s="209">
        <v>20.32</v>
      </c>
      <c r="L7" s="209">
        <v>20.13</v>
      </c>
      <c r="M7" s="209">
        <v>20.36</v>
      </c>
      <c r="N7" s="209" t="s">
        <v>167</v>
      </c>
      <c r="O7" s="22"/>
      <c r="P7" s="209" t="s">
        <v>167</v>
      </c>
      <c r="Q7" s="209" t="s">
        <v>167</v>
      </c>
      <c r="R7" s="209" t="s">
        <v>167</v>
      </c>
      <c r="S7" s="209" t="s">
        <v>167</v>
      </c>
      <c r="T7" s="209" t="s">
        <v>167</v>
      </c>
      <c r="U7" s="28"/>
      <c r="V7" s="209" t="s">
        <v>167</v>
      </c>
      <c r="W7" s="209" t="s">
        <v>167</v>
      </c>
      <c r="X7" s="209" t="s">
        <v>167</v>
      </c>
      <c r="Y7" s="209" t="s">
        <v>167</v>
      </c>
      <c r="Z7" s="209" t="s">
        <v>167</v>
      </c>
      <c r="AA7" s="23"/>
      <c r="AB7" s="23"/>
      <c r="AC7" s="23"/>
      <c r="AD7" s="23"/>
      <c r="AE7" s="23"/>
      <c r="AF7" s="23"/>
      <c r="AG7" s="23"/>
      <c r="AH7" s="23"/>
      <c r="AI7" s="23"/>
      <c r="AJ7" s="23"/>
      <c r="AK7" s="23"/>
      <c r="AL7" s="23"/>
      <c r="AM7" s="23"/>
      <c r="AN7" s="23"/>
    </row>
    <row r="8" spans="2:40" ht="24.95" customHeight="1">
      <c r="B8" s="254"/>
      <c r="C8" s="20">
        <v>30</v>
      </c>
      <c r="D8" s="208" t="s">
        <v>167</v>
      </c>
      <c r="E8" s="208" t="s">
        <v>191</v>
      </c>
      <c r="F8" s="208">
        <v>20.02</v>
      </c>
      <c r="G8" s="208">
        <v>20.29</v>
      </c>
      <c r="H8" s="208">
        <v>20.309999999999999</v>
      </c>
      <c r="I8" s="22"/>
      <c r="J8" s="209">
        <v>20.22</v>
      </c>
      <c r="K8" s="209">
        <v>20.36</v>
      </c>
      <c r="L8" s="209">
        <v>20.13</v>
      </c>
      <c r="M8" s="209">
        <v>20.29</v>
      </c>
      <c r="N8" s="209" t="s">
        <v>174</v>
      </c>
      <c r="O8" s="22"/>
      <c r="P8" s="209" t="s">
        <v>191</v>
      </c>
      <c r="Q8" s="209" t="s">
        <v>191</v>
      </c>
      <c r="R8" s="209" t="s">
        <v>191</v>
      </c>
      <c r="S8" s="209" t="s">
        <v>191</v>
      </c>
      <c r="T8" s="209" t="s">
        <v>191</v>
      </c>
      <c r="U8" s="28"/>
      <c r="V8" s="209" t="s">
        <v>191</v>
      </c>
      <c r="W8" s="209" t="s">
        <v>191</v>
      </c>
      <c r="X8" s="209" t="s">
        <v>191</v>
      </c>
      <c r="Y8" s="209" t="s">
        <v>191</v>
      </c>
      <c r="Z8" s="209" t="s">
        <v>191</v>
      </c>
      <c r="AA8" s="23"/>
      <c r="AB8" s="23"/>
      <c r="AC8" s="23"/>
      <c r="AD8" s="23"/>
      <c r="AE8" s="23"/>
      <c r="AF8" s="23"/>
      <c r="AG8" s="23"/>
      <c r="AH8" s="23"/>
      <c r="AI8" s="23"/>
      <c r="AJ8" s="23"/>
      <c r="AK8" s="23"/>
      <c r="AL8" s="23"/>
      <c r="AM8" s="23"/>
      <c r="AN8" s="23"/>
    </row>
    <row r="9" spans="2:40" ht="24.95" customHeight="1">
      <c r="B9" s="254"/>
      <c r="C9" s="20">
        <v>50</v>
      </c>
      <c r="D9" s="208" t="s">
        <v>167</v>
      </c>
      <c r="E9" s="208" t="s">
        <v>167</v>
      </c>
      <c r="F9" s="208">
        <v>20.02</v>
      </c>
      <c r="G9" s="208">
        <v>20.29</v>
      </c>
      <c r="H9" s="208">
        <v>20.309999999999999</v>
      </c>
      <c r="I9" s="22"/>
      <c r="J9" s="209">
        <v>20.23</v>
      </c>
      <c r="K9" s="209">
        <v>20.350000000000001</v>
      </c>
      <c r="L9" s="209">
        <v>20.14</v>
      </c>
      <c r="M9" s="209">
        <v>20.29</v>
      </c>
      <c r="N9" s="209" t="s">
        <v>176</v>
      </c>
      <c r="O9" s="22"/>
      <c r="P9" s="209" t="s">
        <v>191</v>
      </c>
      <c r="Q9" s="209" t="s">
        <v>191</v>
      </c>
      <c r="R9" s="209" t="s">
        <v>191</v>
      </c>
      <c r="S9" s="209" t="s">
        <v>191</v>
      </c>
      <c r="T9" s="209" t="s">
        <v>191</v>
      </c>
      <c r="U9" s="28"/>
      <c r="V9" s="209" t="s">
        <v>191</v>
      </c>
      <c r="W9" s="209" t="s">
        <v>191</v>
      </c>
      <c r="X9" s="209" t="s">
        <v>191</v>
      </c>
      <c r="Y9" s="209" t="s">
        <v>191</v>
      </c>
      <c r="Z9" s="209" t="s">
        <v>191</v>
      </c>
      <c r="AA9" s="23"/>
      <c r="AB9" s="23"/>
      <c r="AC9" s="23"/>
      <c r="AD9" s="23"/>
      <c r="AE9" s="23"/>
      <c r="AF9" s="23"/>
      <c r="AG9" s="23"/>
      <c r="AH9" s="23"/>
      <c r="AI9" s="23"/>
      <c r="AJ9" s="23"/>
      <c r="AK9" s="23"/>
      <c r="AL9" s="23"/>
      <c r="AM9" s="23"/>
      <c r="AN9" s="23"/>
    </row>
    <row r="10" spans="2:40" ht="24.95" customHeight="1">
      <c r="B10" s="254"/>
      <c r="C10" s="20">
        <v>75</v>
      </c>
      <c r="D10" s="208" t="s">
        <v>167</v>
      </c>
      <c r="E10" s="208" t="s">
        <v>193</v>
      </c>
      <c r="F10" s="208">
        <v>20.04</v>
      </c>
      <c r="G10" s="208">
        <v>20.3</v>
      </c>
      <c r="H10" s="208">
        <v>20.190000000000001</v>
      </c>
      <c r="I10" s="22"/>
      <c r="J10" s="209">
        <v>20.239999999999998</v>
      </c>
      <c r="K10" s="209">
        <v>20.350000000000001</v>
      </c>
      <c r="L10" s="209">
        <v>20.13</v>
      </c>
      <c r="M10" s="209">
        <v>20.28</v>
      </c>
      <c r="N10" s="209" t="s">
        <v>174</v>
      </c>
      <c r="O10" s="22"/>
      <c r="P10" s="209" t="s">
        <v>167</v>
      </c>
      <c r="Q10" s="209" t="s">
        <v>167</v>
      </c>
      <c r="R10" s="209" t="s">
        <v>167</v>
      </c>
      <c r="S10" s="209" t="s">
        <v>167</v>
      </c>
      <c r="T10" s="209" t="s">
        <v>167</v>
      </c>
      <c r="U10" s="28"/>
      <c r="V10" s="209" t="s">
        <v>167</v>
      </c>
      <c r="W10" s="209" t="s">
        <v>167</v>
      </c>
      <c r="X10" s="209" t="s">
        <v>167</v>
      </c>
      <c r="Y10" s="209" t="s">
        <v>167</v>
      </c>
      <c r="Z10" s="209" t="s">
        <v>167</v>
      </c>
      <c r="AA10" s="23"/>
      <c r="AB10" s="23"/>
      <c r="AC10" s="23"/>
      <c r="AD10" s="23"/>
      <c r="AE10" s="23"/>
      <c r="AF10" s="23"/>
      <c r="AG10" s="23"/>
      <c r="AH10" s="23"/>
      <c r="AI10" s="23"/>
      <c r="AJ10" s="23"/>
      <c r="AK10" s="23"/>
      <c r="AL10" s="23"/>
      <c r="AM10" s="23"/>
      <c r="AN10" s="23"/>
    </row>
    <row r="11" spans="2:40" ht="24.95" customHeight="1">
      <c r="B11" s="254"/>
      <c r="C11" s="20">
        <v>100</v>
      </c>
      <c r="D11" s="208" t="s">
        <v>167</v>
      </c>
      <c r="E11" s="208" t="s">
        <v>191</v>
      </c>
      <c r="F11" s="208">
        <v>19.96</v>
      </c>
      <c r="G11" s="208">
        <v>20.29</v>
      </c>
      <c r="H11" s="208">
        <v>20.190000000000001</v>
      </c>
      <c r="I11" s="22"/>
      <c r="J11" s="209">
        <v>20.239999999999998</v>
      </c>
      <c r="K11" s="209">
        <v>20.37</v>
      </c>
      <c r="L11" s="209">
        <v>20.13</v>
      </c>
      <c r="M11" s="209">
        <v>20.27</v>
      </c>
      <c r="N11" s="209" t="s">
        <v>174</v>
      </c>
      <c r="O11" s="22"/>
      <c r="P11" s="209" t="s">
        <v>191</v>
      </c>
      <c r="Q11" s="209" t="s">
        <v>191</v>
      </c>
      <c r="R11" s="209" t="s">
        <v>191</v>
      </c>
      <c r="S11" s="209" t="s">
        <v>191</v>
      </c>
      <c r="T11" s="209" t="s">
        <v>191</v>
      </c>
      <c r="U11" s="28"/>
      <c r="V11" s="209" t="s">
        <v>191</v>
      </c>
      <c r="W11" s="209" t="s">
        <v>191</v>
      </c>
      <c r="X11" s="209" t="s">
        <v>191</v>
      </c>
      <c r="Y11" s="209" t="s">
        <v>191</v>
      </c>
      <c r="Z11" s="209" t="s">
        <v>191</v>
      </c>
      <c r="AA11" s="23"/>
      <c r="AB11" s="23"/>
      <c r="AC11" s="23"/>
      <c r="AD11" s="23"/>
      <c r="AE11" s="23"/>
      <c r="AF11" s="23"/>
      <c r="AG11" s="23"/>
      <c r="AH11" s="23"/>
      <c r="AI11" s="23"/>
      <c r="AJ11" s="23"/>
      <c r="AK11" s="23"/>
      <c r="AL11" s="23"/>
      <c r="AM11" s="23"/>
      <c r="AN11" s="23"/>
    </row>
    <row r="12" spans="2:40" ht="24.95" customHeight="1">
      <c r="B12" s="254"/>
      <c r="C12" s="20">
        <v>150</v>
      </c>
      <c r="D12" s="208" t="s">
        <v>167</v>
      </c>
      <c r="E12" s="208" t="s">
        <v>191</v>
      </c>
      <c r="F12" s="208">
        <v>18.37</v>
      </c>
      <c r="G12" s="208">
        <v>19.329999999999998</v>
      </c>
      <c r="H12" s="208">
        <v>19.16</v>
      </c>
      <c r="I12" s="22"/>
      <c r="J12" s="209">
        <v>20.059999999999999</v>
      </c>
      <c r="K12" s="209">
        <v>20.329999999999998</v>
      </c>
      <c r="L12" s="209">
        <v>18.95</v>
      </c>
      <c r="M12" s="209">
        <v>19.05</v>
      </c>
      <c r="N12" s="209" t="s">
        <v>174</v>
      </c>
      <c r="O12" s="22"/>
      <c r="P12" s="209" t="s">
        <v>167</v>
      </c>
      <c r="Q12" s="209" t="s">
        <v>167</v>
      </c>
      <c r="R12" s="209" t="s">
        <v>167</v>
      </c>
      <c r="S12" s="209" t="s">
        <v>167</v>
      </c>
      <c r="T12" s="209" t="s">
        <v>167</v>
      </c>
      <c r="U12" s="28"/>
      <c r="V12" s="209" t="s">
        <v>167</v>
      </c>
      <c r="W12" s="209" t="s">
        <v>167</v>
      </c>
      <c r="X12" s="209" t="s">
        <v>167</v>
      </c>
      <c r="Y12" s="209" t="s">
        <v>167</v>
      </c>
      <c r="Z12" s="209" t="s">
        <v>167</v>
      </c>
      <c r="AA12" s="23"/>
      <c r="AB12" s="23"/>
      <c r="AC12" s="23"/>
      <c r="AD12" s="23"/>
      <c r="AE12" s="23"/>
      <c r="AF12" s="23"/>
      <c r="AG12" s="23"/>
      <c r="AH12" s="23"/>
      <c r="AI12" s="23"/>
      <c r="AJ12" s="23"/>
      <c r="AK12" s="23"/>
      <c r="AL12" s="23"/>
      <c r="AM12" s="23"/>
      <c r="AN12" s="23"/>
    </row>
    <row r="13" spans="2:40" ht="24.95" customHeight="1">
      <c r="B13" s="254"/>
      <c r="C13" s="20">
        <v>200</v>
      </c>
      <c r="D13" s="208" t="s">
        <v>167</v>
      </c>
      <c r="E13" s="208" t="s">
        <v>167</v>
      </c>
      <c r="F13" s="208">
        <v>17.54</v>
      </c>
      <c r="G13" s="208">
        <v>18.13</v>
      </c>
      <c r="H13" s="208">
        <v>17.46</v>
      </c>
      <c r="I13" s="22"/>
      <c r="J13" s="209">
        <v>18.899999999999999</v>
      </c>
      <c r="K13" s="209">
        <v>19.21</v>
      </c>
      <c r="L13" s="209">
        <v>17.91</v>
      </c>
      <c r="M13" s="209">
        <v>18.059999999999999</v>
      </c>
      <c r="N13" s="209" t="s">
        <v>167</v>
      </c>
      <c r="O13" s="22"/>
      <c r="P13" s="209" t="s">
        <v>191</v>
      </c>
      <c r="Q13" s="209" t="s">
        <v>191</v>
      </c>
      <c r="R13" s="209" t="s">
        <v>191</v>
      </c>
      <c r="S13" s="209" t="s">
        <v>191</v>
      </c>
      <c r="T13" s="209" t="s">
        <v>191</v>
      </c>
      <c r="U13" s="28"/>
      <c r="V13" s="209" t="s">
        <v>191</v>
      </c>
      <c r="W13" s="209" t="s">
        <v>191</v>
      </c>
      <c r="X13" s="209" t="s">
        <v>191</v>
      </c>
      <c r="Y13" s="209" t="s">
        <v>191</v>
      </c>
      <c r="Z13" s="209" t="s">
        <v>191</v>
      </c>
      <c r="AA13" s="23"/>
      <c r="AB13" s="23"/>
      <c r="AC13" s="23"/>
      <c r="AD13" s="23"/>
      <c r="AE13" s="23"/>
      <c r="AF13" s="23"/>
      <c r="AG13" s="23"/>
      <c r="AH13" s="23"/>
      <c r="AI13" s="23"/>
      <c r="AJ13" s="23"/>
      <c r="AK13" s="23"/>
      <c r="AL13" s="23"/>
      <c r="AM13" s="23"/>
      <c r="AN13" s="23"/>
    </row>
    <row r="14" spans="2:40" ht="24.95" customHeight="1">
      <c r="B14" s="254"/>
      <c r="C14" s="20">
        <v>300</v>
      </c>
      <c r="D14" s="208" t="s">
        <v>167</v>
      </c>
      <c r="E14" s="208" t="s">
        <v>191</v>
      </c>
      <c r="F14" s="208">
        <v>15.98</v>
      </c>
      <c r="G14" s="208">
        <v>16.5</v>
      </c>
      <c r="H14" s="208">
        <v>16.25</v>
      </c>
      <c r="I14" s="22"/>
      <c r="J14" s="209">
        <v>17.53</v>
      </c>
      <c r="K14" s="209">
        <v>16.77</v>
      </c>
      <c r="L14" s="209">
        <v>16.48</v>
      </c>
      <c r="M14" s="209">
        <v>17.05</v>
      </c>
      <c r="N14" s="209" t="s">
        <v>174</v>
      </c>
      <c r="O14" s="22"/>
      <c r="P14" s="209" t="s">
        <v>167</v>
      </c>
      <c r="Q14" s="209" t="s">
        <v>167</v>
      </c>
      <c r="R14" s="209" t="s">
        <v>167</v>
      </c>
      <c r="S14" s="209" t="s">
        <v>167</v>
      </c>
      <c r="T14" s="209" t="s">
        <v>167</v>
      </c>
      <c r="U14" s="28"/>
      <c r="V14" s="209" t="s">
        <v>167</v>
      </c>
      <c r="W14" s="209" t="s">
        <v>167</v>
      </c>
      <c r="X14" s="209" t="s">
        <v>167</v>
      </c>
      <c r="Y14" s="209" t="s">
        <v>167</v>
      </c>
      <c r="Z14" s="209" t="s">
        <v>167</v>
      </c>
      <c r="AA14" s="23"/>
      <c r="AB14" s="23"/>
      <c r="AC14" s="23"/>
      <c r="AD14" s="23"/>
      <c r="AE14" s="23"/>
      <c r="AF14" s="23"/>
      <c r="AG14" s="23"/>
      <c r="AH14" s="23"/>
      <c r="AI14" s="23"/>
      <c r="AJ14" s="23"/>
      <c r="AK14" s="23"/>
      <c r="AL14" s="23"/>
      <c r="AM14" s="23"/>
      <c r="AN14" s="23"/>
    </row>
    <row r="15" spans="2:40" ht="24.95" customHeight="1">
      <c r="B15" s="254"/>
      <c r="C15" s="20">
        <v>400</v>
      </c>
      <c r="D15" s="208" t="s">
        <v>167</v>
      </c>
      <c r="E15" s="208" t="s">
        <v>191</v>
      </c>
      <c r="F15" s="208">
        <v>13.87</v>
      </c>
      <c r="G15" s="208">
        <v>13.91</v>
      </c>
      <c r="H15" s="208">
        <v>13.44</v>
      </c>
      <c r="I15" s="22"/>
      <c r="J15" s="209">
        <v>15.53</v>
      </c>
      <c r="K15" s="209">
        <v>14.07</v>
      </c>
      <c r="L15" s="209">
        <v>15.29</v>
      </c>
      <c r="M15" s="209">
        <v>15.36</v>
      </c>
      <c r="N15" s="209" t="s">
        <v>173</v>
      </c>
      <c r="O15" s="22"/>
      <c r="P15" s="209" t="s">
        <v>191</v>
      </c>
      <c r="Q15" s="209" t="s">
        <v>191</v>
      </c>
      <c r="R15" s="209" t="s">
        <v>191</v>
      </c>
      <c r="S15" s="209" t="s">
        <v>191</v>
      </c>
      <c r="T15" s="209" t="s">
        <v>191</v>
      </c>
      <c r="U15" s="28"/>
      <c r="V15" s="209" t="s">
        <v>191</v>
      </c>
      <c r="W15" s="209" t="s">
        <v>191</v>
      </c>
      <c r="X15" s="209" t="s">
        <v>191</v>
      </c>
      <c r="Y15" s="209" t="s">
        <v>191</v>
      </c>
      <c r="Z15" s="209" t="s">
        <v>191</v>
      </c>
      <c r="AA15" s="23"/>
      <c r="AB15" s="23"/>
      <c r="AC15" s="23"/>
      <c r="AD15" s="23"/>
      <c r="AE15" s="23"/>
      <c r="AF15" s="23"/>
      <c r="AG15" s="23"/>
      <c r="AH15" s="23"/>
      <c r="AI15" s="23"/>
      <c r="AJ15" s="23"/>
      <c r="AK15" s="23"/>
      <c r="AL15" s="23"/>
      <c r="AM15" s="23"/>
      <c r="AN15" s="23"/>
    </row>
    <row r="16" spans="2:40" ht="24.95" customHeight="1">
      <c r="B16" s="254"/>
      <c r="C16" s="20">
        <v>500</v>
      </c>
      <c r="D16" s="208" t="s">
        <v>167</v>
      </c>
      <c r="E16" s="208" t="s">
        <v>191</v>
      </c>
      <c r="F16" s="208">
        <v>10.8</v>
      </c>
      <c r="G16" s="208">
        <v>11.05</v>
      </c>
      <c r="H16" s="208">
        <v>11.43</v>
      </c>
      <c r="I16" s="22"/>
      <c r="J16" s="209" t="s">
        <v>194</v>
      </c>
      <c r="K16" s="209">
        <v>11.98</v>
      </c>
      <c r="L16" s="209">
        <v>11.9</v>
      </c>
      <c r="M16" s="209">
        <v>12.08</v>
      </c>
      <c r="N16" s="209" t="s">
        <v>167</v>
      </c>
      <c r="O16" s="22"/>
      <c r="P16" s="209" t="s">
        <v>191</v>
      </c>
      <c r="Q16" s="209" t="s">
        <v>191</v>
      </c>
      <c r="R16" s="209" t="s">
        <v>191</v>
      </c>
      <c r="S16" s="209" t="s">
        <v>191</v>
      </c>
      <c r="T16" s="209" t="s">
        <v>191</v>
      </c>
      <c r="U16" s="28"/>
      <c r="V16" s="209" t="s">
        <v>191</v>
      </c>
      <c r="W16" s="209" t="s">
        <v>191</v>
      </c>
      <c r="X16" s="209" t="s">
        <v>191</v>
      </c>
      <c r="Y16" s="209" t="s">
        <v>191</v>
      </c>
      <c r="Z16" s="209" t="s">
        <v>191</v>
      </c>
      <c r="AA16" s="23"/>
      <c r="AB16" s="23"/>
      <c r="AC16" s="23"/>
      <c r="AD16" s="23"/>
      <c r="AE16" s="23"/>
      <c r="AF16" s="23"/>
      <c r="AG16" s="23"/>
      <c r="AH16" s="23"/>
      <c r="AI16" s="23"/>
      <c r="AJ16" s="23"/>
      <c r="AK16" s="23"/>
      <c r="AL16" s="23"/>
      <c r="AM16" s="23"/>
      <c r="AN16" s="23"/>
    </row>
    <row r="17" spans="2:40" ht="24.95" customHeight="1">
      <c r="B17" s="254"/>
      <c r="C17" s="20">
        <v>600</v>
      </c>
      <c r="D17" s="208" t="s">
        <v>167</v>
      </c>
      <c r="E17" s="208" t="s">
        <v>167</v>
      </c>
      <c r="F17" s="208" t="s">
        <v>191</v>
      </c>
      <c r="G17" s="208" t="s">
        <v>191</v>
      </c>
      <c r="H17" s="208" t="s">
        <v>167</v>
      </c>
      <c r="I17" s="22"/>
      <c r="J17" s="209" t="s">
        <v>169</v>
      </c>
      <c r="K17" s="209" t="s">
        <v>169</v>
      </c>
      <c r="L17" s="209" t="s">
        <v>174</v>
      </c>
      <c r="M17" s="209" t="s">
        <v>167</v>
      </c>
      <c r="N17" s="209" t="s">
        <v>174</v>
      </c>
      <c r="O17" s="22"/>
      <c r="P17" s="209" t="s">
        <v>167</v>
      </c>
      <c r="Q17" s="209" t="s">
        <v>167</v>
      </c>
      <c r="R17" s="209" t="s">
        <v>167</v>
      </c>
      <c r="S17" s="209" t="s">
        <v>167</v>
      </c>
      <c r="T17" s="209" t="s">
        <v>167</v>
      </c>
      <c r="U17" s="28"/>
      <c r="V17" s="209" t="s">
        <v>167</v>
      </c>
      <c r="W17" s="209" t="s">
        <v>167</v>
      </c>
      <c r="X17" s="209" t="s">
        <v>167</v>
      </c>
      <c r="Y17" s="209" t="s">
        <v>167</v>
      </c>
      <c r="Z17" s="209" t="s">
        <v>167</v>
      </c>
      <c r="AA17" s="23"/>
      <c r="AB17" s="23"/>
      <c r="AC17" s="23"/>
      <c r="AD17" s="23"/>
      <c r="AE17" s="23"/>
      <c r="AF17" s="23"/>
      <c r="AG17" s="23"/>
      <c r="AH17" s="23"/>
      <c r="AI17" s="23"/>
      <c r="AJ17" s="23"/>
      <c r="AK17" s="23"/>
      <c r="AL17" s="23"/>
      <c r="AM17" s="23"/>
      <c r="AN17" s="23"/>
    </row>
    <row r="18" spans="2:40" ht="24.95" customHeight="1">
      <c r="B18" s="26"/>
      <c r="C18" s="26"/>
      <c r="D18" s="27"/>
      <c r="E18" s="27"/>
      <c r="F18" s="27"/>
      <c r="G18" s="27"/>
      <c r="H18" s="27"/>
      <c r="I18" s="22"/>
      <c r="J18" s="27"/>
      <c r="K18" s="27"/>
      <c r="L18" s="27"/>
      <c r="M18" s="27"/>
      <c r="N18" s="27"/>
      <c r="O18" s="22"/>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row>
    <row r="19" spans="2:40" ht="24.95" customHeight="1">
      <c r="B19" s="250" t="s">
        <v>26</v>
      </c>
      <c r="C19" s="24" t="s">
        <v>24</v>
      </c>
      <c r="D19" s="25" t="s">
        <v>167</v>
      </c>
      <c r="E19" s="25" t="s">
        <v>191</v>
      </c>
      <c r="F19" s="25">
        <v>235</v>
      </c>
      <c r="G19" s="25">
        <v>235</v>
      </c>
      <c r="H19" s="25">
        <v>175</v>
      </c>
      <c r="I19" s="22"/>
      <c r="J19" s="25">
        <v>296</v>
      </c>
      <c r="K19" s="25">
        <v>325</v>
      </c>
      <c r="L19" s="25">
        <v>356</v>
      </c>
      <c r="M19" s="25">
        <v>358</v>
      </c>
      <c r="N19" s="25" t="s">
        <v>167</v>
      </c>
      <c r="O19" s="22"/>
      <c r="P19" s="25" t="s">
        <v>167</v>
      </c>
      <c r="Q19" s="25" t="s">
        <v>167</v>
      </c>
      <c r="R19" s="25" t="s">
        <v>167</v>
      </c>
      <c r="S19" s="25" t="s">
        <v>167</v>
      </c>
      <c r="T19" s="25" t="s">
        <v>167</v>
      </c>
      <c r="U19" s="28"/>
      <c r="V19" s="25" t="s">
        <v>167</v>
      </c>
      <c r="W19" s="25" t="s">
        <v>167</v>
      </c>
      <c r="X19" s="25" t="s">
        <v>167</v>
      </c>
      <c r="Y19" s="25" t="s">
        <v>167</v>
      </c>
      <c r="Z19" s="25" t="s">
        <v>167</v>
      </c>
      <c r="AA19" s="25"/>
      <c r="AB19" s="25"/>
      <c r="AC19" s="25"/>
      <c r="AD19" s="25"/>
      <c r="AE19" s="25"/>
      <c r="AF19" s="25"/>
      <c r="AG19" s="25"/>
      <c r="AH19" s="25"/>
      <c r="AI19" s="25"/>
      <c r="AJ19" s="25"/>
      <c r="AK19" s="25"/>
      <c r="AL19" s="25"/>
      <c r="AM19" s="25"/>
      <c r="AN19" s="25"/>
    </row>
    <row r="20" spans="2:40" ht="24.95" customHeight="1">
      <c r="B20" s="251"/>
      <c r="C20" s="21" t="s">
        <v>25</v>
      </c>
      <c r="D20" s="23" t="s">
        <v>167</v>
      </c>
      <c r="E20" s="23" t="s">
        <v>193</v>
      </c>
      <c r="F20" s="23">
        <v>1.1000000000000001</v>
      </c>
      <c r="G20" s="23">
        <v>0.4</v>
      </c>
      <c r="H20" s="23">
        <v>0.4</v>
      </c>
      <c r="I20" s="22"/>
      <c r="J20" s="23">
        <v>0.8</v>
      </c>
      <c r="K20" s="23">
        <v>0.3</v>
      </c>
      <c r="L20" s="23">
        <v>1</v>
      </c>
      <c r="M20" s="23">
        <v>1.2</v>
      </c>
      <c r="N20" s="23" t="s">
        <v>174</v>
      </c>
      <c r="O20" s="22"/>
      <c r="P20" s="23" t="s">
        <v>167</v>
      </c>
      <c r="Q20" s="23" t="s">
        <v>167</v>
      </c>
      <c r="R20" s="23" t="s">
        <v>167</v>
      </c>
      <c r="S20" s="23" t="s">
        <v>167</v>
      </c>
      <c r="T20" s="23" t="s">
        <v>167</v>
      </c>
      <c r="U20" s="28"/>
      <c r="V20" s="23" t="s">
        <v>167</v>
      </c>
      <c r="W20" s="23" t="s">
        <v>167</v>
      </c>
      <c r="X20" s="23" t="s">
        <v>167</v>
      </c>
      <c r="Y20" s="23" t="s">
        <v>167</v>
      </c>
      <c r="Z20" s="23" t="s">
        <v>167</v>
      </c>
      <c r="AA20" s="23"/>
      <c r="AB20" s="23"/>
      <c r="AC20" s="23"/>
      <c r="AD20" s="23"/>
      <c r="AE20" s="23"/>
      <c r="AF20" s="23"/>
      <c r="AG20" s="23"/>
      <c r="AH20" s="23"/>
      <c r="AI20" s="23"/>
      <c r="AJ20" s="23"/>
      <c r="AK20" s="23"/>
      <c r="AL20" s="23"/>
      <c r="AM20" s="23"/>
      <c r="AN20" s="23"/>
    </row>
  </sheetData>
  <mergeCells count="9">
    <mergeCell ref="B19:B20"/>
    <mergeCell ref="B2:C2"/>
    <mergeCell ref="B3:C3"/>
    <mergeCell ref="B4:C4"/>
    <mergeCell ref="V1:Z1"/>
    <mergeCell ref="J1:N1"/>
    <mergeCell ref="P1:T1"/>
    <mergeCell ref="B5:B17"/>
    <mergeCell ref="D1:H1"/>
  </mergeCells>
  <phoneticPr fontId="4"/>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1"/>
  <sheetViews>
    <sheetView zoomScale="96" zoomScaleNormal="96" workbookViewId="0">
      <selection activeCell="D68" sqref="D68"/>
    </sheetView>
  </sheetViews>
  <sheetFormatPr defaultRowHeight="15.75"/>
  <cols>
    <col min="1" max="1" width="1.375" customWidth="1"/>
    <col min="2" max="2" width="3.625" customWidth="1"/>
    <col min="3" max="3" width="6.5" bestFit="1" customWidth="1"/>
    <col min="4" max="13" width="8.125" customWidth="1"/>
    <col min="14" max="14" width="1.25" customWidth="1"/>
  </cols>
  <sheetData>
    <row r="1" spans="2:20" ht="3" customHeight="1" thickBot="1"/>
    <row r="2" spans="2:20" ht="9" customHeight="1">
      <c r="B2" s="57"/>
      <c r="C2" s="58"/>
      <c r="D2" s="58"/>
      <c r="E2" s="58"/>
      <c r="F2" s="58"/>
      <c r="G2" s="58"/>
      <c r="H2" s="58"/>
      <c r="I2" s="58"/>
      <c r="J2" s="58"/>
      <c r="K2" s="58"/>
      <c r="L2" s="58"/>
      <c r="M2" s="59"/>
    </row>
    <row r="3" spans="2:20" ht="20.25" customHeight="1">
      <c r="B3" s="60"/>
      <c r="C3" s="61" t="s">
        <v>166</v>
      </c>
      <c r="D3" s="62"/>
      <c r="E3" s="63"/>
      <c r="F3" s="63"/>
      <c r="G3" s="63"/>
      <c r="H3" s="63"/>
      <c r="I3" s="63"/>
      <c r="J3" s="63"/>
      <c r="K3" s="61" t="s">
        <v>168</v>
      </c>
      <c r="L3" s="62"/>
      <c r="M3" s="64"/>
    </row>
    <row r="4" spans="2:20">
      <c r="B4" s="60"/>
      <c r="C4" s="63"/>
      <c r="D4" s="63"/>
      <c r="E4" s="63"/>
      <c r="F4" s="63"/>
      <c r="G4" s="63"/>
      <c r="H4" s="63"/>
      <c r="I4" s="63"/>
      <c r="J4" s="63"/>
      <c r="K4" s="63"/>
      <c r="L4" s="63"/>
      <c r="M4" s="65"/>
    </row>
    <row r="5" spans="2:20">
      <c r="B5" s="60"/>
      <c r="C5" s="63"/>
      <c r="D5" s="63"/>
      <c r="E5" s="63"/>
      <c r="F5" s="63"/>
      <c r="G5" s="63"/>
      <c r="H5" s="63"/>
      <c r="I5" s="63"/>
      <c r="J5" s="63"/>
      <c r="K5" s="63"/>
      <c r="L5" s="63"/>
      <c r="M5" s="65"/>
    </row>
    <row r="6" spans="2:20">
      <c r="B6" s="60"/>
      <c r="C6" s="63"/>
      <c r="D6" s="63"/>
      <c r="E6" s="63"/>
      <c r="F6" s="63"/>
      <c r="G6" s="63"/>
      <c r="H6" s="63"/>
      <c r="I6" s="63"/>
      <c r="J6" s="63"/>
      <c r="K6" s="63"/>
      <c r="L6" s="63"/>
      <c r="M6" s="65"/>
    </row>
    <row r="7" spans="2:20">
      <c r="B7" s="60"/>
      <c r="C7" s="63"/>
      <c r="D7" s="63"/>
      <c r="E7" s="63"/>
      <c r="F7" s="63"/>
      <c r="G7" s="63"/>
      <c r="H7" s="63"/>
      <c r="I7" s="63"/>
      <c r="J7" s="63"/>
      <c r="K7" s="63"/>
      <c r="L7" s="63"/>
      <c r="M7" s="65"/>
    </row>
    <row r="8" spans="2:20">
      <c r="B8" s="52"/>
      <c r="C8" s="42"/>
      <c r="D8" s="42"/>
      <c r="E8" s="42"/>
      <c r="F8" s="42"/>
      <c r="G8" s="42"/>
      <c r="H8" s="42"/>
      <c r="I8" s="42"/>
      <c r="J8" s="42"/>
      <c r="K8" s="42"/>
      <c r="L8" s="42"/>
      <c r="M8" s="53"/>
      <c r="Q8" s="30"/>
    </row>
    <row r="9" spans="2:20">
      <c r="B9" s="52"/>
      <c r="C9" s="42"/>
      <c r="D9" s="42"/>
      <c r="E9" s="42"/>
      <c r="F9" s="42"/>
      <c r="G9" s="42"/>
      <c r="H9" s="42"/>
      <c r="I9" s="42"/>
      <c r="J9" s="42"/>
      <c r="K9" s="42"/>
      <c r="L9" s="42"/>
      <c r="M9" s="53"/>
    </row>
    <row r="10" spans="2:20">
      <c r="B10" s="52"/>
      <c r="C10" s="42"/>
      <c r="D10" s="42"/>
      <c r="E10" s="42"/>
      <c r="F10" s="42"/>
      <c r="G10" s="42"/>
      <c r="H10" s="42"/>
      <c r="I10" s="42"/>
      <c r="J10" s="42"/>
      <c r="K10" s="42"/>
      <c r="L10" s="42"/>
      <c r="M10" s="53"/>
    </row>
    <row r="11" spans="2:20" ht="16.5" thickBot="1">
      <c r="B11" s="54"/>
      <c r="C11" s="55"/>
      <c r="D11" s="55"/>
      <c r="E11" s="55"/>
      <c r="F11" s="55"/>
      <c r="G11" s="55"/>
      <c r="H11" s="55"/>
      <c r="I11" s="55"/>
      <c r="J11" s="55"/>
      <c r="K11" s="55"/>
      <c r="L11" s="55"/>
      <c r="M11" s="56"/>
    </row>
    <row r="12" spans="2:20">
      <c r="B12" s="52"/>
      <c r="C12" s="42"/>
      <c r="D12" s="42"/>
      <c r="E12" s="42"/>
      <c r="F12" s="42"/>
      <c r="G12" s="42"/>
      <c r="H12" s="42"/>
      <c r="I12" s="42"/>
      <c r="J12" s="42"/>
      <c r="K12" s="42"/>
      <c r="L12" s="42"/>
      <c r="M12" s="53"/>
    </row>
    <row r="13" spans="2:20">
      <c r="B13" s="52"/>
      <c r="C13" s="42"/>
      <c r="D13" s="42"/>
      <c r="E13" s="42"/>
      <c r="F13" s="42"/>
      <c r="G13" s="42"/>
      <c r="H13" s="42"/>
      <c r="I13" s="42"/>
      <c r="J13" s="42"/>
      <c r="K13" s="42"/>
      <c r="L13" s="42"/>
      <c r="M13" s="53"/>
      <c r="T13" t="s">
        <v>65</v>
      </c>
    </row>
    <row r="14" spans="2:20">
      <c r="B14" s="52"/>
      <c r="C14" s="42"/>
      <c r="D14" s="42"/>
      <c r="E14" s="42"/>
      <c r="F14" s="42"/>
      <c r="G14" s="42"/>
      <c r="H14" s="42"/>
      <c r="I14" s="42"/>
      <c r="J14" s="42"/>
      <c r="K14" s="42"/>
      <c r="L14" s="42"/>
      <c r="M14" s="53"/>
    </row>
    <row r="15" spans="2:20">
      <c r="B15" s="52"/>
      <c r="C15" s="42"/>
      <c r="D15" s="42"/>
      <c r="E15" s="42"/>
      <c r="F15" s="42"/>
      <c r="G15" s="42"/>
      <c r="H15" s="42"/>
      <c r="I15" s="42"/>
      <c r="J15" s="42"/>
      <c r="K15" s="42"/>
      <c r="L15" s="42"/>
      <c r="M15" s="53"/>
    </row>
    <row r="16" spans="2:20">
      <c r="B16" s="52"/>
      <c r="C16" s="42"/>
      <c r="D16" s="42"/>
      <c r="E16" s="42"/>
      <c r="F16" s="42"/>
      <c r="G16" s="42"/>
      <c r="H16" s="42"/>
      <c r="I16" s="42"/>
      <c r="J16" s="42"/>
      <c r="K16" s="42"/>
      <c r="L16" s="42"/>
      <c r="M16" s="53"/>
    </row>
    <row r="17" spans="2:13">
      <c r="B17" s="52"/>
      <c r="C17" s="42"/>
      <c r="D17" s="42"/>
      <c r="E17" s="42"/>
      <c r="F17" s="42"/>
      <c r="G17" s="42"/>
      <c r="H17" s="42"/>
      <c r="I17" s="42"/>
      <c r="J17" s="42"/>
      <c r="K17" s="42"/>
      <c r="L17" s="42"/>
      <c r="M17" s="53"/>
    </row>
    <row r="18" spans="2:13">
      <c r="B18" s="52"/>
      <c r="C18" s="42"/>
      <c r="D18" s="42"/>
      <c r="E18" s="42"/>
      <c r="F18" s="42"/>
      <c r="G18" s="42"/>
      <c r="H18" s="42"/>
      <c r="I18" s="42"/>
      <c r="J18" s="42"/>
      <c r="K18" s="42"/>
      <c r="L18" s="42"/>
      <c r="M18" s="53"/>
    </row>
    <row r="19" spans="2:13">
      <c r="B19" s="52"/>
      <c r="C19" s="42"/>
      <c r="D19" s="42"/>
      <c r="E19" s="42"/>
      <c r="F19" s="42"/>
      <c r="G19" s="42"/>
      <c r="H19" s="42"/>
      <c r="I19" s="42"/>
      <c r="J19" s="42"/>
      <c r="K19" s="42"/>
      <c r="L19" s="42"/>
      <c r="M19" s="53"/>
    </row>
    <row r="20" spans="2:13">
      <c r="B20" s="52"/>
      <c r="C20" s="42"/>
      <c r="D20" s="42"/>
      <c r="E20" s="42"/>
      <c r="F20" s="42"/>
      <c r="G20" s="42"/>
      <c r="H20" s="42"/>
      <c r="I20" s="42"/>
      <c r="J20" s="42"/>
      <c r="K20" s="42"/>
      <c r="L20" s="42"/>
      <c r="M20" s="53"/>
    </row>
    <row r="21" spans="2:13">
      <c r="B21" s="52"/>
      <c r="C21" s="42"/>
      <c r="D21" s="42"/>
      <c r="E21" s="42"/>
      <c r="F21" s="42"/>
      <c r="G21" s="42"/>
      <c r="H21" s="42"/>
      <c r="I21" s="42"/>
      <c r="J21" s="42"/>
      <c r="K21" s="42"/>
      <c r="L21" s="42"/>
      <c r="M21" s="53"/>
    </row>
    <row r="22" spans="2:13">
      <c r="B22" s="52"/>
      <c r="C22" s="42"/>
      <c r="D22" s="42"/>
      <c r="E22" s="42"/>
      <c r="F22" s="42"/>
      <c r="G22" s="42"/>
      <c r="H22" s="42"/>
      <c r="I22" s="42"/>
      <c r="J22" s="42"/>
      <c r="K22" s="42"/>
      <c r="L22" s="42"/>
      <c r="M22" s="53"/>
    </row>
    <row r="23" spans="2:13">
      <c r="B23" s="52"/>
      <c r="C23" s="42"/>
      <c r="D23" s="42"/>
      <c r="E23" s="42"/>
      <c r="F23" s="42"/>
      <c r="G23" s="42"/>
      <c r="H23" s="42"/>
      <c r="I23" s="42"/>
      <c r="J23" s="42"/>
      <c r="K23" s="42"/>
      <c r="L23" s="42"/>
      <c r="M23" s="53"/>
    </row>
    <row r="24" spans="2:13">
      <c r="B24" s="52"/>
      <c r="C24" s="42"/>
      <c r="D24" s="42"/>
      <c r="E24" s="42"/>
      <c r="F24" s="42"/>
      <c r="G24" s="42"/>
      <c r="H24" s="42"/>
      <c r="I24" s="42"/>
      <c r="J24" s="42"/>
      <c r="K24" s="42"/>
      <c r="L24" s="42"/>
      <c r="M24" s="53"/>
    </row>
    <row r="25" spans="2:13">
      <c r="B25" s="52"/>
      <c r="C25" s="42"/>
      <c r="D25" s="42"/>
      <c r="E25" s="42"/>
      <c r="F25" s="42"/>
      <c r="G25" s="42"/>
      <c r="H25" s="42"/>
      <c r="I25" s="42"/>
      <c r="J25" s="42"/>
      <c r="K25" s="42"/>
      <c r="L25" s="42"/>
      <c r="M25" s="53"/>
    </row>
    <row r="26" spans="2:13">
      <c r="B26" s="52"/>
      <c r="C26" s="42"/>
      <c r="D26" s="42"/>
      <c r="E26" s="42"/>
      <c r="F26" s="42"/>
      <c r="G26" s="42"/>
      <c r="H26" s="42"/>
      <c r="I26" s="42"/>
      <c r="J26" s="42"/>
      <c r="K26" s="42"/>
      <c r="L26" s="42"/>
      <c r="M26" s="53"/>
    </row>
    <row r="27" spans="2:13">
      <c r="B27" s="52"/>
      <c r="C27" s="42"/>
      <c r="D27" s="42"/>
      <c r="E27" s="42"/>
      <c r="F27" s="42"/>
      <c r="G27" s="42"/>
      <c r="H27" s="42"/>
      <c r="I27" s="42"/>
      <c r="J27" s="42"/>
      <c r="K27" s="42"/>
      <c r="L27" s="42"/>
      <c r="M27" s="53"/>
    </row>
    <row r="28" spans="2:13">
      <c r="B28" s="52"/>
      <c r="C28" s="42"/>
      <c r="D28" s="42"/>
      <c r="E28" s="42"/>
      <c r="F28" s="42"/>
      <c r="G28" s="42"/>
      <c r="H28" s="42"/>
      <c r="I28" s="42"/>
      <c r="J28" s="42"/>
      <c r="K28" s="42"/>
      <c r="L28" s="42"/>
      <c r="M28" s="53"/>
    </row>
    <row r="29" spans="2:13">
      <c r="B29" s="52"/>
      <c r="C29" s="42"/>
      <c r="D29" s="42"/>
      <c r="E29" s="42"/>
      <c r="F29" s="42"/>
      <c r="G29" s="42"/>
      <c r="H29" s="42"/>
      <c r="I29" s="156" t="s">
        <v>116</v>
      </c>
      <c r="J29" s="42"/>
      <c r="K29" s="42"/>
      <c r="L29" s="42"/>
      <c r="M29" s="53"/>
    </row>
    <row r="30" spans="2:13">
      <c r="B30" s="52"/>
      <c r="C30" s="66"/>
      <c r="D30" s="156" t="s">
        <v>66</v>
      </c>
      <c r="E30" s="42"/>
      <c r="F30" s="42"/>
      <c r="G30" s="42"/>
      <c r="H30" s="42"/>
      <c r="I30" s="156" t="s">
        <v>117</v>
      </c>
      <c r="J30" s="42"/>
      <c r="K30" s="42"/>
      <c r="L30" s="42"/>
      <c r="M30" s="53"/>
    </row>
    <row r="31" spans="2:13" ht="12.75" customHeight="1">
      <c r="B31" s="52"/>
      <c r="C31" s="42"/>
      <c r="D31" s="42"/>
      <c r="E31" s="42"/>
      <c r="F31" s="42"/>
      <c r="G31" s="42"/>
      <c r="H31" s="42"/>
      <c r="I31" s="42"/>
      <c r="J31" s="42"/>
      <c r="K31" s="42"/>
      <c r="L31" s="42"/>
      <c r="M31" s="53"/>
    </row>
    <row r="32" spans="2:13">
      <c r="B32" s="259" t="s">
        <v>59</v>
      </c>
      <c r="C32" s="260"/>
      <c r="D32" s="260"/>
      <c r="E32" s="260"/>
      <c r="F32" s="260"/>
      <c r="G32" s="260"/>
      <c r="H32" s="260"/>
      <c r="I32" s="260"/>
      <c r="J32" s="260"/>
      <c r="K32" s="260"/>
      <c r="L32" s="260"/>
      <c r="M32" s="261"/>
    </row>
    <row r="33" spans="2:17" ht="9" customHeight="1" thickBot="1">
      <c r="B33" s="52"/>
      <c r="C33" s="42"/>
      <c r="D33" s="42"/>
      <c r="E33" s="42"/>
      <c r="F33" s="42"/>
      <c r="G33" s="42"/>
      <c r="H33" s="42"/>
      <c r="I33" s="42"/>
      <c r="J33" s="42"/>
      <c r="K33" s="42"/>
      <c r="L33" s="42"/>
      <c r="M33" s="53"/>
    </row>
    <row r="34" spans="2:17" s="41" customFormat="1" ht="24.75" customHeight="1" thickBot="1">
      <c r="B34" s="265" t="s">
        <v>45</v>
      </c>
      <c r="C34" s="266"/>
      <c r="D34" s="158" t="s">
        <v>106</v>
      </c>
      <c r="E34" s="158" t="s">
        <v>32</v>
      </c>
      <c r="F34" s="158" t="s">
        <v>33</v>
      </c>
      <c r="G34" s="158" t="s">
        <v>34</v>
      </c>
      <c r="H34" s="158" t="s">
        <v>107</v>
      </c>
      <c r="I34" s="158" t="s">
        <v>36</v>
      </c>
      <c r="J34" s="158" t="s">
        <v>37</v>
      </c>
      <c r="K34" s="158" t="s">
        <v>108</v>
      </c>
      <c r="L34" s="158" t="s">
        <v>39</v>
      </c>
      <c r="M34" s="159" t="s">
        <v>40</v>
      </c>
    </row>
    <row r="35" spans="2:17" s="41" customFormat="1" ht="22.5" customHeight="1">
      <c r="B35" s="267" t="s">
        <v>41</v>
      </c>
      <c r="C35" s="268"/>
      <c r="D35" s="163" t="str">
        <f>+入力シート①!D2</f>
        <v>-</v>
      </c>
      <c r="E35" s="164" t="str">
        <f>+入力シート①!E2</f>
        <v>-</v>
      </c>
      <c r="F35" s="165">
        <f>+入力シート①!F2</f>
        <v>43853</v>
      </c>
      <c r="G35" s="164">
        <f>+入力シート①!G2</f>
        <v>43853</v>
      </c>
      <c r="H35" s="165">
        <f>+入力シート①!H2</f>
        <v>43853</v>
      </c>
      <c r="I35" s="164">
        <f>+入力シート①!J2</f>
        <v>43852</v>
      </c>
      <c r="J35" s="165">
        <f>+入力シート①!K2</f>
        <v>43852</v>
      </c>
      <c r="K35" s="164">
        <f>+入力シート①!L2</f>
        <v>43852</v>
      </c>
      <c r="L35" s="165">
        <f>+入力シート①!M2</f>
        <v>43852</v>
      </c>
      <c r="M35" s="166" t="str">
        <f>+入力シート①!N2</f>
        <v>-</v>
      </c>
    </row>
    <row r="36" spans="2:17" ht="15" customHeight="1">
      <c r="B36" s="269" t="s">
        <v>43</v>
      </c>
      <c r="C36" s="270"/>
      <c r="D36" s="167" t="s">
        <v>58</v>
      </c>
      <c r="E36" s="168" t="s">
        <v>49</v>
      </c>
      <c r="F36" s="169" t="s">
        <v>49</v>
      </c>
      <c r="G36" s="168" t="s">
        <v>49</v>
      </c>
      <c r="H36" s="169" t="s">
        <v>49</v>
      </c>
      <c r="I36" s="168" t="s">
        <v>49</v>
      </c>
      <c r="J36" s="169" t="s">
        <v>49</v>
      </c>
      <c r="K36" s="168" t="s">
        <v>49</v>
      </c>
      <c r="L36" s="169" t="s">
        <v>49</v>
      </c>
      <c r="M36" s="170" t="s">
        <v>49</v>
      </c>
    </row>
    <row r="37" spans="2:17" ht="15" customHeight="1">
      <c r="B37" s="271" t="s">
        <v>44</v>
      </c>
      <c r="C37" s="272"/>
      <c r="D37" s="171" t="s">
        <v>50</v>
      </c>
      <c r="E37" s="172" t="s">
        <v>51</v>
      </c>
      <c r="F37" s="173" t="s">
        <v>52</v>
      </c>
      <c r="G37" s="172" t="s">
        <v>53</v>
      </c>
      <c r="H37" s="173" t="s">
        <v>54</v>
      </c>
      <c r="I37" s="172" t="s">
        <v>55</v>
      </c>
      <c r="J37" s="173" t="s">
        <v>56</v>
      </c>
      <c r="K37" s="172" t="s">
        <v>57</v>
      </c>
      <c r="L37" s="173" t="s">
        <v>98</v>
      </c>
      <c r="M37" s="174" t="s">
        <v>99</v>
      </c>
    </row>
    <row r="38" spans="2:17" ht="15" customHeight="1">
      <c r="B38" s="262" t="s">
        <v>42</v>
      </c>
      <c r="C38" s="160" t="s">
        <v>109</v>
      </c>
      <c r="D38" s="221" t="str">
        <f>+入力シート①!D$5</f>
        <v>-</v>
      </c>
      <c r="E38" s="175" t="str">
        <f>+入力シート①!E$5</f>
        <v>-</v>
      </c>
      <c r="F38" s="176">
        <f>+入力シート①!F$5</f>
        <v>20</v>
      </c>
      <c r="G38" s="226">
        <f>+入力シート①!G$5</f>
        <v>20.28</v>
      </c>
      <c r="H38" s="176">
        <f>+入力シート①!H$5</f>
        <v>20.32</v>
      </c>
      <c r="I38" s="193">
        <f>+入力シート①!J$5</f>
        <v>20.2</v>
      </c>
      <c r="J38" s="192">
        <f>+入力シート①!K$5</f>
        <v>19.91</v>
      </c>
      <c r="K38" s="175">
        <f>+入力シート①!L$5</f>
        <v>18.23</v>
      </c>
      <c r="L38" s="176">
        <f>+入力シート①!M$5</f>
        <v>19.73</v>
      </c>
      <c r="M38" s="177" t="str">
        <f>+入力シート①!N$5</f>
        <v>-</v>
      </c>
    </row>
    <row r="39" spans="2:17" ht="15" customHeight="1">
      <c r="B39" s="263"/>
      <c r="C39" s="161" t="s">
        <v>110</v>
      </c>
      <c r="D39" s="222" t="str">
        <f>+入力シート①!D$11</f>
        <v>-</v>
      </c>
      <c r="E39" s="219" t="str">
        <f>+入力シート①!E$11</f>
        <v>-</v>
      </c>
      <c r="F39" s="224">
        <f>+入力シート①!F$11</f>
        <v>19.96</v>
      </c>
      <c r="G39" s="227">
        <f>+入力シート①!G$11</f>
        <v>20.29</v>
      </c>
      <c r="H39" s="224">
        <f>+入力シート①!H$11</f>
        <v>20.190000000000001</v>
      </c>
      <c r="I39" s="190">
        <f>+入力シート①!J$11</f>
        <v>20.239999999999998</v>
      </c>
      <c r="J39" s="191">
        <f>+入力シート①!K$11</f>
        <v>20.37</v>
      </c>
      <c r="K39" s="190">
        <f>+入力シート①!L$11</f>
        <v>20.13</v>
      </c>
      <c r="L39" s="191">
        <f>+入力シート①!M$11</f>
        <v>20.27</v>
      </c>
      <c r="M39" s="178" t="str">
        <f>+入力シート①!N$11</f>
        <v>-</v>
      </c>
    </row>
    <row r="40" spans="2:17" ht="15" customHeight="1">
      <c r="B40" s="263"/>
      <c r="C40" s="161" t="s">
        <v>111</v>
      </c>
      <c r="D40" s="222" t="str">
        <f>+入力シート①!D$13</f>
        <v>-</v>
      </c>
      <c r="E40" s="220" t="str">
        <f>+入力シート①!E$13</f>
        <v>-</v>
      </c>
      <c r="F40" s="224">
        <f>+入力シート①!F$13</f>
        <v>17.54</v>
      </c>
      <c r="G40" s="227">
        <f>+入力シート①!G$13</f>
        <v>18.13</v>
      </c>
      <c r="H40" s="224">
        <f>+入力シート①!H$13</f>
        <v>17.46</v>
      </c>
      <c r="I40" s="190">
        <f>+入力シート①!J$13</f>
        <v>18.899999999999999</v>
      </c>
      <c r="J40" s="191">
        <f>+入力シート①!K$13</f>
        <v>19.21</v>
      </c>
      <c r="K40" s="190">
        <f>+入力シート①!L$13</f>
        <v>17.91</v>
      </c>
      <c r="L40" s="191">
        <f>+入力シート①!M$13</f>
        <v>18.059999999999999</v>
      </c>
      <c r="M40" s="194" t="str">
        <f>+入力シート①!N$13</f>
        <v>-</v>
      </c>
    </row>
    <row r="41" spans="2:17" ht="15" customHeight="1">
      <c r="B41" s="263"/>
      <c r="C41" s="161" t="s">
        <v>112</v>
      </c>
      <c r="D41" s="222" t="str">
        <f>+入力シート①!D$14</f>
        <v>-</v>
      </c>
      <c r="E41" s="219" t="str">
        <f>+入力シート①!E$14</f>
        <v>-</v>
      </c>
      <c r="F41" s="225">
        <f>+入力シート①!F$14</f>
        <v>15.98</v>
      </c>
      <c r="G41" s="227">
        <f>+入力シート①!G$14</f>
        <v>16.5</v>
      </c>
      <c r="H41" s="224">
        <f>+入力シート①!H$14</f>
        <v>16.25</v>
      </c>
      <c r="I41" s="190">
        <f>+入力シート①!J$14</f>
        <v>17.53</v>
      </c>
      <c r="J41" s="191">
        <f>+入力シート①!K$14</f>
        <v>16.77</v>
      </c>
      <c r="K41" s="190">
        <f>+入力シート①!L$14</f>
        <v>16.48</v>
      </c>
      <c r="L41" s="191">
        <f>+入力シート①!M$14</f>
        <v>17.05</v>
      </c>
      <c r="M41" s="194" t="str">
        <f>+入力シート①!N$14</f>
        <v>-</v>
      </c>
    </row>
    <row r="42" spans="2:17" ht="15" customHeight="1">
      <c r="B42" s="263"/>
      <c r="C42" s="161" t="s">
        <v>113</v>
      </c>
      <c r="D42" s="222" t="str">
        <f>+入力シート①!D$15</f>
        <v>-</v>
      </c>
      <c r="E42" s="219" t="str">
        <f>+入力シート①!E$15</f>
        <v>-</v>
      </c>
      <c r="F42" s="224">
        <f>+入力シート①!F$15</f>
        <v>13.87</v>
      </c>
      <c r="G42" s="219">
        <f>+入力シート①!G$15</f>
        <v>13.91</v>
      </c>
      <c r="H42" s="224">
        <f>+入力シート①!H$15</f>
        <v>13.44</v>
      </c>
      <c r="I42" s="190">
        <f>+入力シート①!J$15</f>
        <v>15.53</v>
      </c>
      <c r="J42" s="191">
        <f>+入力シート①!K$15</f>
        <v>14.07</v>
      </c>
      <c r="K42" s="190">
        <f>+入力シート①!L$15</f>
        <v>15.29</v>
      </c>
      <c r="L42" s="191">
        <f>+入力シート①!M$15</f>
        <v>15.36</v>
      </c>
      <c r="M42" s="194" t="str">
        <f>+入力シート①!N$15</f>
        <v>-</v>
      </c>
    </row>
    <row r="43" spans="2:17" ht="15" customHeight="1">
      <c r="B43" s="264"/>
      <c r="C43" s="162" t="s">
        <v>114</v>
      </c>
      <c r="D43" s="223" t="str">
        <f>+入力シート①!D$16</f>
        <v>-</v>
      </c>
      <c r="E43" s="179" t="str">
        <f>+入力シート①!E$16</f>
        <v>-</v>
      </c>
      <c r="F43" s="180">
        <f>+入力シート①!F$16</f>
        <v>10.8</v>
      </c>
      <c r="G43" s="179">
        <f>+入力シート①!G$16</f>
        <v>11.05</v>
      </c>
      <c r="H43" s="180" t="s">
        <v>100</v>
      </c>
      <c r="I43" s="179" t="s">
        <v>100</v>
      </c>
      <c r="J43" s="180" t="s">
        <v>100</v>
      </c>
      <c r="K43" s="179">
        <f>+入力シート①!L$16</f>
        <v>11.9</v>
      </c>
      <c r="L43" s="180">
        <f>+入力シート①!M$16</f>
        <v>12.08</v>
      </c>
      <c r="M43" s="195" t="str">
        <f>+入力シート①!N$16</f>
        <v>-</v>
      </c>
      <c r="Q43" s="66"/>
    </row>
    <row r="44" spans="2:17" ht="15" customHeight="1">
      <c r="B44" s="255" t="s">
        <v>47</v>
      </c>
      <c r="C44" s="256"/>
      <c r="D44" s="181" t="str">
        <f>+入力シート①!D$19</f>
        <v>-</v>
      </c>
      <c r="E44" s="182" t="str">
        <f>+入力シート①!E$19</f>
        <v>-</v>
      </c>
      <c r="F44" s="183">
        <f>+入力シート①!F$19</f>
        <v>235</v>
      </c>
      <c r="G44" s="182">
        <f>+入力シート①!G$19</f>
        <v>235</v>
      </c>
      <c r="H44" s="183">
        <f>+入力シート①!H$19</f>
        <v>175</v>
      </c>
      <c r="I44" s="182">
        <f>+入力シート①!J$19</f>
        <v>296</v>
      </c>
      <c r="J44" s="183">
        <f>+入力シート①!K$19</f>
        <v>325</v>
      </c>
      <c r="K44" s="182">
        <f>+入力シート①!L$19</f>
        <v>356</v>
      </c>
      <c r="L44" s="183">
        <f>+入力シート①!M$19</f>
        <v>358</v>
      </c>
      <c r="M44" s="184" t="str">
        <f>+入力シート①!N$19</f>
        <v>-</v>
      </c>
      <c r="Q44" s="71"/>
    </row>
    <row r="45" spans="2:17" ht="15" customHeight="1" thickBot="1">
      <c r="B45" s="257" t="s">
        <v>48</v>
      </c>
      <c r="C45" s="258"/>
      <c r="D45" s="185" t="str">
        <f>+入力シート①!D$20</f>
        <v>-</v>
      </c>
      <c r="E45" s="186" t="str">
        <f>+入力シート①!E$20</f>
        <v>-</v>
      </c>
      <c r="F45" s="187">
        <f>+入力シート①!F$20</f>
        <v>1.1000000000000001</v>
      </c>
      <c r="G45" s="186">
        <f>+入力シート①!G$20</f>
        <v>0.4</v>
      </c>
      <c r="H45" s="187">
        <f>+入力シート①!H$20</f>
        <v>0.4</v>
      </c>
      <c r="I45" s="186">
        <f>+入力シート①!J$20</f>
        <v>0.8</v>
      </c>
      <c r="J45" s="187">
        <f>+入力シート①!K$20</f>
        <v>0.3</v>
      </c>
      <c r="K45" s="186">
        <f>+入力シート①!L$20</f>
        <v>1</v>
      </c>
      <c r="L45" s="187">
        <f>+入力シート①!M$20</f>
        <v>1.2</v>
      </c>
      <c r="M45" s="188" t="str">
        <f>+入力シート①!N$20</f>
        <v>-</v>
      </c>
    </row>
    <row r="46" spans="2:17" ht="15" customHeight="1">
      <c r="B46" s="67"/>
      <c r="C46" s="68"/>
      <c r="D46" s="69"/>
      <c r="E46" s="69"/>
      <c r="F46" s="69"/>
      <c r="G46" s="69"/>
      <c r="H46" s="69"/>
      <c r="I46" s="69"/>
      <c r="J46" s="69"/>
      <c r="K46" s="189" t="s">
        <v>115</v>
      </c>
      <c r="L46" s="69"/>
      <c r="M46" s="70"/>
    </row>
    <row r="47" spans="2:17">
      <c r="B47" s="52"/>
      <c r="C47" s="42"/>
      <c r="D47" s="42"/>
      <c r="E47" s="42"/>
      <c r="F47" s="42"/>
      <c r="G47" s="42"/>
      <c r="H47" s="42"/>
      <c r="I47" s="42"/>
      <c r="J47" s="42"/>
      <c r="K47" s="42"/>
      <c r="L47" s="42"/>
      <c r="M47" s="53"/>
    </row>
    <row r="48" spans="2:17">
      <c r="B48" s="52"/>
      <c r="C48" s="42"/>
      <c r="D48" s="42"/>
      <c r="E48" s="42"/>
      <c r="F48" s="42"/>
      <c r="G48" s="42"/>
      <c r="H48" s="42"/>
      <c r="I48" s="42"/>
      <c r="J48" s="42"/>
      <c r="K48" s="42"/>
      <c r="L48" s="42"/>
      <c r="M48" s="53"/>
    </row>
    <row r="49" spans="2:13">
      <c r="B49" s="52"/>
      <c r="C49" s="42"/>
      <c r="D49" s="42"/>
      <c r="E49" s="42"/>
      <c r="F49" s="42"/>
      <c r="G49" s="42"/>
      <c r="H49" s="42"/>
      <c r="I49" s="42"/>
      <c r="J49" s="42"/>
      <c r="K49" s="42"/>
      <c r="L49" s="42"/>
      <c r="M49" s="53"/>
    </row>
    <row r="50" spans="2:13">
      <c r="B50" s="52"/>
      <c r="C50" s="42"/>
      <c r="D50" s="42"/>
      <c r="E50" s="42"/>
      <c r="F50" s="42"/>
      <c r="G50" s="42"/>
      <c r="H50" s="42"/>
      <c r="I50" s="42"/>
      <c r="J50" s="42"/>
      <c r="K50" s="42"/>
      <c r="L50" s="42"/>
      <c r="M50" s="53"/>
    </row>
    <row r="51" spans="2:13">
      <c r="B51" s="52"/>
      <c r="C51" s="42"/>
      <c r="D51" s="42"/>
      <c r="E51" s="42"/>
      <c r="F51" s="42"/>
      <c r="G51" s="42"/>
      <c r="H51" s="42"/>
      <c r="I51" s="42"/>
      <c r="J51" s="42"/>
      <c r="K51" s="42"/>
      <c r="L51" s="42"/>
      <c r="M51" s="53"/>
    </row>
    <row r="52" spans="2:13">
      <c r="B52" s="52"/>
      <c r="C52" s="42"/>
      <c r="D52" s="42"/>
      <c r="E52" s="42"/>
      <c r="F52" s="42"/>
      <c r="G52" s="42"/>
      <c r="H52" s="42"/>
      <c r="I52" s="42"/>
      <c r="J52" s="42"/>
      <c r="K52" s="42"/>
      <c r="L52" s="42"/>
      <c r="M52" s="53"/>
    </row>
    <row r="53" spans="2:13">
      <c r="B53" s="52"/>
      <c r="C53" s="42"/>
      <c r="D53" s="42"/>
      <c r="E53" s="42"/>
      <c r="F53" s="42"/>
      <c r="G53" s="42"/>
      <c r="H53" s="42"/>
      <c r="I53" s="42"/>
      <c r="J53" s="42"/>
      <c r="K53" s="42"/>
      <c r="L53" s="42"/>
      <c r="M53" s="53"/>
    </row>
    <row r="54" spans="2:13">
      <c r="B54" s="52"/>
      <c r="C54" s="42"/>
      <c r="D54" s="42"/>
      <c r="E54" s="42"/>
      <c r="F54" s="42"/>
      <c r="G54" s="42"/>
      <c r="H54" s="42"/>
      <c r="I54" s="42"/>
      <c r="J54" s="42"/>
      <c r="K54" s="42"/>
      <c r="L54" s="42"/>
      <c r="M54" s="53"/>
    </row>
    <row r="55" spans="2:13">
      <c r="B55" s="52"/>
      <c r="C55" s="42"/>
      <c r="D55" s="42"/>
      <c r="E55" s="42"/>
      <c r="F55" s="42"/>
      <c r="G55" s="42"/>
      <c r="H55" s="42"/>
      <c r="I55" s="42"/>
      <c r="J55" s="42"/>
      <c r="K55" s="42"/>
      <c r="L55" s="42"/>
      <c r="M55" s="53"/>
    </row>
    <row r="56" spans="2:13">
      <c r="B56" s="52"/>
      <c r="C56" s="42"/>
      <c r="D56" s="42"/>
      <c r="E56" s="42"/>
      <c r="F56" s="42"/>
      <c r="G56" s="42"/>
      <c r="H56" s="42"/>
      <c r="I56" s="42"/>
      <c r="J56" s="42"/>
      <c r="K56" s="42"/>
      <c r="L56" s="42"/>
      <c r="M56" s="53"/>
    </row>
    <row r="57" spans="2:13">
      <c r="B57" s="52"/>
      <c r="C57" s="42"/>
      <c r="D57" s="42"/>
      <c r="E57" s="42"/>
      <c r="F57" s="42"/>
      <c r="G57" s="42"/>
      <c r="H57" s="42"/>
      <c r="I57" s="42"/>
      <c r="J57" s="42"/>
      <c r="K57" s="42"/>
      <c r="L57" s="42"/>
      <c r="M57" s="53"/>
    </row>
    <row r="58" spans="2:13">
      <c r="B58" s="52"/>
      <c r="C58" s="42"/>
      <c r="D58" s="42"/>
      <c r="E58" s="42"/>
      <c r="F58" s="42"/>
      <c r="G58" s="42"/>
      <c r="H58" s="42"/>
      <c r="I58" s="42"/>
      <c r="J58" s="42"/>
      <c r="K58" s="42"/>
      <c r="L58" s="42"/>
      <c r="M58" s="53"/>
    </row>
    <row r="59" spans="2:13">
      <c r="B59" s="52"/>
      <c r="C59" s="42"/>
      <c r="D59" s="42"/>
      <c r="E59" s="42"/>
      <c r="F59" s="42"/>
      <c r="G59" s="42"/>
      <c r="H59" s="42"/>
      <c r="I59" s="42"/>
      <c r="J59" s="42"/>
      <c r="K59" s="42"/>
      <c r="L59" s="42"/>
      <c r="M59" s="53"/>
    </row>
    <row r="60" spans="2:13" ht="16.5" thickBot="1">
      <c r="B60" s="54"/>
      <c r="C60" s="55"/>
      <c r="D60" s="55"/>
      <c r="E60" s="55"/>
      <c r="F60" s="55"/>
      <c r="G60" s="55"/>
      <c r="H60" s="55"/>
      <c r="I60" s="55"/>
      <c r="J60" s="55"/>
      <c r="K60" s="55"/>
      <c r="L60" s="55"/>
      <c r="M60" s="56"/>
    </row>
    <row r="61" spans="2:13" ht="5.25" customHeight="1"/>
  </sheetData>
  <mergeCells count="8">
    <mergeCell ref="B44:C44"/>
    <mergeCell ref="B45:C45"/>
    <mergeCell ref="B32:M32"/>
    <mergeCell ref="B38:B43"/>
    <mergeCell ref="B34:C34"/>
    <mergeCell ref="B35:C35"/>
    <mergeCell ref="B36:C36"/>
    <mergeCell ref="B37:C37"/>
  </mergeCells>
  <phoneticPr fontId="4"/>
  <pageMargins left="0.19685039370078741" right="0.19685039370078741" top="0.39370078740157483" bottom="0.39370078740157483" header="0" footer="0"/>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71"/>
  <sheetViews>
    <sheetView tabSelected="1" view="pageBreakPreview" zoomScale="85" zoomScaleNormal="100" zoomScaleSheetLayoutView="85" workbookViewId="0">
      <selection activeCell="W67" sqref="W67"/>
    </sheetView>
  </sheetViews>
  <sheetFormatPr defaultRowHeight="15.75"/>
  <cols>
    <col min="1" max="1" width="1.375" customWidth="1"/>
    <col min="2" max="2" width="3.625" customWidth="1"/>
    <col min="3" max="3" width="6.5" customWidth="1"/>
    <col min="4" max="4" width="8" customWidth="1"/>
    <col min="5" max="5" width="1.75" customWidth="1"/>
    <col min="6" max="6" width="7.75" customWidth="1"/>
    <col min="7" max="7" width="1.75" customWidth="1"/>
    <col min="8" max="8" width="7.75" customWidth="1"/>
    <col min="9" max="9" width="1.75" customWidth="1"/>
    <col min="10" max="10" width="7.75" customWidth="1"/>
    <col min="11" max="11" width="1.75" customWidth="1"/>
    <col min="12" max="12" width="7.75" customWidth="1"/>
    <col min="13" max="13" width="1.75" customWidth="1"/>
    <col min="14" max="14" width="7.75" customWidth="1"/>
    <col min="15" max="15" width="1.75" customWidth="1"/>
    <col min="16" max="16" width="7.75" customWidth="1"/>
    <col min="17" max="17" width="1.75" customWidth="1"/>
    <col min="18" max="18" width="7.75" customWidth="1"/>
    <col min="19" max="19" width="1.75" customWidth="1"/>
    <col min="20" max="20" width="7.75" customWidth="1"/>
    <col min="21" max="21" width="1.75" customWidth="1"/>
    <col min="22" max="22" width="7.75" customWidth="1"/>
    <col min="23" max="23" width="1.75" customWidth="1"/>
    <col min="24" max="24" width="2.125" customWidth="1"/>
    <col min="25" max="25" width="6.625" customWidth="1"/>
    <col min="26" max="26" width="6.875" customWidth="1"/>
    <col min="27" max="46" width="4" customWidth="1"/>
  </cols>
  <sheetData>
    <row r="1" spans="2:30" ht="9" customHeight="1">
      <c r="B1" s="57"/>
      <c r="C1" s="58"/>
      <c r="D1" s="58"/>
      <c r="E1" s="58"/>
      <c r="F1" s="58"/>
      <c r="G1" s="58"/>
      <c r="H1" s="58"/>
      <c r="I1" s="58"/>
      <c r="J1" s="58"/>
      <c r="K1" s="58"/>
      <c r="L1" s="58"/>
      <c r="M1" s="58"/>
      <c r="N1" s="58"/>
      <c r="O1" s="58"/>
      <c r="P1" s="58"/>
      <c r="Q1" s="58"/>
      <c r="R1" s="58"/>
      <c r="S1" s="58"/>
      <c r="T1" s="58"/>
      <c r="U1" s="58"/>
      <c r="V1" s="58"/>
      <c r="W1" s="59"/>
    </row>
    <row r="2" spans="2:30" ht="19.5" customHeight="1">
      <c r="B2" s="60"/>
      <c r="C2" s="329" t="s">
        <v>178</v>
      </c>
      <c r="D2" s="329"/>
      <c r="E2" s="62"/>
      <c r="F2" s="63"/>
      <c r="G2" s="63"/>
      <c r="H2" s="63"/>
      <c r="I2" s="63"/>
      <c r="J2" s="63"/>
      <c r="K2" s="63"/>
      <c r="L2" s="63"/>
      <c r="M2" s="63"/>
      <c r="N2" s="63"/>
      <c r="O2" s="63"/>
      <c r="P2" s="63"/>
      <c r="Q2" s="63"/>
      <c r="R2" s="61"/>
      <c r="S2" s="61"/>
      <c r="T2" s="62"/>
      <c r="U2" s="62"/>
      <c r="V2" s="62"/>
      <c r="W2" s="64"/>
    </row>
    <row r="3" spans="2:30" ht="15" customHeight="1">
      <c r="B3" s="60"/>
      <c r="C3" s="61"/>
      <c r="D3" s="62"/>
      <c r="E3" s="62"/>
      <c r="F3" s="63"/>
      <c r="G3" s="63"/>
      <c r="H3" s="63"/>
      <c r="I3" s="63"/>
      <c r="J3" s="63"/>
      <c r="K3" s="63"/>
      <c r="L3" s="63"/>
      <c r="M3" s="63"/>
      <c r="N3" s="63"/>
      <c r="O3" s="63"/>
      <c r="P3" s="63"/>
      <c r="Q3" s="63"/>
      <c r="R3" s="61"/>
      <c r="S3" s="61"/>
      <c r="T3" s="62"/>
      <c r="U3" s="62"/>
      <c r="V3" s="62"/>
      <c r="W3" s="64"/>
    </row>
    <row r="4" spans="2:30" ht="15" customHeight="1">
      <c r="B4" s="60"/>
      <c r="C4" s="61"/>
      <c r="D4" s="62"/>
      <c r="E4" s="62"/>
      <c r="F4" s="63"/>
      <c r="G4" s="63"/>
      <c r="H4" s="63"/>
      <c r="I4" s="63"/>
      <c r="J4" s="63"/>
      <c r="K4" s="63"/>
      <c r="L4" s="63"/>
      <c r="M4" s="63"/>
      <c r="N4" s="63"/>
      <c r="O4" s="63"/>
      <c r="P4" s="63"/>
      <c r="Q4" s="63"/>
      <c r="R4" s="61"/>
      <c r="S4" s="61"/>
      <c r="T4" s="62"/>
      <c r="U4" s="62"/>
      <c r="V4" s="62"/>
      <c r="W4" s="64"/>
    </row>
    <row r="5" spans="2:30" ht="15" customHeight="1">
      <c r="B5" s="60"/>
      <c r="C5" s="63"/>
      <c r="D5" s="63"/>
      <c r="E5" s="63"/>
      <c r="F5" s="63"/>
      <c r="G5" s="63"/>
      <c r="H5" s="63"/>
      <c r="I5" s="63"/>
      <c r="J5" s="63"/>
      <c r="K5" s="63"/>
      <c r="L5" s="63"/>
      <c r="M5" s="63"/>
      <c r="N5" s="63"/>
      <c r="O5" s="63"/>
      <c r="P5" s="63"/>
      <c r="Q5" s="63"/>
      <c r="R5" s="63"/>
      <c r="S5" s="63"/>
      <c r="T5" s="63"/>
      <c r="U5" s="63"/>
      <c r="V5" s="63"/>
      <c r="W5" s="65"/>
    </row>
    <row r="6" spans="2:30" ht="15" customHeight="1">
      <c r="B6" s="60"/>
      <c r="C6" s="63"/>
      <c r="D6" s="63"/>
      <c r="E6" s="63"/>
      <c r="F6" s="63"/>
      <c r="G6" s="63"/>
      <c r="H6" s="63"/>
      <c r="I6" s="63"/>
      <c r="J6" s="63"/>
      <c r="K6" s="63"/>
      <c r="L6" s="63"/>
      <c r="M6" s="63"/>
      <c r="N6" s="63"/>
      <c r="O6" s="63"/>
      <c r="P6" s="63"/>
      <c r="Q6" s="63"/>
      <c r="R6" s="63"/>
      <c r="S6" s="63"/>
      <c r="T6" s="63"/>
      <c r="U6" s="63"/>
      <c r="V6" s="63"/>
      <c r="W6" s="65"/>
    </row>
    <row r="7" spans="2:30" ht="15" customHeight="1">
      <c r="B7" s="60"/>
      <c r="C7" s="63"/>
      <c r="D7" s="63"/>
      <c r="E7" s="63"/>
      <c r="F7" s="63"/>
      <c r="G7" s="63"/>
      <c r="H7" s="63"/>
      <c r="I7" s="63"/>
      <c r="J7" s="63"/>
      <c r="K7" s="63"/>
      <c r="L7" s="63"/>
      <c r="M7" s="63"/>
      <c r="N7" s="63"/>
      <c r="O7" s="63"/>
      <c r="P7" s="63"/>
      <c r="Q7" s="63"/>
      <c r="R7" s="63"/>
      <c r="S7" s="63"/>
      <c r="T7" s="63"/>
      <c r="U7" s="63"/>
      <c r="V7" s="63"/>
      <c r="W7" s="65"/>
    </row>
    <row r="8" spans="2:30" ht="15" customHeight="1">
      <c r="B8" s="52"/>
      <c r="C8" s="42"/>
      <c r="D8" s="42"/>
      <c r="E8" s="42"/>
      <c r="F8" s="42"/>
      <c r="G8" s="42"/>
      <c r="H8" s="42"/>
      <c r="I8" s="42"/>
      <c r="J8" s="42"/>
      <c r="K8" s="42"/>
      <c r="L8" s="42"/>
      <c r="M8" s="42"/>
      <c r="N8" s="42"/>
      <c r="O8" s="42"/>
      <c r="P8" s="42"/>
      <c r="Q8" s="42"/>
      <c r="R8" s="42"/>
      <c r="S8" s="42"/>
      <c r="T8" s="42"/>
      <c r="U8" s="42"/>
      <c r="V8" s="42"/>
      <c r="W8" s="53"/>
      <c r="AA8" s="30"/>
    </row>
    <row r="9" spans="2:30" ht="15" customHeight="1">
      <c r="B9" s="52"/>
      <c r="C9" s="42"/>
      <c r="D9" s="42"/>
      <c r="E9" s="42"/>
      <c r="F9" s="42"/>
      <c r="G9" s="42"/>
      <c r="H9" s="42"/>
      <c r="I9" s="42"/>
      <c r="J9" s="42"/>
      <c r="K9" s="42"/>
      <c r="L9" s="42"/>
      <c r="M9" s="42"/>
      <c r="N9" s="42"/>
      <c r="O9" s="42"/>
      <c r="P9" s="42"/>
      <c r="Q9" s="42"/>
      <c r="R9" s="42"/>
      <c r="S9" s="42"/>
      <c r="T9" s="42"/>
      <c r="U9" s="42"/>
      <c r="V9" s="42"/>
      <c r="W9" s="53"/>
      <c r="AA9" s="30"/>
    </row>
    <row r="10" spans="2:30" ht="15" customHeight="1">
      <c r="B10" s="52"/>
      <c r="C10" s="42"/>
      <c r="D10" s="42"/>
      <c r="E10" s="42"/>
      <c r="F10" s="42"/>
      <c r="G10" s="42"/>
      <c r="H10" s="42"/>
      <c r="I10" s="42"/>
      <c r="J10" s="42"/>
      <c r="K10" s="42"/>
      <c r="L10" s="42"/>
      <c r="M10" s="42"/>
      <c r="N10" s="42"/>
      <c r="O10" s="42"/>
      <c r="P10" s="42"/>
      <c r="Q10" s="42"/>
      <c r="R10" s="42"/>
      <c r="S10" s="42"/>
      <c r="T10" s="42"/>
      <c r="U10" s="42"/>
      <c r="V10" s="42"/>
      <c r="W10" s="53"/>
    </row>
    <row r="11" spans="2:30" ht="15" customHeight="1">
      <c r="B11" s="52"/>
      <c r="C11" s="42"/>
      <c r="D11" s="42"/>
      <c r="E11" s="42"/>
      <c r="F11" s="42"/>
      <c r="G11" s="42"/>
      <c r="H11" s="42"/>
      <c r="I11" s="42"/>
      <c r="J11" s="42"/>
      <c r="K11" s="42"/>
      <c r="L11" s="42"/>
      <c r="M11" s="42"/>
      <c r="N11" s="42"/>
      <c r="O11" s="42"/>
      <c r="P11" s="42"/>
      <c r="Q11" s="42"/>
      <c r="R11" s="42"/>
      <c r="S11" s="42"/>
      <c r="T11" s="42"/>
      <c r="U11" s="42"/>
      <c r="V11" s="42"/>
      <c r="W11" s="53"/>
    </row>
    <row r="12" spans="2:30" ht="15" customHeight="1" thickBot="1">
      <c r="B12" s="54"/>
      <c r="C12" s="55"/>
      <c r="D12" s="55"/>
      <c r="E12" s="55"/>
      <c r="F12" s="55"/>
      <c r="G12" s="55"/>
      <c r="H12" s="55"/>
      <c r="I12" s="55"/>
      <c r="J12" s="55"/>
      <c r="K12" s="55"/>
      <c r="L12" s="55"/>
      <c r="M12" s="55"/>
      <c r="N12" s="55"/>
      <c r="O12" s="55"/>
      <c r="P12" s="55"/>
      <c r="Q12" s="55"/>
      <c r="R12" s="55"/>
      <c r="S12" s="55"/>
      <c r="T12" s="55"/>
      <c r="U12" s="55"/>
      <c r="V12" s="55"/>
      <c r="W12" s="56"/>
    </row>
    <row r="13" spans="2:30" ht="15" customHeight="1">
      <c r="B13" s="230" t="s">
        <v>170</v>
      </c>
      <c r="C13" s="231"/>
      <c r="D13" s="231"/>
      <c r="E13" s="231"/>
      <c r="F13" s="231"/>
      <c r="G13" s="231"/>
      <c r="H13" s="231"/>
      <c r="I13" s="231"/>
      <c r="J13" s="231"/>
      <c r="K13" s="231"/>
      <c r="L13" s="231"/>
      <c r="M13" s="231"/>
      <c r="N13" s="231"/>
      <c r="O13" s="231"/>
      <c r="P13" s="231"/>
      <c r="Q13" s="231"/>
      <c r="R13" s="231"/>
      <c r="S13" s="231"/>
      <c r="T13" s="231"/>
      <c r="U13" s="231"/>
      <c r="V13" s="231"/>
      <c r="W13" s="232"/>
    </row>
    <row r="14" spans="2:30" ht="15" customHeight="1">
      <c r="B14" s="330" t="s">
        <v>179</v>
      </c>
      <c r="C14" s="331"/>
      <c r="D14" s="332" t="s">
        <v>197</v>
      </c>
      <c r="E14" s="332"/>
      <c r="F14" s="332"/>
      <c r="G14" s="332"/>
      <c r="H14" s="332"/>
      <c r="I14" s="332"/>
      <c r="J14" s="332"/>
      <c r="K14" s="332"/>
      <c r="L14" s="332"/>
      <c r="M14" s="332"/>
      <c r="N14" s="332"/>
      <c r="O14" s="332"/>
      <c r="P14" s="332"/>
      <c r="Q14" s="332"/>
      <c r="R14" s="332"/>
      <c r="S14" s="332"/>
      <c r="T14" s="332"/>
      <c r="U14" s="332"/>
      <c r="V14" s="332"/>
      <c r="W14" s="333"/>
      <c r="AD14" t="s">
        <v>75</v>
      </c>
    </row>
    <row r="15" spans="2:30" ht="15" customHeight="1">
      <c r="B15" s="233"/>
      <c r="C15" s="241"/>
      <c r="D15" s="332" t="s">
        <v>196</v>
      </c>
      <c r="E15" s="332"/>
      <c r="F15" s="332"/>
      <c r="G15" s="332"/>
      <c r="H15" s="332"/>
      <c r="I15" s="332"/>
      <c r="J15" s="332"/>
      <c r="K15" s="332"/>
      <c r="L15" s="332"/>
      <c r="M15" s="332"/>
      <c r="N15" s="332"/>
      <c r="O15" s="332"/>
      <c r="P15" s="332"/>
      <c r="Q15" s="332"/>
      <c r="R15" s="332"/>
      <c r="S15" s="332"/>
      <c r="T15" s="332"/>
      <c r="U15" s="332"/>
      <c r="V15" s="332"/>
      <c r="W15" s="333"/>
    </row>
    <row r="16" spans="2:30" ht="15" customHeight="1">
      <c r="B16" s="233"/>
      <c r="C16" s="241"/>
      <c r="D16" s="332" t="s">
        <v>198</v>
      </c>
      <c r="E16" s="332"/>
      <c r="F16" s="332"/>
      <c r="G16" s="332"/>
      <c r="H16" s="332"/>
      <c r="I16" s="332"/>
      <c r="J16" s="332"/>
      <c r="K16" s="332"/>
      <c r="L16" s="332"/>
      <c r="M16" s="332"/>
      <c r="N16" s="332"/>
      <c r="O16" s="332"/>
      <c r="P16" s="332"/>
      <c r="Q16" s="332"/>
      <c r="R16" s="332"/>
      <c r="S16" s="332"/>
      <c r="T16" s="332"/>
      <c r="U16" s="332"/>
      <c r="V16" s="332"/>
      <c r="W16" s="333"/>
    </row>
    <row r="17" spans="2:23" ht="15" customHeight="1">
      <c r="B17" s="52"/>
      <c r="C17" s="42"/>
      <c r="D17" s="42"/>
      <c r="E17" s="42"/>
      <c r="F17" s="42"/>
      <c r="G17" s="42"/>
      <c r="H17" s="42"/>
      <c r="I17" s="42"/>
      <c r="J17" s="42"/>
      <c r="K17" s="42"/>
      <c r="L17" s="42"/>
      <c r="M17" s="42"/>
      <c r="N17" s="42"/>
      <c r="O17" s="42"/>
      <c r="P17" s="42"/>
      <c r="Q17" s="42"/>
      <c r="R17" s="42"/>
      <c r="S17" s="42"/>
      <c r="T17" s="42"/>
      <c r="U17" s="42"/>
      <c r="V17" s="42"/>
      <c r="W17" s="53"/>
    </row>
    <row r="18" spans="2:23" ht="15" customHeight="1">
      <c r="B18" s="307" t="s">
        <v>199</v>
      </c>
      <c r="C18" s="308"/>
      <c r="D18" s="308"/>
      <c r="E18" s="308"/>
      <c r="F18" s="308"/>
      <c r="G18" s="308"/>
      <c r="H18" s="308"/>
      <c r="I18" s="308"/>
      <c r="J18" s="308"/>
      <c r="K18" s="308"/>
      <c r="L18" s="308"/>
      <c r="M18" s="308"/>
      <c r="N18" s="308"/>
      <c r="O18" s="308"/>
      <c r="P18" s="308"/>
      <c r="Q18" s="308"/>
      <c r="R18" s="308"/>
      <c r="S18" s="308"/>
      <c r="T18" s="308"/>
      <c r="U18" s="308"/>
      <c r="V18" s="308"/>
      <c r="W18" s="309"/>
    </row>
    <row r="19" spans="2:23" ht="15" customHeight="1">
      <c r="B19" s="321" t="s">
        <v>202</v>
      </c>
      <c r="C19" s="322"/>
      <c r="D19" s="322"/>
      <c r="E19" s="322"/>
      <c r="F19" s="322"/>
      <c r="G19" s="322"/>
      <c r="H19" s="322"/>
      <c r="I19" s="322"/>
      <c r="J19" s="322"/>
      <c r="K19" s="322"/>
      <c r="L19" s="322"/>
      <c r="M19" s="322"/>
      <c r="N19" s="322"/>
      <c r="O19" s="322"/>
      <c r="P19" s="322"/>
      <c r="Q19" s="322"/>
      <c r="R19" s="322"/>
      <c r="S19" s="322"/>
      <c r="T19" s="322"/>
      <c r="U19" s="322"/>
      <c r="V19" s="322"/>
      <c r="W19" s="323"/>
    </row>
    <row r="20" spans="2:23" ht="15" customHeight="1">
      <c r="B20" s="321" t="s">
        <v>204</v>
      </c>
      <c r="C20" s="322"/>
      <c r="D20" s="322"/>
      <c r="E20" s="322"/>
      <c r="F20" s="322"/>
      <c r="G20" s="322"/>
      <c r="H20" s="322"/>
      <c r="I20" s="322"/>
      <c r="J20" s="322"/>
      <c r="K20" s="322"/>
      <c r="L20" s="322"/>
      <c r="M20" s="322"/>
      <c r="N20" s="322"/>
      <c r="O20" s="322"/>
      <c r="P20" s="322"/>
      <c r="Q20" s="322"/>
      <c r="R20" s="322"/>
      <c r="S20" s="322"/>
      <c r="T20" s="322"/>
      <c r="U20" s="322"/>
      <c r="V20" s="322"/>
      <c r="W20" s="323"/>
    </row>
    <row r="21" spans="2:23" ht="15" customHeight="1">
      <c r="B21" s="234"/>
      <c r="C21" s="235"/>
      <c r="D21" s="235"/>
      <c r="E21" s="235"/>
      <c r="F21" s="235"/>
      <c r="G21" s="235"/>
      <c r="H21" s="235"/>
      <c r="I21" s="231"/>
      <c r="J21" s="231"/>
      <c r="K21" s="231"/>
      <c r="L21" s="231"/>
      <c r="M21" s="231"/>
      <c r="N21" s="231"/>
      <c r="O21" s="231"/>
      <c r="P21" s="231"/>
      <c r="Q21" s="231"/>
      <c r="R21" s="231"/>
      <c r="S21" s="231"/>
      <c r="T21" s="231"/>
      <c r="U21" s="231"/>
      <c r="V21" s="231"/>
      <c r="W21" s="232"/>
    </row>
    <row r="22" spans="2:23" ht="15" customHeight="1">
      <c r="B22" s="324" t="s">
        <v>200</v>
      </c>
      <c r="C22" s="325"/>
      <c r="D22" s="325"/>
      <c r="E22" s="325"/>
      <c r="F22" s="325"/>
      <c r="G22" s="325"/>
      <c r="H22" s="325"/>
      <c r="I22" s="325"/>
      <c r="J22" s="325"/>
      <c r="K22" s="325"/>
      <c r="L22" s="325"/>
      <c r="M22" s="325"/>
      <c r="N22" s="325"/>
      <c r="O22" s="325"/>
      <c r="P22" s="325"/>
      <c r="Q22" s="325"/>
      <c r="R22" s="325"/>
      <c r="S22" s="325"/>
      <c r="T22" s="325"/>
      <c r="U22" s="325"/>
      <c r="V22" s="325"/>
      <c r="W22" s="326"/>
    </row>
    <row r="23" spans="2:23" ht="15" customHeight="1">
      <c r="B23" s="242"/>
      <c r="C23" s="243"/>
      <c r="D23" s="322" t="s">
        <v>203</v>
      </c>
      <c r="E23" s="322"/>
      <c r="F23" s="322"/>
      <c r="G23" s="322"/>
      <c r="H23" s="322"/>
      <c r="I23" s="322"/>
      <c r="J23" s="322"/>
      <c r="K23" s="322"/>
      <c r="L23" s="322"/>
      <c r="M23" s="322"/>
      <c r="N23" s="322"/>
      <c r="O23" s="322"/>
      <c r="P23" s="322"/>
      <c r="Q23" s="322"/>
      <c r="R23" s="322"/>
      <c r="S23" s="322"/>
      <c r="T23" s="322"/>
      <c r="U23" s="322"/>
      <c r="V23" s="322"/>
      <c r="W23" s="323"/>
    </row>
    <row r="24" spans="2:23" ht="15" customHeight="1">
      <c r="B24" s="234" t="s">
        <v>180</v>
      </c>
      <c r="C24" s="235"/>
      <c r="D24" s="235"/>
      <c r="E24" s="235"/>
      <c r="F24" s="235"/>
      <c r="G24" s="235"/>
      <c r="H24" s="235"/>
      <c r="I24" s="231"/>
      <c r="J24" s="231"/>
      <c r="K24" s="231"/>
      <c r="L24" s="231"/>
      <c r="M24" s="231"/>
      <c r="N24" s="231"/>
      <c r="O24" s="231"/>
      <c r="P24" s="231"/>
      <c r="Q24" s="231"/>
      <c r="R24" s="231"/>
      <c r="S24" s="231"/>
      <c r="T24" s="231"/>
      <c r="U24" s="231"/>
      <c r="V24" s="231"/>
      <c r="W24" s="232"/>
    </row>
    <row r="25" spans="2:23" ht="15" customHeight="1">
      <c r="B25" s="236" t="s">
        <v>171</v>
      </c>
      <c r="C25" s="235"/>
      <c r="D25" s="235"/>
      <c r="E25" s="235"/>
      <c r="F25" s="235"/>
      <c r="G25" s="235"/>
      <c r="H25" s="235"/>
      <c r="I25" s="231"/>
      <c r="J25" s="231"/>
      <c r="K25" s="231"/>
      <c r="L25" s="231"/>
      <c r="M25" s="231"/>
      <c r="N25" s="231"/>
      <c r="O25" s="231"/>
      <c r="P25" s="231"/>
      <c r="Q25" s="231"/>
      <c r="R25" s="231"/>
      <c r="S25" s="231"/>
      <c r="T25" s="231"/>
      <c r="U25" s="231"/>
      <c r="V25" s="231"/>
      <c r="W25" s="232"/>
    </row>
    <row r="26" spans="2:23" ht="16.5" customHeight="1">
      <c r="B26" s="52"/>
      <c r="C26" s="42"/>
      <c r="D26" s="42"/>
      <c r="E26" s="42"/>
      <c r="F26" s="42"/>
      <c r="G26" s="42"/>
      <c r="H26" s="42"/>
      <c r="I26" s="42"/>
      <c r="J26" s="42"/>
      <c r="K26" s="42"/>
      <c r="L26" s="42"/>
      <c r="M26" s="42"/>
      <c r="N26" s="42"/>
      <c r="O26" s="42"/>
      <c r="P26" s="42"/>
      <c r="Q26" s="42"/>
      <c r="R26" s="42"/>
      <c r="S26" s="42"/>
      <c r="T26" s="42"/>
      <c r="U26" s="42"/>
      <c r="V26" s="42"/>
      <c r="W26" s="53"/>
    </row>
    <row r="27" spans="2:23" ht="16.5" customHeight="1">
      <c r="B27" s="52"/>
      <c r="C27" s="42"/>
      <c r="D27" s="42"/>
      <c r="E27" s="42"/>
      <c r="F27" s="42"/>
      <c r="G27" s="42"/>
      <c r="H27" s="42"/>
      <c r="I27" s="42"/>
      <c r="J27" s="42"/>
      <c r="K27" s="42"/>
      <c r="L27" s="42"/>
      <c r="M27" s="42"/>
      <c r="N27" s="42"/>
      <c r="O27" s="42"/>
      <c r="P27" s="42"/>
      <c r="Q27" s="42"/>
      <c r="R27" s="42"/>
      <c r="S27" s="42"/>
      <c r="T27" s="42"/>
      <c r="U27" s="42"/>
      <c r="V27" s="42"/>
      <c r="W27" s="53"/>
    </row>
    <row r="28" spans="2:23" ht="16.5" customHeight="1">
      <c r="B28" s="52"/>
      <c r="C28" s="42"/>
      <c r="D28" s="42"/>
      <c r="E28" s="42"/>
      <c r="F28" s="42"/>
      <c r="G28" s="42"/>
      <c r="H28" s="42"/>
      <c r="I28" s="42"/>
      <c r="J28" s="42"/>
      <c r="K28" s="42"/>
      <c r="L28" s="42"/>
      <c r="M28" s="42"/>
      <c r="N28" s="42"/>
      <c r="O28" s="42"/>
      <c r="P28" s="42"/>
      <c r="Q28" s="42"/>
      <c r="R28" s="42"/>
      <c r="S28" s="42"/>
      <c r="T28" s="42"/>
      <c r="U28" s="42"/>
      <c r="V28" s="42"/>
      <c r="W28" s="53"/>
    </row>
    <row r="29" spans="2:23" ht="16.5" customHeight="1">
      <c r="B29" s="52"/>
      <c r="C29" s="42"/>
      <c r="D29" s="42"/>
      <c r="E29" s="42"/>
      <c r="F29" s="42"/>
      <c r="G29" s="42"/>
      <c r="H29" s="42"/>
      <c r="I29" s="42"/>
      <c r="J29" s="42"/>
      <c r="K29" s="42"/>
      <c r="L29" s="42"/>
      <c r="M29" s="42"/>
      <c r="N29" s="42"/>
      <c r="O29" s="42"/>
      <c r="P29" s="42"/>
      <c r="Q29" s="42"/>
      <c r="R29" s="42"/>
      <c r="S29" s="42"/>
      <c r="T29" s="42"/>
      <c r="U29" s="42"/>
      <c r="V29" s="42"/>
      <c r="W29" s="53"/>
    </row>
    <row r="30" spans="2:23" ht="16.5" customHeight="1">
      <c r="B30" s="52"/>
      <c r="C30" s="42"/>
      <c r="D30" s="42"/>
      <c r="E30" s="42"/>
      <c r="F30" s="42"/>
      <c r="G30" s="42"/>
      <c r="H30" s="42"/>
      <c r="I30" s="42"/>
      <c r="J30" s="42"/>
      <c r="K30" s="42"/>
      <c r="L30" s="42"/>
      <c r="M30" s="42"/>
      <c r="N30" s="42"/>
      <c r="O30" s="42"/>
      <c r="P30" s="42"/>
      <c r="Q30" s="42"/>
      <c r="R30" s="42"/>
      <c r="S30" s="42"/>
      <c r="T30" s="42"/>
      <c r="U30" s="42"/>
      <c r="V30" s="42"/>
      <c r="W30" s="53"/>
    </row>
    <row r="31" spans="2:23" ht="16.5" customHeight="1">
      <c r="B31" s="52"/>
      <c r="C31" s="42"/>
      <c r="D31" s="42"/>
      <c r="E31" s="42"/>
      <c r="F31" s="42"/>
      <c r="G31" s="42"/>
      <c r="H31" s="42"/>
      <c r="I31" s="42"/>
      <c r="J31" s="42"/>
      <c r="K31" s="42"/>
      <c r="L31" s="42"/>
      <c r="M31" s="42"/>
      <c r="N31" s="42"/>
      <c r="O31" s="42"/>
      <c r="P31" s="42"/>
      <c r="Q31" s="42"/>
      <c r="R31" s="42"/>
      <c r="S31" s="42"/>
      <c r="T31" s="42"/>
      <c r="U31" s="42"/>
      <c r="V31" s="42"/>
      <c r="W31" s="53"/>
    </row>
    <row r="32" spans="2:23" ht="16.5" customHeight="1">
      <c r="B32" s="52"/>
      <c r="C32" s="245"/>
      <c r="D32" s="42"/>
      <c r="E32" s="42"/>
      <c r="F32" s="42"/>
      <c r="G32" s="42"/>
      <c r="H32" s="42"/>
      <c r="I32" s="42"/>
      <c r="J32" s="42"/>
      <c r="K32" s="42"/>
      <c r="L32" s="42"/>
      <c r="M32" s="42"/>
      <c r="N32" s="42"/>
      <c r="O32" s="42"/>
      <c r="P32" s="42"/>
      <c r="Q32" s="42"/>
      <c r="R32" s="42"/>
      <c r="S32" s="42"/>
      <c r="T32" s="42"/>
      <c r="U32" s="42"/>
      <c r="V32" s="42"/>
      <c r="W32" s="53"/>
    </row>
    <row r="33" spans="2:46" ht="16.5" customHeight="1">
      <c r="B33" s="52"/>
      <c r="C33" s="42"/>
      <c r="D33" s="42"/>
      <c r="E33" s="42"/>
      <c r="F33" s="42"/>
      <c r="G33" s="42"/>
      <c r="H33" s="42"/>
      <c r="I33" s="42"/>
      <c r="J33" s="42"/>
      <c r="K33" s="42"/>
      <c r="L33" s="42"/>
      <c r="M33" s="42"/>
      <c r="N33" s="42"/>
      <c r="O33" s="42"/>
      <c r="P33" s="42"/>
      <c r="Q33" s="42"/>
      <c r="R33" s="42"/>
      <c r="S33" s="42"/>
      <c r="T33" s="42"/>
      <c r="U33" s="42"/>
      <c r="V33" s="42"/>
      <c r="W33" s="53"/>
    </row>
    <row r="34" spans="2:46" ht="16.5" customHeight="1">
      <c r="B34" s="67"/>
      <c r="C34" s="68"/>
      <c r="D34" s="69"/>
      <c r="E34" s="69"/>
      <c r="F34" s="69"/>
      <c r="G34" s="69"/>
      <c r="H34" s="69"/>
      <c r="I34" s="69"/>
      <c r="J34" s="69"/>
      <c r="K34" s="69"/>
      <c r="L34" s="69"/>
      <c r="M34" s="69"/>
      <c r="N34" s="69"/>
      <c r="O34" s="69"/>
      <c r="P34" s="69"/>
      <c r="Q34" s="69"/>
      <c r="R34" s="69"/>
      <c r="S34" s="69"/>
      <c r="T34" s="69"/>
      <c r="U34" s="69"/>
      <c r="V34" s="69"/>
      <c r="W34" s="70"/>
    </row>
    <row r="35" spans="2:46" ht="16.5" customHeight="1">
      <c r="B35" s="67"/>
      <c r="C35" s="68"/>
      <c r="D35" s="69"/>
      <c r="E35" s="69"/>
      <c r="F35" s="69"/>
      <c r="G35" s="69"/>
      <c r="H35" s="69"/>
      <c r="I35" s="69"/>
      <c r="J35" s="69"/>
      <c r="K35" s="69"/>
      <c r="L35" s="69"/>
      <c r="M35" s="69"/>
      <c r="N35" s="69"/>
      <c r="O35" s="69"/>
      <c r="P35" s="69"/>
      <c r="Q35" s="69"/>
      <c r="R35" s="69"/>
      <c r="S35" s="69"/>
      <c r="T35" s="69"/>
      <c r="U35" s="69"/>
      <c r="V35" s="69"/>
      <c r="W35" s="70"/>
    </row>
    <row r="36" spans="2:46" ht="16.5" customHeight="1">
      <c r="B36" s="67"/>
      <c r="C36" s="68"/>
      <c r="D36" s="69"/>
      <c r="E36" s="69"/>
      <c r="F36" s="69"/>
      <c r="G36" s="69"/>
      <c r="H36" s="69"/>
      <c r="I36" s="69"/>
      <c r="J36" s="69"/>
      <c r="K36" s="69"/>
      <c r="L36" s="69"/>
      <c r="M36" s="69"/>
      <c r="N36" s="69"/>
      <c r="O36" s="69"/>
      <c r="P36" s="69"/>
      <c r="Q36" s="69"/>
      <c r="R36" s="69"/>
      <c r="S36" s="69"/>
      <c r="T36" s="69"/>
      <c r="U36" s="69"/>
      <c r="V36" s="69"/>
      <c r="W36" s="70"/>
    </row>
    <row r="37" spans="2:46" s="41" customFormat="1" ht="15" customHeight="1">
      <c r="B37" s="67"/>
      <c r="C37" s="334" t="s">
        <v>183</v>
      </c>
      <c r="D37" s="334"/>
      <c r="E37" s="334"/>
      <c r="F37" s="334"/>
      <c r="G37" s="334"/>
      <c r="H37" s="334"/>
      <c r="I37" s="334"/>
      <c r="J37" s="334"/>
      <c r="K37" s="334"/>
      <c r="L37" s="334"/>
      <c r="M37" s="327" t="s">
        <v>182</v>
      </c>
      <c r="N37" s="327"/>
      <c r="O37" s="327"/>
      <c r="P37" s="327"/>
      <c r="Q37" s="327"/>
      <c r="R37" s="327"/>
      <c r="S37" s="327"/>
      <c r="T37" s="327"/>
      <c r="U37" s="327"/>
      <c r="V37" s="327"/>
      <c r="W37" s="328"/>
    </row>
    <row r="38" spans="2:46" s="41" customFormat="1" ht="15" customHeight="1">
      <c r="B38" s="67"/>
      <c r="C38" s="246"/>
      <c r="D38" s="246"/>
      <c r="E38" s="246"/>
      <c r="F38" s="246"/>
      <c r="G38" s="246"/>
      <c r="H38" s="246"/>
      <c r="I38" s="246"/>
      <c r="J38" s="246"/>
      <c r="K38" s="246"/>
      <c r="L38" s="246"/>
      <c r="M38" s="42"/>
      <c r="N38" s="247" t="s">
        <v>181</v>
      </c>
      <c r="O38" s="42"/>
      <c r="P38" s="237"/>
      <c r="Q38" s="237"/>
      <c r="R38" s="237"/>
      <c r="S38" s="237"/>
      <c r="T38" s="237"/>
      <c r="U38" s="237"/>
      <c r="V38" s="42"/>
      <c r="W38" s="238"/>
    </row>
    <row r="39" spans="2:46" ht="8.25" customHeight="1">
      <c r="B39" s="313"/>
      <c r="C39" s="314"/>
      <c r="D39" s="314"/>
      <c r="E39" s="314"/>
      <c r="F39" s="314"/>
      <c r="G39" s="314"/>
      <c r="H39" s="314"/>
      <c r="I39" s="314"/>
      <c r="J39" s="314"/>
      <c r="K39" s="314"/>
      <c r="L39" s="314"/>
      <c r="M39" s="314"/>
      <c r="N39" s="314"/>
      <c r="O39" s="314"/>
      <c r="P39" s="314"/>
      <c r="Q39" s="314"/>
      <c r="R39" s="314"/>
      <c r="S39" s="314"/>
      <c r="T39" s="314"/>
      <c r="U39" s="314"/>
      <c r="V39" s="314"/>
      <c r="W39" s="215"/>
    </row>
    <row r="40" spans="2:46" ht="15.75" customHeight="1" thickBot="1">
      <c r="B40" s="310" t="s">
        <v>172</v>
      </c>
      <c r="C40" s="311"/>
      <c r="D40" s="311"/>
      <c r="E40" s="311"/>
      <c r="F40" s="311"/>
      <c r="G40" s="311"/>
      <c r="H40" s="311"/>
      <c r="I40" s="311"/>
      <c r="J40" s="311"/>
      <c r="K40" s="311"/>
      <c r="L40" s="311"/>
      <c r="M40" s="311"/>
      <c r="N40" s="311"/>
      <c r="O40" s="311"/>
      <c r="P40" s="311"/>
      <c r="Q40" s="311"/>
      <c r="R40" s="311"/>
      <c r="S40" s="311"/>
      <c r="T40" s="311"/>
      <c r="U40" s="311"/>
      <c r="V40" s="311"/>
      <c r="W40" s="312"/>
    </row>
    <row r="41" spans="2:46" ht="15" customHeight="1" thickBot="1">
      <c r="B41" s="318" t="s">
        <v>45</v>
      </c>
      <c r="C41" s="285"/>
      <c r="D41" s="305" t="s">
        <v>156</v>
      </c>
      <c r="E41" s="285"/>
      <c r="F41" s="285" t="s">
        <v>32</v>
      </c>
      <c r="G41" s="285"/>
      <c r="H41" s="285" t="s">
        <v>33</v>
      </c>
      <c r="I41" s="285"/>
      <c r="J41" s="285" t="s">
        <v>34</v>
      </c>
      <c r="K41" s="285"/>
      <c r="L41" s="285" t="s">
        <v>35</v>
      </c>
      <c r="M41" s="285"/>
      <c r="N41" s="285" t="s">
        <v>36</v>
      </c>
      <c r="O41" s="285"/>
      <c r="P41" s="285" t="s">
        <v>37</v>
      </c>
      <c r="Q41" s="285"/>
      <c r="R41" s="285" t="s">
        <v>38</v>
      </c>
      <c r="S41" s="285"/>
      <c r="T41" s="285" t="s">
        <v>39</v>
      </c>
      <c r="U41" s="285"/>
      <c r="V41" s="285" t="s">
        <v>40</v>
      </c>
      <c r="W41" s="286"/>
      <c r="Y41" s="265" t="s">
        <v>184</v>
      </c>
      <c r="Z41" s="266"/>
      <c r="AA41" s="335" t="s">
        <v>106</v>
      </c>
      <c r="AB41" s="336"/>
      <c r="AC41" s="336" t="s">
        <v>32</v>
      </c>
      <c r="AD41" s="336"/>
      <c r="AE41" s="336" t="s">
        <v>33</v>
      </c>
      <c r="AF41" s="336"/>
      <c r="AG41" s="336" t="s">
        <v>34</v>
      </c>
      <c r="AH41" s="336"/>
      <c r="AI41" s="336" t="s">
        <v>107</v>
      </c>
      <c r="AJ41" s="336"/>
      <c r="AK41" s="336" t="s">
        <v>36</v>
      </c>
      <c r="AL41" s="336"/>
      <c r="AM41" s="336" t="s">
        <v>37</v>
      </c>
      <c r="AN41" s="336"/>
      <c r="AO41" s="336" t="s">
        <v>108</v>
      </c>
      <c r="AP41" s="336"/>
      <c r="AQ41" s="336" t="s">
        <v>39</v>
      </c>
      <c r="AR41" s="336"/>
      <c r="AS41" s="336" t="s">
        <v>40</v>
      </c>
      <c r="AT41" s="337"/>
    </row>
    <row r="42" spans="2:46" ht="15" customHeight="1">
      <c r="B42" s="319" t="s">
        <v>41</v>
      </c>
      <c r="C42" s="320"/>
      <c r="D42" s="306" t="str">
        <f>入力シート①!D2</f>
        <v>-</v>
      </c>
      <c r="E42" s="291"/>
      <c r="F42" s="291" t="str">
        <f>入力シート①!E2</f>
        <v>-</v>
      </c>
      <c r="G42" s="291"/>
      <c r="H42" s="291">
        <f>入力シート①!F2</f>
        <v>43853</v>
      </c>
      <c r="I42" s="291"/>
      <c r="J42" s="291">
        <f>入力シート①!G2</f>
        <v>43853</v>
      </c>
      <c r="K42" s="291"/>
      <c r="L42" s="291">
        <f>入力シート①!H2</f>
        <v>43853</v>
      </c>
      <c r="M42" s="291"/>
      <c r="N42" s="291">
        <f>入力シート①!J2</f>
        <v>43852</v>
      </c>
      <c r="O42" s="291"/>
      <c r="P42" s="291">
        <f>入力シート①!K2</f>
        <v>43852</v>
      </c>
      <c r="Q42" s="291"/>
      <c r="R42" s="291">
        <f>入力シート①!L2</f>
        <v>43852</v>
      </c>
      <c r="S42" s="291"/>
      <c r="T42" s="291">
        <f>入力シート①!M2</f>
        <v>43852</v>
      </c>
      <c r="U42" s="291"/>
      <c r="V42" s="291" t="str">
        <f>入力シート①!N2</f>
        <v>-</v>
      </c>
      <c r="W42" s="292"/>
      <c r="Y42" s="267" t="s">
        <v>41</v>
      </c>
      <c r="Z42" s="268"/>
      <c r="AA42" s="338"/>
      <c r="AB42" s="339"/>
      <c r="AC42" s="340"/>
      <c r="AD42" s="340"/>
      <c r="AE42" s="339"/>
      <c r="AF42" s="339"/>
      <c r="AG42" s="340"/>
      <c r="AH42" s="340"/>
      <c r="AI42" s="339"/>
      <c r="AJ42" s="339"/>
      <c r="AK42" s="340"/>
      <c r="AL42" s="340"/>
      <c r="AM42" s="339"/>
      <c r="AN42" s="339"/>
      <c r="AO42" s="340"/>
      <c r="AP42" s="340"/>
      <c r="AQ42" s="339"/>
      <c r="AR42" s="339"/>
      <c r="AS42" s="340"/>
      <c r="AT42" s="341"/>
    </row>
    <row r="43" spans="2:46" ht="15" customHeight="1">
      <c r="B43" s="301" t="s">
        <v>43</v>
      </c>
      <c r="C43" s="302"/>
      <c r="D43" s="300" t="s">
        <v>49</v>
      </c>
      <c r="E43" s="284"/>
      <c r="F43" s="284" t="s">
        <v>49</v>
      </c>
      <c r="G43" s="284"/>
      <c r="H43" s="284" t="s">
        <v>49</v>
      </c>
      <c r="I43" s="284"/>
      <c r="J43" s="284" t="s">
        <v>49</v>
      </c>
      <c r="K43" s="284"/>
      <c r="L43" s="284" t="s">
        <v>49</v>
      </c>
      <c r="M43" s="284"/>
      <c r="N43" s="284" t="s">
        <v>49</v>
      </c>
      <c r="O43" s="284"/>
      <c r="P43" s="284" t="s">
        <v>49</v>
      </c>
      <c r="Q43" s="284"/>
      <c r="R43" s="284" t="s">
        <v>49</v>
      </c>
      <c r="S43" s="284"/>
      <c r="T43" s="284" t="s">
        <v>49</v>
      </c>
      <c r="U43" s="284"/>
      <c r="V43" s="284" t="s">
        <v>49</v>
      </c>
      <c r="W43" s="290"/>
      <c r="Y43" s="269" t="s">
        <v>43</v>
      </c>
      <c r="Z43" s="270"/>
      <c r="AA43" s="342"/>
      <c r="AB43" s="343"/>
      <c r="AC43" s="344"/>
      <c r="AD43" s="344"/>
      <c r="AE43" s="343"/>
      <c r="AF43" s="343"/>
      <c r="AG43" s="344"/>
      <c r="AH43" s="344"/>
      <c r="AI43" s="343"/>
      <c r="AJ43" s="343"/>
      <c r="AK43" s="344"/>
      <c r="AL43" s="344"/>
      <c r="AM43" s="343"/>
      <c r="AN43" s="343"/>
      <c r="AO43" s="344"/>
      <c r="AP43" s="344"/>
      <c r="AQ43" s="343"/>
      <c r="AR43" s="343"/>
      <c r="AS43" s="344"/>
      <c r="AT43" s="345"/>
    </row>
    <row r="44" spans="2:46" ht="15" customHeight="1">
      <c r="B44" s="293" t="s">
        <v>44</v>
      </c>
      <c r="C44" s="294"/>
      <c r="D44" s="295" t="s">
        <v>165</v>
      </c>
      <c r="E44" s="283"/>
      <c r="F44" s="283" t="s">
        <v>51</v>
      </c>
      <c r="G44" s="283"/>
      <c r="H44" s="283" t="s">
        <v>52</v>
      </c>
      <c r="I44" s="283"/>
      <c r="J44" s="283" t="s">
        <v>53</v>
      </c>
      <c r="K44" s="283"/>
      <c r="L44" s="283" t="s">
        <v>54</v>
      </c>
      <c r="M44" s="283"/>
      <c r="N44" s="283" t="s">
        <v>55</v>
      </c>
      <c r="O44" s="283"/>
      <c r="P44" s="283" t="s">
        <v>56</v>
      </c>
      <c r="Q44" s="283"/>
      <c r="R44" s="283" t="s">
        <v>57</v>
      </c>
      <c r="S44" s="283"/>
      <c r="T44" s="283" t="s">
        <v>157</v>
      </c>
      <c r="U44" s="283"/>
      <c r="V44" s="283" t="s">
        <v>158</v>
      </c>
      <c r="W44" s="289"/>
      <c r="Y44" s="271" t="s">
        <v>44</v>
      </c>
      <c r="Z44" s="272"/>
      <c r="AA44" s="346"/>
      <c r="AB44" s="347"/>
      <c r="AC44" s="348"/>
      <c r="AD44" s="348"/>
      <c r="AE44" s="347"/>
      <c r="AF44" s="347"/>
      <c r="AG44" s="348"/>
      <c r="AH44" s="348"/>
      <c r="AI44" s="347"/>
      <c r="AJ44" s="347"/>
      <c r="AK44" s="348"/>
      <c r="AL44" s="348"/>
      <c r="AM44" s="347"/>
      <c r="AN44" s="347"/>
      <c r="AO44" s="348"/>
      <c r="AP44" s="348"/>
      <c r="AQ44" s="347"/>
      <c r="AR44" s="347"/>
      <c r="AS44" s="349"/>
      <c r="AT44" s="350"/>
    </row>
    <row r="45" spans="2:46" ht="15" customHeight="1">
      <c r="B45" s="315" t="s">
        <v>42</v>
      </c>
      <c r="C45" s="213" t="s">
        <v>159</v>
      </c>
      <c r="D45" s="278" t="str">
        <f>入力シート①!D5</f>
        <v>-</v>
      </c>
      <c r="E45" s="279"/>
      <c r="F45" s="275" t="str">
        <f>入力シート①!E5</f>
        <v>-</v>
      </c>
      <c r="G45" s="275"/>
      <c r="H45" s="275">
        <f>入力シート①!F5</f>
        <v>20</v>
      </c>
      <c r="I45" s="275"/>
      <c r="J45" s="275">
        <f>入力シート①!G5</f>
        <v>20.28</v>
      </c>
      <c r="K45" s="275"/>
      <c r="L45" s="275">
        <f>入力シート①!H5</f>
        <v>20.32</v>
      </c>
      <c r="M45" s="275"/>
      <c r="N45" s="275">
        <f>入力シート①!J5</f>
        <v>20.2</v>
      </c>
      <c r="O45" s="275"/>
      <c r="P45" s="275">
        <f>入力シート①!K5</f>
        <v>19.91</v>
      </c>
      <c r="Q45" s="275"/>
      <c r="R45" s="275">
        <f>入力シート①!L5</f>
        <v>18.23</v>
      </c>
      <c r="S45" s="275"/>
      <c r="T45" s="275">
        <f>入力シート①!M5</f>
        <v>19.73</v>
      </c>
      <c r="U45" s="275"/>
      <c r="V45" s="275" t="str">
        <f>入力シート①!N5</f>
        <v>-</v>
      </c>
      <c r="W45" s="276"/>
      <c r="Y45" s="262" t="s">
        <v>185</v>
      </c>
      <c r="Z45" s="160">
        <v>0</v>
      </c>
      <c r="AA45" s="351" t="e">
        <f>VLOOKUP($Z45,集計表①!$C$7:$K$19,8)</f>
        <v>#VALUE!</v>
      </c>
      <c r="AB45" s="352"/>
      <c r="AC45" s="353" t="e">
        <f>VLOOKUP($Z45,集計表①!$C$37:$K$49,8)</f>
        <v>#VALUE!</v>
      </c>
      <c r="AD45" s="354"/>
      <c r="AE45" s="353">
        <f>VLOOKUP($Z45,集計表①!$C$67:$K$79,8)</f>
        <v>0.33000000000000185</v>
      </c>
      <c r="AF45" s="354"/>
      <c r="AG45" s="353">
        <f>VLOOKUP($Z45,集計表①!$C$97:$K$109,8)</f>
        <v>0.97192307692307978</v>
      </c>
      <c r="AH45" s="354"/>
      <c r="AI45" s="353">
        <f>VLOOKUP($Z45,集計表①!$C$127:$K$139,8)</f>
        <v>1.014545454545452</v>
      </c>
      <c r="AJ45" s="354"/>
      <c r="AK45" s="353">
        <f>VLOOKUP($Z45,集計表①!$C$157:$K$169,8)</f>
        <v>1.4555555555555557</v>
      </c>
      <c r="AL45" s="354"/>
      <c r="AM45" s="353">
        <f>VLOOKUP($Z45,集計表①!$C$187:$K$199,8)</f>
        <v>0.83722222222222342</v>
      </c>
      <c r="AN45" s="354"/>
      <c r="AO45" s="353">
        <f>VLOOKUP($Z45,集計表①!$C$217:$K$229,8)</f>
        <v>-1.6312499999999979</v>
      </c>
      <c r="AP45" s="354"/>
      <c r="AQ45" s="353">
        <f>VLOOKUP($Z45,集計表①!$C$247:$K$259,8)</f>
        <v>-0.14058823529411413</v>
      </c>
      <c r="AR45" s="354"/>
      <c r="AS45" s="353" t="e">
        <f>VLOOKUP($Z45,集計表①!$C$277:$K$289,8)</f>
        <v>#VALUE!</v>
      </c>
      <c r="AT45" s="355"/>
    </row>
    <row r="46" spans="2:46" ht="15" customHeight="1">
      <c r="B46" s="316"/>
      <c r="C46" s="214" t="s">
        <v>160</v>
      </c>
      <c r="D46" s="280" t="str">
        <f>入力シート①!D11</f>
        <v>-</v>
      </c>
      <c r="E46" s="273"/>
      <c r="F46" s="273" t="str">
        <f>入力シート①!E11</f>
        <v>-</v>
      </c>
      <c r="G46" s="273"/>
      <c r="H46" s="273">
        <f>入力シート①!F11</f>
        <v>19.96</v>
      </c>
      <c r="I46" s="273"/>
      <c r="J46" s="273">
        <f>入力シート①!G11</f>
        <v>20.29</v>
      </c>
      <c r="K46" s="273"/>
      <c r="L46" s="273">
        <f>入力シート①!H11</f>
        <v>20.190000000000001</v>
      </c>
      <c r="M46" s="273"/>
      <c r="N46" s="273">
        <f>入力シート①!J11</f>
        <v>20.239999999999998</v>
      </c>
      <c r="O46" s="273"/>
      <c r="P46" s="273">
        <f>入力シート①!K11</f>
        <v>20.37</v>
      </c>
      <c r="Q46" s="273"/>
      <c r="R46" s="273">
        <f>入力シート①!L11</f>
        <v>20.13</v>
      </c>
      <c r="S46" s="273"/>
      <c r="T46" s="273">
        <f>入力シート①!M11</f>
        <v>20.27</v>
      </c>
      <c r="U46" s="273"/>
      <c r="V46" s="273" t="str">
        <f>入力シート①!N11</f>
        <v>-</v>
      </c>
      <c r="W46" s="274"/>
      <c r="Y46" s="263"/>
      <c r="Z46" s="161">
        <v>100</v>
      </c>
      <c r="AA46" s="351" t="e">
        <f>VLOOKUP($Z46,集計表①!$C$7:$K$19,8)</f>
        <v>#VALUE!</v>
      </c>
      <c r="AB46" s="352"/>
      <c r="AC46" s="353" t="e">
        <f>VLOOKUP($Z46,集計表①!$C$37:$K$49,8)</f>
        <v>#VALUE!</v>
      </c>
      <c r="AD46" s="354"/>
      <c r="AE46" s="353">
        <f>VLOOKUP($Z46,集計表①!$C$67:$K$79,8)</f>
        <v>1.3005499999999941</v>
      </c>
      <c r="AF46" s="354"/>
      <c r="AG46" s="353">
        <f>VLOOKUP($Z46,集計表①!$C$97:$K$109,8)</f>
        <v>1.8237440000000014</v>
      </c>
      <c r="AH46" s="354"/>
      <c r="AI46" s="353">
        <f>VLOOKUP($Z46,集計表①!$C$127:$K$139,8)</f>
        <v>2.1921142857142861</v>
      </c>
      <c r="AJ46" s="354"/>
      <c r="AK46" s="353">
        <f>VLOOKUP($Z46,集計表①!$C$157:$K$169,8)</f>
        <v>1.8133176470588204</v>
      </c>
      <c r="AL46" s="354"/>
      <c r="AM46" s="353">
        <f>VLOOKUP($Z46,集計表①!$C$187:$K$199,8)</f>
        <v>2.3237444444444435</v>
      </c>
      <c r="AN46" s="354"/>
      <c r="AO46" s="353">
        <f>VLOOKUP($Z46,集計表①!$C$217:$K$229,8)</f>
        <v>1.4606333333333268</v>
      </c>
      <c r="AP46" s="354"/>
      <c r="AQ46" s="353">
        <f>VLOOKUP($Z46,集計表①!$C$247:$K$259,8)</f>
        <v>1.7586352941176493</v>
      </c>
      <c r="AR46" s="354"/>
      <c r="AS46" s="353" t="e">
        <f>VLOOKUP($Z46,集計表①!$C$277:$K$289,8)</f>
        <v>#VALUE!</v>
      </c>
      <c r="AT46" s="355"/>
    </row>
    <row r="47" spans="2:46" ht="15" customHeight="1">
      <c r="B47" s="316"/>
      <c r="C47" s="210" t="s">
        <v>161</v>
      </c>
      <c r="D47" s="280" t="str">
        <f>入力シート①!D13</f>
        <v>-</v>
      </c>
      <c r="E47" s="273"/>
      <c r="F47" s="273" t="str">
        <f>入力シート①!E13</f>
        <v>-</v>
      </c>
      <c r="G47" s="273"/>
      <c r="H47" s="273">
        <f>入力シート①!F13</f>
        <v>17.54</v>
      </c>
      <c r="I47" s="273"/>
      <c r="J47" s="273">
        <f>入力シート①!G13</f>
        <v>18.13</v>
      </c>
      <c r="K47" s="273"/>
      <c r="L47" s="273">
        <f>入力シート①!H13</f>
        <v>17.46</v>
      </c>
      <c r="M47" s="273"/>
      <c r="N47" s="273">
        <f>入力シート①!J13</f>
        <v>18.899999999999999</v>
      </c>
      <c r="O47" s="273"/>
      <c r="P47" s="273">
        <f>入力シート①!K13</f>
        <v>19.21</v>
      </c>
      <c r="Q47" s="273"/>
      <c r="R47" s="273">
        <f>入力シート①!L13</f>
        <v>17.91</v>
      </c>
      <c r="S47" s="273"/>
      <c r="T47" s="273">
        <f>入力シート①!M13</f>
        <v>18.059999999999999</v>
      </c>
      <c r="U47" s="273"/>
      <c r="V47" s="273" t="str">
        <f>入力シート①!N13</f>
        <v>-</v>
      </c>
      <c r="W47" s="274"/>
      <c r="Y47" s="263"/>
      <c r="Z47" s="161">
        <v>200</v>
      </c>
      <c r="AA47" s="351" t="e">
        <f>VLOOKUP($Z47,集計表①!$C$7:$K$19,8)</f>
        <v>#VALUE!</v>
      </c>
      <c r="AB47" s="352"/>
      <c r="AC47" s="353" t="e">
        <f>VLOOKUP($Z47,集計表①!$C$37:$K$49,8)</f>
        <v>#VALUE!</v>
      </c>
      <c r="AD47" s="354"/>
      <c r="AE47" s="353">
        <f>VLOOKUP($Z47,集計表①!$C$67:$K$79,8)</f>
        <v>1.4821833333333316</v>
      </c>
      <c r="AF47" s="354"/>
      <c r="AG47" s="353">
        <f>VLOOKUP($Z47,集計表①!$C$97:$K$109,8)</f>
        <v>2.1312800000000021</v>
      </c>
      <c r="AH47" s="354"/>
      <c r="AI47" s="353">
        <f>VLOOKUP($Z47,集計表①!$C$127:$K$139,8)</f>
        <v>1.5515642857142851</v>
      </c>
      <c r="AJ47" s="354"/>
      <c r="AK47" s="353">
        <f>VLOOKUP($Z47,集計表①!$C$157:$K$169,8)</f>
        <v>2.6122705882352939</v>
      </c>
      <c r="AL47" s="354"/>
      <c r="AM47" s="353">
        <f>VLOOKUP($Z47,集計表①!$C$187:$K$199,8)</f>
        <v>3.4104444444444457</v>
      </c>
      <c r="AN47" s="354"/>
      <c r="AO47" s="353">
        <f>VLOOKUP($Z47,集計表①!$C$217:$K$229,8)</f>
        <v>1.4271466666666655</v>
      </c>
      <c r="AP47" s="354"/>
      <c r="AQ47" s="353">
        <f>VLOOKUP($Z47,集計表①!$C$247:$K$259,8)</f>
        <v>1.3644941176470589</v>
      </c>
      <c r="AR47" s="354"/>
      <c r="AS47" s="353" t="e">
        <f>VLOOKUP($Z47,集計表①!$C$277:$K$289,8)</f>
        <v>#VALUE!</v>
      </c>
      <c r="AT47" s="355"/>
    </row>
    <row r="48" spans="2:46">
      <c r="B48" s="316"/>
      <c r="C48" s="210" t="s">
        <v>162</v>
      </c>
      <c r="D48" s="280" t="str">
        <f>入力シート①!D14</f>
        <v>-</v>
      </c>
      <c r="E48" s="273"/>
      <c r="F48" s="273" t="str">
        <f>入力シート①!E14</f>
        <v>-</v>
      </c>
      <c r="G48" s="273"/>
      <c r="H48" s="273">
        <f>入力シート①!F14</f>
        <v>15.98</v>
      </c>
      <c r="I48" s="273"/>
      <c r="J48" s="273">
        <f>入力シート①!G14</f>
        <v>16.5</v>
      </c>
      <c r="K48" s="273"/>
      <c r="L48" s="273">
        <f>入力シート①!H14</f>
        <v>16.25</v>
      </c>
      <c r="M48" s="273"/>
      <c r="N48" s="273">
        <f>入力シート①!J14</f>
        <v>17.53</v>
      </c>
      <c r="O48" s="273"/>
      <c r="P48" s="273">
        <f>入力シート①!K14</f>
        <v>16.77</v>
      </c>
      <c r="Q48" s="273"/>
      <c r="R48" s="273">
        <f>入力シート①!L14</f>
        <v>16.48</v>
      </c>
      <c r="S48" s="273"/>
      <c r="T48" s="273">
        <f>入力シート①!M14</f>
        <v>17.05</v>
      </c>
      <c r="U48" s="273"/>
      <c r="V48" s="273" t="str">
        <f>入力シート①!N14</f>
        <v>-</v>
      </c>
      <c r="W48" s="274"/>
      <c r="Y48" s="263"/>
      <c r="Z48" s="161">
        <v>300</v>
      </c>
      <c r="AA48" s="351" t="e">
        <f>VLOOKUP($Z48,集計表①!$C$7:$K$19,8)</f>
        <v>#VALUE!</v>
      </c>
      <c r="AB48" s="352"/>
      <c r="AC48" s="353" t="e">
        <f>VLOOKUP($Z48,集計表①!$C$37:$K$49,8)</f>
        <v>#VALUE!</v>
      </c>
      <c r="AD48" s="354"/>
      <c r="AE48" s="353">
        <f>VLOOKUP($Z48,集計表①!$C$67:$K$79,8)</f>
        <v>2.4757416666666678</v>
      </c>
      <c r="AF48" s="354"/>
      <c r="AG48" s="353">
        <f>VLOOKUP($Z48,集計表①!$C$97:$K$109,8)</f>
        <v>2.689206249999998</v>
      </c>
      <c r="AH48" s="354"/>
      <c r="AI48" s="353">
        <f>VLOOKUP($Z48,集計表①!$C$127:$K$139,8)</f>
        <v>1.9234888888888886</v>
      </c>
      <c r="AJ48" s="354"/>
      <c r="AK48" s="353">
        <f>VLOOKUP($Z48,集計表①!$C$157:$K$169,8)</f>
        <v>3.8331199999999992</v>
      </c>
      <c r="AL48" s="354"/>
      <c r="AM48" s="353">
        <f>VLOOKUP($Z48,集計表①!$C$187:$K$199,8)</f>
        <v>2.6005499999999984</v>
      </c>
      <c r="AN48" s="354"/>
      <c r="AO48" s="353">
        <f>VLOOKUP($Z48,集計表①!$C$217:$K$229,8)</f>
        <v>2.3629999999999995</v>
      </c>
      <c r="AP48" s="354"/>
      <c r="AQ48" s="353">
        <f>VLOOKUP($Z48,集計表①!$C$247:$K$259,8)</f>
        <v>2.6699100000000016</v>
      </c>
      <c r="AR48" s="354"/>
      <c r="AS48" s="353" t="e">
        <f>VLOOKUP($Z48,集計表①!$C$277:$K$289,8)</f>
        <v>#VALUE!</v>
      </c>
      <c r="AT48" s="355"/>
    </row>
    <row r="49" spans="2:46">
      <c r="B49" s="316"/>
      <c r="C49" s="210" t="s">
        <v>163</v>
      </c>
      <c r="D49" s="280" t="str">
        <f>入力シート①!D15</f>
        <v>-</v>
      </c>
      <c r="E49" s="273"/>
      <c r="F49" s="273" t="str">
        <f>入力シート①!E15</f>
        <v>-</v>
      </c>
      <c r="G49" s="273"/>
      <c r="H49" s="273">
        <f>入力シート①!F15</f>
        <v>13.87</v>
      </c>
      <c r="I49" s="273"/>
      <c r="J49" s="273">
        <f>入力シート①!G15</f>
        <v>13.91</v>
      </c>
      <c r="K49" s="273"/>
      <c r="L49" s="273">
        <f>入力シート①!H15</f>
        <v>13.44</v>
      </c>
      <c r="M49" s="273"/>
      <c r="N49" s="273">
        <f>入力シート①!J15</f>
        <v>15.53</v>
      </c>
      <c r="O49" s="273"/>
      <c r="P49" s="273">
        <f>入力シート①!K15</f>
        <v>14.07</v>
      </c>
      <c r="Q49" s="273"/>
      <c r="R49" s="273">
        <f>入力シート①!L15</f>
        <v>15.29</v>
      </c>
      <c r="S49" s="273"/>
      <c r="T49" s="273">
        <f>入力シート①!M15</f>
        <v>15.36</v>
      </c>
      <c r="U49" s="273"/>
      <c r="V49" s="273" t="str">
        <f>入力シート①!N15</f>
        <v>-</v>
      </c>
      <c r="W49" s="274"/>
      <c r="Y49" s="263"/>
      <c r="Z49" s="161">
        <v>400</v>
      </c>
      <c r="AA49" s="351" t="e">
        <f>VLOOKUP($Z49,集計表①!$C$7:$K$19,8)</f>
        <v>#VALUE!</v>
      </c>
      <c r="AB49" s="352"/>
      <c r="AC49" s="353" t="e">
        <f>VLOOKUP($Z49,集計表①!$C$37:$K$49,8)</f>
        <v>#VALUE!</v>
      </c>
      <c r="AD49" s="354"/>
      <c r="AE49" s="353">
        <f>VLOOKUP($Z49,集計表①!$C$67:$K$79,8)</f>
        <v>2.9793833333333328</v>
      </c>
      <c r="AF49" s="354"/>
      <c r="AG49" s="353">
        <f>VLOOKUP($Z49,集計表①!$C$97:$K$109,8)</f>
        <v>2.4772124999999985</v>
      </c>
      <c r="AH49" s="354"/>
      <c r="AI49" s="353">
        <f>VLOOKUP($Z49,集計表①!$C$127:$K$139,8)</f>
        <v>1.5591124999999995</v>
      </c>
      <c r="AJ49" s="354"/>
      <c r="AK49" s="353">
        <f>VLOOKUP($Z49,集計表①!$C$157:$K$169,8)</f>
        <v>4.3775857142857131</v>
      </c>
      <c r="AL49" s="354"/>
      <c r="AM49" s="353">
        <f>VLOOKUP($Z49,集計表①!$C$187:$K$199,8)</f>
        <v>2.6798699999999975</v>
      </c>
      <c r="AN49" s="354"/>
      <c r="AO49" s="353">
        <f>VLOOKUP($Z49,集計表①!$C$217:$K$229,8)</f>
        <v>4.0880888888888887</v>
      </c>
      <c r="AP49" s="354"/>
      <c r="AQ49" s="353">
        <f>VLOOKUP($Z49,集計表①!$C$247:$K$259,8)</f>
        <v>3.0640249999999991</v>
      </c>
      <c r="AR49" s="354"/>
      <c r="AS49" s="353" t="e">
        <f>VLOOKUP($Z49,集計表①!$C$277:$K$289,8)</f>
        <v>#VALUE!</v>
      </c>
      <c r="AT49" s="355"/>
    </row>
    <row r="50" spans="2:46">
      <c r="B50" s="317"/>
      <c r="C50" s="211" t="s">
        <v>164</v>
      </c>
      <c r="D50" s="280" t="str">
        <f>入力シート①!D16</f>
        <v>-</v>
      </c>
      <c r="E50" s="273"/>
      <c r="F50" s="273" t="str">
        <f>入力シート①!E16</f>
        <v>-</v>
      </c>
      <c r="G50" s="273"/>
      <c r="H50" s="273">
        <f>入力シート①!F16</f>
        <v>10.8</v>
      </c>
      <c r="I50" s="273"/>
      <c r="J50" s="273">
        <f>入力シート①!G16</f>
        <v>11.05</v>
      </c>
      <c r="K50" s="273"/>
      <c r="L50" s="273">
        <f>入力シート①!H16</f>
        <v>11.43</v>
      </c>
      <c r="M50" s="273"/>
      <c r="N50" s="273" t="str">
        <f>入力シート①!J16</f>
        <v>-</v>
      </c>
      <c r="O50" s="273"/>
      <c r="P50" s="273">
        <f>入力シート①!K16</f>
        <v>11.98</v>
      </c>
      <c r="Q50" s="273"/>
      <c r="R50" s="273">
        <f>入力シート①!L16</f>
        <v>11.9</v>
      </c>
      <c r="S50" s="273"/>
      <c r="T50" s="273">
        <f>入力シート①!M16</f>
        <v>12.08</v>
      </c>
      <c r="U50" s="273"/>
      <c r="V50" s="273" t="str">
        <f>入力シート①!N16</f>
        <v>-</v>
      </c>
      <c r="W50" s="274"/>
      <c r="Y50" s="264"/>
      <c r="Z50" s="162">
        <v>500</v>
      </c>
      <c r="AA50" s="351" t="e">
        <f>VLOOKUP($Z50,集計表①!$C$7:$K$19,8)</f>
        <v>#VALUE!</v>
      </c>
      <c r="AB50" s="352"/>
      <c r="AC50" s="353" t="e">
        <f>VLOOKUP($Z50,集計表①!$C$37:$K$49,8)</f>
        <v>#VALUE!</v>
      </c>
      <c r="AD50" s="354"/>
      <c r="AE50" s="353">
        <f>VLOOKUP($Z50,集計表①!$C$67:$K$79,8)</f>
        <v>1.9152666666666676</v>
      </c>
      <c r="AF50" s="354"/>
      <c r="AG50" s="353">
        <f>VLOOKUP($Z50,集計表①!$C$97:$K$109,8)</f>
        <v>1.8529923076923076</v>
      </c>
      <c r="AH50" s="354"/>
      <c r="AI50" s="353">
        <f>VLOOKUP($Z50,集計表①!$C$127:$K$139,8)</f>
        <v>-1.3100000000000005</v>
      </c>
      <c r="AJ50" s="354"/>
      <c r="AK50" s="353" t="e">
        <f>VLOOKUP($Z50,集計表①!$C$157:$K$169,8)</f>
        <v>#VALUE!</v>
      </c>
      <c r="AL50" s="354"/>
      <c r="AM50" s="353">
        <f>VLOOKUP($Z50,集計表①!$C$187:$K$199,8)</f>
        <v>4.4692000000000007</v>
      </c>
      <c r="AN50" s="354"/>
      <c r="AO50" s="353">
        <f>VLOOKUP($Z50,集計表①!$C$217:$K$229,8)</f>
        <v>3.2133857142857138</v>
      </c>
      <c r="AP50" s="354"/>
      <c r="AQ50" s="353">
        <f>VLOOKUP($Z50,集計表①!$C$247:$K$259,8)</f>
        <v>2.9021375000000003</v>
      </c>
      <c r="AR50" s="354"/>
      <c r="AS50" s="353" t="e">
        <f>VLOOKUP($Z50,集計表①!$C$277:$K$289,8)</f>
        <v>#VALUE!</v>
      </c>
      <c r="AT50" s="355"/>
    </row>
    <row r="51" spans="2:46">
      <c r="B51" s="296" t="s">
        <v>47</v>
      </c>
      <c r="C51" s="297"/>
      <c r="D51" s="303" t="str">
        <f>入力シート①!D19</f>
        <v>-</v>
      </c>
      <c r="E51" s="281"/>
      <c r="F51" s="281" t="str">
        <f>入力シート①!E19</f>
        <v>-</v>
      </c>
      <c r="G51" s="281"/>
      <c r="H51" s="281">
        <f>入力シート①!F19</f>
        <v>235</v>
      </c>
      <c r="I51" s="281"/>
      <c r="J51" s="281">
        <f>入力シート①!G19</f>
        <v>235</v>
      </c>
      <c r="K51" s="281"/>
      <c r="L51" s="281">
        <f>入力シート①!H19</f>
        <v>175</v>
      </c>
      <c r="M51" s="281"/>
      <c r="N51" s="281">
        <f>入力シート①!J19</f>
        <v>296</v>
      </c>
      <c r="O51" s="281"/>
      <c r="P51" s="281">
        <f>入力シート①!K19</f>
        <v>325</v>
      </c>
      <c r="Q51" s="281"/>
      <c r="R51" s="281">
        <f>入力シート①!L19</f>
        <v>356</v>
      </c>
      <c r="S51" s="281"/>
      <c r="T51" s="281">
        <f>入力シート①!M19</f>
        <v>358</v>
      </c>
      <c r="U51" s="281"/>
      <c r="V51" s="281" t="str">
        <f>入力シート①!N19</f>
        <v>-</v>
      </c>
      <c r="W51" s="288"/>
      <c r="Y51" s="255" t="s">
        <v>47</v>
      </c>
      <c r="Z51" s="256"/>
      <c r="AA51" s="356"/>
      <c r="AB51" s="357"/>
      <c r="AC51" s="358"/>
      <c r="AD51" s="358"/>
      <c r="AE51" s="357"/>
      <c r="AF51" s="357"/>
      <c r="AG51" s="358"/>
      <c r="AH51" s="358"/>
      <c r="AI51" s="357"/>
      <c r="AJ51" s="357"/>
      <c r="AK51" s="358"/>
      <c r="AL51" s="358"/>
      <c r="AM51" s="357"/>
      <c r="AN51" s="357"/>
      <c r="AO51" s="358"/>
      <c r="AP51" s="358"/>
      <c r="AQ51" s="357"/>
      <c r="AR51" s="357"/>
      <c r="AS51" s="358"/>
      <c r="AT51" s="363"/>
    </row>
    <row r="52" spans="2:46" ht="16.5" thickBot="1">
      <c r="B52" s="298" t="s">
        <v>48</v>
      </c>
      <c r="C52" s="299"/>
      <c r="D52" s="304" t="str">
        <f>入力シート①!D20</f>
        <v>-</v>
      </c>
      <c r="E52" s="282"/>
      <c r="F52" s="282" t="str">
        <f>入力シート①!E20</f>
        <v>-</v>
      </c>
      <c r="G52" s="282"/>
      <c r="H52" s="282">
        <f>入力シート①!F20</f>
        <v>1.1000000000000001</v>
      </c>
      <c r="I52" s="282"/>
      <c r="J52" s="282">
        <f>入力シート①!G20</f>
        <v>0.4</v>
      </c>
      <c r="K52" s="282"/>
      <c r="L52" s="282">
        <f>入力シート①!H20</f>
        <v>0.4</v>
      </c>
      <c r="M52" s="282"/>
      <c r="N52" s="282">
        <f>入力シート①!J20</f>
        <v>0.8</v>
      </c>
      <c r="O52" s="282"/>
      <c r="P52" s="282">
        <f>入力シート①!K20</f>
        <v>0.3</v>
      </c>
      <c r="Q52" s="282"/>
      <c r="R52" s="282">
        <f>入力シート①!L20</f>
        <v>1</v>
      </c>
      <c r="S52" s="282"/>
      <c r="T52" s="282">
        <f>入力シート①!M20</f>
        <v>1.2</v>
      </c>
      <c r="U52" s="282"/>
      <c r="V52" s="282" t="str">
        <f>入力シート①!N20</f>
        <v>-</v>
      </c>
      <c r="W52" s="287"/>
      <c r="Y52" s="257" t="s">
        <v>48</v>
      </c>
      <c r="Z52" s="258"/>
      <c r="AA52" s="359"/>
      <c r="AB52" s="360"/>
      <c r="AC52" s="361"/>
      <c r="AD52" s="361"/>
      <c r="AE52" s="360"/>
      <c r="AF52" s="360"/>
      <c r="AG52" s="361"/>
      <c r="AH52" s="361"/>
      <c r="AI52" s="360"/>
      <c r="AJ52" s="360"/>
      <c r="AK52" s="361"/>
      <c r="AL52" s="361"/>
      <c r="AM52" s="360"/>
      <c r="AN52" s="360"/>
      <c r="AO52" s="361"/>
      <c r="AP52" s="361"/>
      <c r="AQ52" s="360"/>
      <c r="AR52" s="360"/>
      <c r="AS52" s="361"/>
      <c r="AT52" s="362"/>
    </row>
    <row r="53" spans="2:46" ht="17.25" customHeight="1" thickBot="1">
      <c r="B53" s="52"/>
      <c r="C53" s="42"/>
      <c r="D53" s="42"/>
      <c r="E53" s="42"/>
      <c r="F53" s="42"/>
      <c r="G53" s="42"/>
      <c r="H53" s="244" t="s">
        <v>205</v>
      </c>
      <c r="I53" s="212"/>
      <c r="J53" s="42"/>
      <c r="K53" s="42"/>
      <c r="L53" s="42"/>
      <c r="M53" s="42"/>
      <c r="N53" s="42"/>
      <c r="O53" s="42"/>
      <c r="P53" s="42"/>
      <c r="Q53" s="42"/>
      <c r="R53" s="42"/>
      <c r="S53" s="42"/>
      <c r="T53" s="42"/>
      <c r="U53" s="42"/>
      <c r="V53" s="42"/>
      <c r="W53" s="53"/>
      <c r="Y53" s="265" t="s">
        <v>186</v>
      </c>
      <c r="Z53" s="266"/>
      <c r="AA53" s="335" t="s">
        <v>106</v>
      </c>
      <c r="AB53" s="336"/>
      <c r="AC53" s="336" t="s">
        <v>32</v>
      </c>
      <c r="AD53" s="336"/>
      <c r="AE53" s="336" t="s">
        <v>33</v>
      </c>
      <c r="AF53" s="336"/>
      <c r="AG53" s="336" t="s">
        <v>34</v>
      </c>
      <c r="AH53" s="336"/>
      <c r="AI53" s="336" t="s">
        <v>107</v>
      </c>
      <c r="AJ53" s="336"/>
      <c r="AK53" s="336" t="s">
        <v>36</v>
      </c>
      <c r="AL53" s="336"/>
      <c r="AM53" s="336" t="s">
        <v>37</v>
      </c>
      <c r="AN53" s="336"/>
      <c r="AO53" s="336" t="s">
        <v>187</v>
      </c>
      <c r="AP53" s="336"/>
      <c r="AQ53" s="336" t="s">
        <v>39</v>
      </c>
      <c r="AR53" s="336"/>
      <c r="AS53" s="336" t="s">
        <v>40</v>
      </c>
      <c r="AT53" s="337"/>
    </row>
    <row r="54" spans="2:46" ht="14.25" customHeight="1">
      <c r="B54" s="52"/>
      <c r="C54" s="42"/>
      <c r="D54" s="42"/>
      <c r="E54" s="42"/>
      <c r="F54" s="42"/>
      <c r="G54" s="42"/>
      <c r="H54" s="42"/>
      <c r="I54" s="42"/>
      <c r="J54" s="42"/>
      <c r="K54" s="42"/>
      <c r="L54" s="42"/>
      <c r="M54" s="42"/>
      <c r="N54" s="42"/>
      <c r="O54" s="42"/>
      <c r="P54" s="42"/>
      <c r="Q54" s="42"/>
      <c r="R54" s="42"/>
      <c r="S54" s="42"/>
      <c r="T54" s="42"/>
      <c r="U54" s="42"/>
      <c r="V54" s="42"/>
      <c r="W54" s="53"/>
      <c r="Y54" s="267" t="s">
        <v>41</v>
      </c>
      <c r="Z54" s="268"/>
      <c r="AA54" s="338"/>
      <c r="AB54" s="339"/>
      <c r="AC54" s="340"/>
      <c r="AD54" s="340"/>
      <c r="AE54" s="339"/>
      <c r="AF54" s="339"/>
      <c r="AG54" s="340"/>
      <c r="AH54" s="340"/>
      <c r="AI54" s="339"/>
      <c r="AJ54" s="339"/>
      <c r="AK54" s="340"/>
      <c r="AL54" s="340"/>
      <c r="AM54" s="339"/>
      <c r="AN54" s="339"/>
      <c r="AO54" s="340"/>
      <c r="AP54" s="340"/>
      <c r="AQ54" s="339"/>
      <c r="AR54" s="339"/>
      <c r="AS54" s="340"/>
      <c r="AT54" s="341"/>
    </row>
    <row r="55" spans="2:46" ht="14.25" customHeight="1">
      <c r="B55" s="52"/>
      <c r="C55" s="42"/>
      <c r="D55" s="42"/>
      <c r="E55" s="42"/>
      <c r="F55" s="42"/>
      <c r="G55" s="42"/>
      <c r="H55" s="42"/>
      <c r="I55" s="42"/>
      <c r="J55" s="42"/>
      <c r="K55" s="42"/>
      <c r="L55" s="42"/>
      <c r="M55" s="42"/>
      <c r="N55" s="42"/>
      <c r="O55" s="42"/>
      <c r="P55" s="42"/>
      <c r="Q55" s="42"/>
      <c r="R55" s="42"/>
      <c r="S55" s="42"/>
      <c r="T55" s="42"/>
      <c r="U55" s="42"/>
      <c r="V55" s="42"/>
      <c r="W55" s="53"/>
      <c r="Y55" s="269" t="s">
        <v>43</v>
      </c>
      <c r="Z55" s="270"/>
      <c r="AA55" s="342" t="s">
        <v>188</v>
      </c>
      <c r="AB55" s="343"/>
      <c r="AC55" s="344" t="s">
        <v>49</v>
      </c>
      <c r="AD55" s="344"/>
      <c r="AE55" s="343" t="s">
        <v>49</v>
      </c>
      <c r="AF55" s="343"/>
      <c r="AG55" s="344" t="s">
        <v>49</v>
      </c>
      <c r="AH55" s="344"/>
      <c r="AI55" s="343" t="s">
        <v>49</v>
      </c>
      <c r="AJ55" s="343"/>
      <c r="AK55" s="344" t="s">
        <v>49</v>
      </c>
      <c r="AL55" s="344"/>
      <c r="AM55" s="343" t="s">
        <v>49</v>
      </c>
      <c r="AN55" s="343"/>
      <c r="AO55" s="344" t="s">
        <v>49</v>
      </c>
      <c r="AP55" s="344"/>
      <c r="AQ55" s="343" t="s">
        <v>49</v>
      </c>
      <c r="AR55" s="343"/>
      <c r="AS55" s="344" t="s">
        <v>49</v>
      </c>
      <c r="AT55" s="345"/>
    </row>
    <row r="56" spans="2:46" ht="14.25" customHeight="1">
      <c r="B56" s="52"/>
      <c r="C56" s="42"/>
      <c r="D56" s="42"/>
      <c r="E56" s="42"/>
      <c r="F56" s="42"/>
      <c r="G56" s="42"/>
      <c r="H56" s="42"/>
      <c r="I56" s="42"/>
      <c r="J56" s="42"/>
      <c r="K56" s="42"/>
      <c r="L56" s="42"/>
      <c r="M56" s="42"/>
      <c r="N56" s="42"/>
      <c r="O56" s="42"/>
      <c r="P56" s="42"/>
      <c r="Q56" s="42"/>
      <c r="R56" s="42"/>
      <c r="S56" s="42"/>
      <c r="T56" s="42"/>
      <c r="U56" s="42"/>
      <c r="V56" s="42"/>
      <c r="W56" s="53"/>
      <c r="Y56" s="271" t="s">
        <v>44</v>
      </c>
      <c r="Z56" s="272"/>
      <c r="AA56" s="346" t="s">
        <v>50</v>
      </c>
      <c r="AB56" s="347"/>
      <c r="AC56" s="348" t="s">
        <v>51</v>
      </c>
      <c r="AD56" s="348"/>
      <c r="AE56" s="347" t="s">
        <v>52</v>
      </c>
      <c r="AF56" s="347"/>
      <c r="AG56" s="348" t="s">
        <v>53</v>
      </c>
      <c r="AH56" s="348"/>
      <c r="AI56" s="347" t="s">
        <v>54</v>
      </c>
      <c r="AJ56" s="347"/>
      <c r="AK56" s="348" t="s">
        <v>55</v>
      </c>
      <c r="AL56" s="348"/>
      <c r="AM56" s="347" t="s">
        <v>56</v>
      </c>
      <c r="AN56" s="347"/>
      <c r="AO56" s="348" t="s">
        <v>57</v>
      </c>
      <c r="AP56" s="348"/>
      <c r="AQ56" s="347" t="s">
        <v>189</v>
      </c>
      <c r="AR56" s="347"/>
      <c r="AS56" s="349" t="s">
        <v>190</v>
      </c>
      <c r="AT56" s="350"/>
    </row>
    <row r="57" spans="2:46" ht="14.25" customHeight="1">
      <c r="B57" s="52"/>
      <c r="C57" s="42"/>
      <c r="D57" s="42"/>
      <c r="E57" s="42"/>
      <c r="F57" s="42"/>
      <c r="G57" s="42"/>
      <c r="H57" s="42"/>
      <c r="I57" s="42"/>
      <c r="J57" s="42"/>
      <c r="K57" s="42"/>
      <c r="L57" s="42"/>
      <c r="M57" s="42"/>
      <c r="N57" s="42"/>
      <c r="O57" s="42"/>
      <c r="P57" s="42"/>
      <c r="Q57" s="42"/>
      <c r="R57" s="42"/>
      <c r="S57" s="42"/>
      <c r="T57" s="42"/>
      <c r="U57" s="42"/>
      <c r="V57" s="42"/>
      <c r="W57" s="53"/>
      <c r="Y57" s="262" t="s">
        <v>42</v>
      </c>
      <c r="Z57" s="160">
        <v>0</v>
      </c>
      <c r="AA57" s="351" t="e">
        <f t="shared" ref="AA57:AA62" si="0">+IF(AA45&lt;=-2.5,"---",IF(AA45&lt;=-1.5,"--",IF(AA45&lt;=-0.5,"-",IF(AA45&lt;=0,"-+",IF(AA45&lt;=0.5,"+-",IF(AA45&lt;=1.5,"+",IF(AA45&lt;=2.5,"++","+++")))))))</f>
        <v>#VALUE!</v>
      </c>
      <c r="AB57" s="352"/>
      <c r="AC57" s="351" t="e">
        <f>+IF(AC45&lt;=-2.5,"---",IF(AC45&lt;=-1.5,"--",IF(AC45&lt;=-0.5,"-",IF(AC45&lt;=0,"-+",IF(AC45&lt;=0.5,"+-",IF(AC45&lt;=1.5,"+",IF(AC45&lt;=2.5,"++","+++")))))))</f>
        <v>#VALUE!</v>
      </c>
      <c r="AD57" s="352"/>
      <c r="AE57" s="351" t="str">
        <f>+IF(AE45&lt;=-2.5,"---",IF(AE45&lt;=-1.5,"--",IF(AE45&lt;=-0.5,"-",IF(AE45&lt;=0,"-+",IF(AE45&lt;=0.5,"+-",IF(AE45&lt;=1.5,"+",IF(AE45&lt;=2.5,"++","+++")))))))</f>
        <v>+-</v>
      </c>
      <c r="AF57" s="352"/>
      <c r="AG57" s="351" t="str">
        <f>+IF(AG45&lt;=-2.5,"---",IF(AG45&lt;=-1.5,"--",IF(AG45&lt;=-0.5,"-",IF(AG45&lt;=0,"-+",IF(AG45&lt;=0.5,"+-",IF(AG45&lt;=1.5,"+",IF(AG45&lt;=2.5,"++","+++")))))))</f>
        <v>+</v>
      </c>
      <c r="AH57" s="352"/>
      <c r="AI57" s="351" t="str">
        <f>+IF(AI45&lt;=-2.5,"---",IF(AI45&lt;=-1.5,"--",IF(AI45&lt;=-0.5,"-",IF(AI45&lt;=0,"-+",IF(AI45&lt;=0.5,"+-",IF(AI45&lt;=1.5,"+",IF(AI45&lt;=2.5,"++","+++")))))))</f>
        <v>+</v>
      </c>
      <c r="AJ57" s="352"/>
      <c r="AK57" s="351" t="str">
        <f>+IF(AK45&lt;=-2.5,"---",IF(AK45&lt;=-1.5,"--",IF(AK45&lt;=-0.5,"-",IF(AK45&lt;=0,"-+",IF(AK45&lt;=0.5,"+-",IF(AK45&lt;=1.5,"+",IF(AK45&lt;=2.5,"++","+++")))))))</f>
        <v>+</v>
      </c>
      <c r="AL57" s="352"/>
      <c r="AM57" s="351" t="str">
        <f>+IF(AM45&lt;=-2.5,"---",IF(AM45&lt;=-1.5,"--",IF(AM45&lt;=-0.5,"-",IF(AM45&lt;=0,"-+",IF(AM45&lt;=0.5,"+-",IF(AM45&lt;=1.5,"+",IF(AM45&lt;=2.5,"++","+++")))))))</f>
        <v>+</v>
      </c>
      <c r="AN57" s="352"/>
      <c r="AO57" s="351" t="str">
        <f>+IF(AO45&lt;=-2.5,"---",IF(AO45&lt;=-1.5,"--",IF(AO45&lt;=-0.5,"-",IF(AO45&lt;=0,"-+",IF(AO45&lt;=0.5,"+-",IF(AO45&lt;=1.5,"+",IF(AO45&lt;=2.5,"++","+++")))))))</f>
        <v>--</v>
      </c>
      <c r="AP57" s="352"/>
      <c r="AQ57" s="351" t="str">
        <f>+IF(AQ45&lt;=-2.5,"---",IF(AQ45&lt;=-1.5,"--",IF(AQ45&lt;=-0.5,"-",IF(AQ45&lt;=0,"-+",IF(AQ45&lt;=0.5,"+-",IF(AQ45&lt;=1.5,"+",IF(AQ45&lt;=2.5,"++","+++")))))))</f>
        <v>-+</v>
      </c>
      <c r="AR57" s="352"/>
      <c r="AS57" s="351" t="e">
        <f>+IF(AS45&lt;=-2.5,"---",IF(AS45&lt;=-1.5,"--",IF(AS45&lt;=-0.5,"-",IF(AS45&lt;=0,"-+",IF(AS45&lt;=0.5,"+-",IF(AS45&lt;=1.5,"+",IF(AS45&lt;=2.5,"++","+++")))))))</f>
        <v>#VALUE!</v>
      </c>
      <c r="AT57" s="352"/>
    </row>
    <row r="58" spans="2:46" ht="14.25" customHeight="1">
      <c r="B58" s="52"/>
      <c r="C58" s="42"/>
      <c r="D58" s="42"/>
      <c r="E58" s="42"/>
      <c r="F58" s="42"/>
      <c r="G58" s="42"/>
      <c r="H58" s="42"/>
      <c r="I58" s="42"/>
      <c r="J58" s="42"/>
      <c r="K58" s="42"/>
      <c r="L58" s="42"/>
      <c r="M58" s="42"/>
      <c r="N58" s="42"/>
      <c r="O58" s="42"/>
      <c r="P58" s="42"/>
      <c r="Q58" s="42"/>
      <c r="R58" s="42"/>
      <c r="S58" s="42"/>
      <c r="T58" s="42"/>
      <c r="U58" s="42"/>
      <c r="V58" s="42"/>
      <c r="W58" s="53"/>
      <c r="Y58" s="263"/>
      <c r="Z58" s="161">
        <v>100</v>
      </c>
      <c r="AA58" s="351" t="e">
        <f t="shared" si="0"/>
        <v>#VALUE!</v>
      </c>
      <c r="AB58" s="352"/>
      <c r="AC58" s="351" t="e">
        <f>+IF(AC46&lt;=-2.5,"---",IF(AC46&lt;=-1.5,"--",IF(AC46&lt;=-0.5,"-",IF(AC46&lt;=0,"-+",IF(AC46&lt;=0.5,"+-",IF(AC46&lt;=1.5,"+",IF(AC46&lt;=2.5,"++","+++")))))))</f>
        <v>#VALUE!</v>
      </c>
      <c r="AD58" s="352"/>
      <c r="AE58" s="351" t="str">
        <f>+IF(AE46&lt;=-2.5,"---",IF(AE46&lt;=-1.5,"--",IF(AE46&lt;=-0.5,"-",IF(AE46&lt;=0,"-+",IF(AE46&lt;=0.5,"+-",IF(AE46&lt;=1.5,"+",IF(AE46&lt;=2.5,"++","+++")))))))</f>
        <v>+</v>
      </c>
      <c r="AF58" s="352"/>
      <c r="AG58" s="351" t="str">
        <f>+IF(AG46&lt;=-2.5,"---",IF(AG46&lt;=-1.5,"--",IF(AG46&lt;=-0.5,"-",IF(AG46&lt;=0,"-+",IF(AG46&lt;=0.5,"+-",IF(AG46&lt;=1.5,"+",IF(AG46&lt;=2.5,"++","+++")))))))</f>
        <v>++</v>
      </c>
      <c r="AH58" s="352"/>
      <c r="AI58" s="351" t="str">
        <f>+IF(AI46&lt;=-2.5,"---",IF(AI46&lt;=-1.5,"--",IF(AI46&lt;=-0.5,"-",IF(AI46&lt;=0,"-+",IF(AI46&lt;=0.5,"+-",IF(AI46&lt;=1.5,"+",IF(AI46&lt;=2.5,"++","+++")))))))</f>
        <v>++</v>
      </c>
      <c r="AJ58" s="352"/>
      <c r="AK58" s="351" t="str">
        <f>+IF(AK46&lt;=-2.5,"---",IF(AK46&lt;=-1.5,"--",IF(AK46&lt;=-0.5,"-",IF(AK46&lt;=0,"-+",IF(AK46&lt;=0.5,"+-",IF(AK46&lt;=1.5,"+",IF(AK46&lt;=2.5,"++","+++")))))))</f>
        <v>++</v>
      </c>
      <c r="AL58" s="352"/>
      <c r="AM58" s="351" t="str">
        <f>+IF(AM46&lt;=-2.5,"---",IF(AM46&lt;=-1.5,"--",IF(AM46&lt;=-0.5,"-",IF(AM46&lt;=0,"-+",IF(AM46&lt;=0.5,"+-",IF(AM46&lt;=1.5,"+",IF(AM46&lt;=2.5,"++","+++")))))))</f>
        <v>++</v>
      </c>
      <c r="AN58" s="352"/>
      <c r="AO58" s="351" t="str">
        <f>+IF(AO46&lt;=-2.5,"---",IF(AO46&lt;=-1.5,"--",IF(AO46&lt;=-0.5,"-",IF(AO46&lt;=0,"-+",IF(AO46&lt;=0.5,"+-",IF(AO46&lt;=1.5,"+",IF(AO46&lt;=2.5,"++","+++")))))))</f>
        <v>+</v>
      </c>
      <c r="AP58" s="352"/>
      <c r="AQ58" s="351" t="str">
        <f>+IF(AQ46&lt;=-2.5,"---",IF(AQ46&lt;=-1.5,"--",IF(AQ46&lt;=-0.5,"-",IF(AQ46&lt;=0,"-+",IF(AQ46&lt;=0.5,"+-",IF(AQ46&lt;=1.5,"+",IF(AQ46&lt;=2.5,"++","+++")))))))</f>
        <v>++</v>
      </c>
      <c r="AR58" s="352"/>
      <c r="AS58" s="351" t="e">
        <f>+IF(AS46&lt;=-2.5,"---",IF(AS46&lt;=-1.5,"--",IF(AS46&lt;=-0.5,"-",IF(AS46&lt;=0,"-+",IF(AS46&lt;=0.5,"+-",IF(AS46&lt;=1.5,"+",IF(AS46&lt;=2.5,"++","+++")))))))</f>
        <v>#VALUE!</v>
      </c>
      <c r="AT58" s="352"/>
    </row>
    <row r="59" spans="2:46" ht="14.25" customHeight="1">
      <c r="B59" s="52"/>
      <c r="C59" s="42"/>
      <c r="D59" s="42"/>
      <c r="E59" s="42"/>
      <c r="F59" s="42"/>
      <c r="G59" s="42"/>
      <c r="H59" s="42"/>
      <c r="I59" s="42"/>
      <c r="J59" s="42"/>
      <c r="K59" s="42"/>
      <c r="L59" s="42"/>
      <c r="M59" s="42"/>
      <c r="N59" s="42"/>
      <c r="O59" s="42"/>
      <c r="P59" s="42"/>
      <c r="Q59" s="42"/>
      <c r="R59" s="42"/>
      <c r="S59" s="42"/>
      <c r="T59" s="42"/>
      <c r="U59" s="42"/>
      <c r="V59" s="42"/>
      <c r="W59" s="53"/>
      <c r="Y59" s="263"/>
      <c r="Z59" s="161">
        <v>200</v>
      </c>
      <c r="AA59" s="351" t="e">
        <f t="shared" si="0"/>
        <v>#VALUE!</v>
      </c>
      <c r="AB59" s="352"/>
      <c r="AC59" s="351" t="e">
        <f t="shared" ref="AC59:AS62" si="1">+IF(AC47&lt;=-2.5,"---",IF(AC47&lt;=-1.5,"--",IF(AC47&lt;=-0.5,"-",IF(AC47&lt;=0,"-+",IF(AC47&lt;=0.5,"+-",IF(AC47&lt;=1.5,"+",IF(AC47&lt;=2.5,"++","+++")))))))</f>
        <v>#VALUE!</v>
      </c>
      <c r="AD59" s="352"/>
      <c r="AE59" s="351" t="str">
        <f t="shared" si="1"/>
        <v>+</v>
      </c>
      <c r="AF59" s="352"/>
      <c r="AG59" s="351" t="str">
        <f t="shared" si="1"/>
        <v>++</v>
      </c>
      <c r="AH59" s="352"/>
      <c r="AI59" s="351" t="str">
        <f t="shared" si="1"/>
        <v>++</v>
      </c>
      <c r="AJ59" s="352"/>
      <c r="AK59" s="351" t="str">
        <f t="shared" si="1"/>
        <v>+++</v>
      </c>
      <c r="AL59" s="352"/>
      <c r="AM59" s="351" t="str">
        <f t="shared" si="1"/>
        <v>+++</v>
      </c>
      <c r="AN59" s="352"/>
      <c r="AO59" s="351" t="str">
        <f t="shared" si="1"/>
        <v>+</v>
      </c>
      <c r="AP59" s="352"/>
      <c r="AQ59" s="351" t="str">
        <f t="shared" si="1"/>
        <v>+</v>
      </c>
      <c r="AR59" s="352"/>
      <c r="AS59" s="351" t="e">
        <f t="shared" si="1"/>
        <v>#VALUE!</v>
      </c>
      <c r="AT59" s="352"/>
    </row>
    <row r="60" spans="2:46" ht="14.25" customHeight="1">
      <c r="B60" s="52"/>
      <c r="C60" s="42"/>
      <c r="D60" s="42"/>
      <c r="E60" s="42"/>
      <c r="F60" s="42"/>
      <c r="G60" s="42"/>
      <c r="H60" s="42"/>
      <c r="I60" s="42"/>
      <c r="J60" s="42"/>
      <c r="K60" s="42"/>
      <c r="L60" s="42"/>
      <c r="M60" s="42"/>
      <c r="N60" s="42"/>
      <c r="O60" s="42"/>
      <c r="P60" s="42"/>
      <c r="Q60" s="42"/>
      <c r="R60" s="42"/>
      <c r="S60" s="42"/>
      <c r="T60" s="42"/>
      <c r="U60" s="42"/>
      <c r="V60" s="42"/>
      <c r="W60" s="53"/>
      <c r="Y60" s="263"/>
      <c r="Z60" s="161">
        <v>300</v>
      </c>
      <c r="AA60" s="351" t="e">
        <f t="shared" si="0"/>
        <v>#VALUE!</v>
      </c>
      <c r="AB60" s="352"/>
      <c r="AC60" s="351" t="e">
        <f t="shared" si="1"/>
        <v>#VALUE!</v>
      </c>
      <c r="AD60" s="352"/>
      <c r="AE60" s="351" t="str">
        <f t="shared" si="1"/>
        <v>++</v>
      </c>
      <c r="AF60" s="352"/>
      <c r="AG60" s="351" t="str">
        <f t="shared" si="1"/>
        <v>+++</v>
      </c>
      <c r="AH60" s="352"/>
      <c r="AI60" s="351" t="str">
        <f t="shared" si="1"/>
        <v>++</v>
      </c>
      <c r="AJ60" s="352"/>
      <c r="AK60" s="351" t="str">
        <f t="shared" si="1"/>
        <v>+++</v>
      </c>
      <c r="AL60" s="352"/>
      <c r="AM60" s="351" t="str">
        <f t="shared" si="1"/>
        <v>+++</v>
      </c>
      <c r="AN60" s="352"/>
      <c r="AO60" s="351" t="str">
        <f t="shared" si="1"/>
        <v>++</v>
      </c>
      <c r="AP60" s="352"/>
      <c r="AQ60" s="351" t="str">
        <f t="shared" si="1"/>
        <v>+++</v>
      </c>
      <c r="AR60" s="352"/>
      <c r="AS60" s="351" t="e">
        <f t="shared" si="1"/>
        <v>#VALUE!</v>
      </c>
      <c r="AT60" s="352"/>
    </row>
    <row r="61" spans="2:46" ht="14.25" customHeight="1">
      <c r="B61" s="52"/>
      <c r="C61" s="42"/>
      <c r="D61" s="42"/>
      <c r="E61" s="42"/>
      <c r="F61" s="42"/>
      <c r="G61" s="42"/>
      <c r="H61" s="42"/>
      <c r="I61" s="42"/>
      <c r="J61" s="42"/>
      <c r="K61" s="42"/>
      <c r="L61" s="42"/>
      <c r="M61" s="42"/>
      <c r="N61" s="42"/>
      <c r="O61" s="42"/>
      <c r="P61" s="42"/>
      <c r="Q61" s="42"/>
      <c r="R61" s="42"/>
      <c r="S61" s="42"/>
      <c r="T61" s="42"/>
      <c r="U61" s="42"/>
      <c r="V61" s="42"/>
      <c r="W61" s="53"/>
      <c r="Y61" s="263"/>
      <c r="Z61" s="161">
        <v>400</v>
      </c>
      <c r="AA61" s="351" t="e">
        <f t="shared" si="0"/>
        <v>#VALUE!</v>
      </c>
      <c r="AB61" s="352"/>
      <c r="AC61" s="351" t="e">
        <f t="shared" si="1"/>
        <v>#VALUE!</v>
      </c>
      <c r="AD61" s="352"/>
      <c r="AE61" s="351" t="str">
        <f t="shared" si="1"/>
        <v>+++</v>
      </c>
      <c r="AF61" s="352"/>
      <c r="AG61" s="351" t="str">
        <f t="shared" si="1"/>
        <v>++</v>
      </c>
      <c r="AH61" s="352"/>
      <c r="AI61" s="351" t="str">
        <f t="shared" si="1"/>
        <v>++</v>
      </c>
      <c r="AJ61" s="352"/>
      <c r="AK61" s="351" t="str">
        <f t="shared" si="1"/>
        <v>+++</v>
      </c>
      <c r="AL61" s="352"/>
      <c r="AM61" s="351" t="str">
        <f t="shared" si="1"/>
        <v>+++</v>
      </c>
      <c r="AN61" s="352"/>
      <c r="AO61" s="351" t="str">
        <f t="shared" si="1"/>
        <v>+++</v>
      </c>
      <c r="AP61" s="352"/>
      <c r="AQ61" s="351" t="str">
        <f t="shared" si="1"/>
        <v>+++</v>
      </c>
      <c r="AR61" s="352"/>
      <c r="AS61" s="351" t="e">
        <f t="shared" si="1"/>
        <v>#VALUE!</v>
      </c>
      <c r="AT61" s="352"/>
    </row>
    <row r="62" spans="2:46" ht="14.25" customHeight="1">
      <c r="B62" s="52"/>
      <c r="C62" s="42"/>
      <c r="D62" s="42"/>
      <c r="E62" s="42"/>
      <c r="F62" s="42"/>
      <c r="G62" s="42"/>
      <c r="H62" s="42"/>
      <c r="I62" s="42"/>
      <c r="J62" s="42"/>
      <c r="K62" s="42"/>
      <c r="L62" s="42"/>
      <c r="M62" s="42"/>
      <c r="N62" s="42"/>
      <c r="O62" s="42"/>
      <c r="P62" s="42"/>
      <c r="Q62" s="42"/>
      <c r="R62" s="42"/>
      <c r="S62" s="42"/>
      <c r="T62" s="42"/>
      <c r="U62" s="42"/>
      <c r="V62" s="42"/>
      <c r="W62" s="53"/>
      <c r="Y62" s="264"/>
      <c r="Z62" s="162">
        <v>500</v>
      </c>
      <c r="AA62" s="351" t="e">
        <f t="shared" si="0"/>
        <v>#VALUE!</v>
      </c>
      <c r="AB62" s="352"/>
      <c r="AC62" s="351" t="e">
        <f t="shared" si="1"/>
        <v>#VALUE!</v>
      </c>
      <c r="AD62" s="352"/>
      <c r="AE62" s="351" t="str">
        <f t="shared" si="1"/>
        <v>++</v>
      </c>
      <c r="AF62" s="352"/>
      <c r="AG62" s="351" t="str">
        <f t="shared" si="1"/>
        <v>++</v>
      </c>
      <c r="AH62" s="352"/>
      <c r="AI62" s="351" t="str">
        <f t="shared" si="1"/>
        <v>-</v>
      </c>
      <c r="AJ62" s="352"/>
      <c r="AK62" s="351" t="e">
        <f t="shared" si="1"/>
        <v>#VALUE!</v>
      </c>
      <c r="AL62" s="352"/>
      <c r="AM62" s="351" t="str">
        <f t="shared" si="1"/>
        <v>+++</v>
      </c>
      <c r="AN62" s="352"/>
      <c r="AO62" s="351" t="str">
        <f t="shared" si="1"/>
        <v>+++</v>
      </c>
      <c r="AP62" s="352"/>
      <c r="AQ62" s="351" t="str">
        <f t="shared" si="1"/>
        <v>+++</v>
      </c>
      <c r="AR62" s="352"/>
      <c r="AS62" s="351" t="e">
        <f t="shared" si="1"/>
        <v>#VALUE!</v>
      </c>
      <c r="AT62" s="352"/>
    </row>
    <row r="63" spans="2:46" ht="14.25" customHeight="1">
      <c r="B63" s="52"/>
      <c r="C63" s="42"/>
      <c r="D63" s="42"/>
      <c r="E63" s="42"/>
      <c r="F63" s="228"/>
      <c r="G63" s="42"/>
      <c r="H63" s="229"/>
      <c r="I63" s="42"/>
      <c r="J63" s="42"/>
      <c r="K63" s="42"/>
      <c r="L63" s="42"/>
      <c r="M63" s="42"/>
      <c r="N63" s="42"/>
      <c r="O63" s="42"/>
      <c r="P63" s="42"/>
      <c r="Q63" s="42"/>
      <c r="R63" s="42"/>
      <c r="S63" s="42"/>
      <c r="T63" s="42"/>
      <c r="U63" s="42"/>
      <c r="V63" s="42"/>
      <c r="W63" s="53"/>
      <c r="Y63" s="255" t="s">
        <v>47</v>
      </c>
      <c r="Z63" s="256"/>
      <c r="AA63" s="356"/>
      <c r="AB63" s="357"/>
      <c r="AC63" s="358"/>
      <c r="AD63" s="358"/>
      <c r="AE63" s="357"/>
      <c r="AF63" s="357"/>
      <c r="AG63" s="358"/>
      <c r="AH63" s="358"/>
      <c r="AI63" s="357"/>
      <c r="AJ63" s="357"/>
      <c r="AK63" s="358"/>
      <c r="AL63" s="358"/>
      <c r="AM63" s="357"/>
      <c r="AN63" s="357"/>
      <c r="AO63" s="358"/>
      <c r="AP63" s="358"/>
      <c r="AQ63" s="357"/>
      <c r="AR63" s="357"/>
      <c r="AS63" s="358"/>
      <c r="AT63" s="363"/>
    </row>
    <row r="64" spans="2:46" ht="14.25" customHeight="1" thickBot="1">
      <c r="B64" s="52"/>
      <c r="C64" s="42"/>
      <c r="D64" s="42"/>
      <c r="E64" s="42"/>
      <c r="F64" s="42"/>
      <c r="G64" s="42"/>
      <c r="H64" s="42"/>
      <c r="I64" s="42"/>
      <c r="J64" s="42"/>
      <c r="K64" s="42"/>
      <c r="L64" s="42"/>
      <c r="M64" s="42"/>
      <c r="N64" s="42"/>
      <c r="O64" s="42"/>
      <c r="P64" s="42"/>
      <c r="Q64" s="42"/>
      <c r="R64" s="42"/>
      <c r="S64" s="42"/>
      <c r="T64" s="42"/>
      <c r="U64" s="42"/>
      <c r="V64" s="42"/>
      <c r="W64" s="53"/>
      <c r="Y64" s="257" t="s">
        <v>48</v>
      </c>
      <c r="Z64" s="258"/>
      <c r="AA64" s="359"/>
      <c r="AB64" s="360"/>
      <c r="AC64" s="361"/>
      <c r="AD64" s="361"/>
      <c r="AE64" s="360"/>
      <c r="AF64" s="360"/>
      <c r="AG64" s="361"/>
      <c r="AH64" s="361"/>
      <c r="AI64" s="360"/>
      <c r="AJ64" s="360"/>
      <c r="AK64" s="361"/>
      <c r="AL64" s="361"/>
      <c r="AM64" s="360"/>
      <c r="AN64" s="360"/>
      <c r="AO64" s="361"/>
      <c r="AP64" s="361"/>
      <c r="AQ64" s="360"/>
      <c r="AR64" s="360"/>
      <c r="AS64" s="361"/>
      <c r="AT64" s="362"/>
    </row>
    <row r="65" spans="2:23" ht="14.25" customHeight="1">
      <c r="B65" s="52"/>
      <c r="C65" s="42"/>
      <c r="D65" s="42"/>
      <c r="E65" s="42"/>
      <c r="F65" s="42"/>
      <c r="G65" s="42"/>
      <c r="H65" s="42"/>
      <c r="I65" s="42"/>
      <c r="J65" s="42"/>
      <c r="K65" s="42"/>
      <c r="L65" s="42"/>
      <c r="M65" s="42"/>
      <c r="N65" s="42"/>
      <c r="O65" s="42"/>
      <c r="P65" s="42"/>
      <c r="Q65" s="42"/>
      <c r="R65" s="42"/>
      <c r="S65" s="42"/>
      <c r="T65" s="42"/>
      <c r="U65" s="42"/>
      <c r="V65" s="42"/>
      <c r="W65" s="53"/>
    </row>
    <row r="66" spans="2:23" ht="14.25" customHeight="1">
      <c r="B66" s="52"/>
      <c r="C66" s="42"/>
      <c r="D66" s="42"/>
      <c r="E66" s="42"/>
      <c r="F66" s="42"/>
      <c r="G66" s="42"/>
      <c r="H66" s="42"/>
      <c r="I66" s="42"/>
      <c r="J66" s="42"/>
      <c r="K66" s="42"/>
      <c r="L66" s="42"/>
      <c r="M66" s="42"/>
      <c r="N66" s="42"/>
      <c r="O66" s="42"/>
      <c r="P66" s="42"/>
      <c r="Q66" s="42"/>
      <c r="R66" s="42"/>
      <c r="S66" s="42"/>
      <c r="T66" s="42"/>
      <c r="U66" s="42"/>
      <c r="V66" s="42"/>
      <c r="W66" s="53"/>
    </row>
    <row r="67" spans="2:23" ht="14.25" customHeight="1">
      <c r="B67" s="52"/>
      <c r="C67" s="42"/>
      <c r="D67" s="42"/>
      <c r="E67" s="42"/>
      <c r="F67" s="42"/>
      <c r="G67" s="42"/>
      <c r="H67" s="42"/>
      <c r="I67" s="42"/>
      <c r="J67" s="42"/>
      <c r="K67" s="42"/>
      <c r="L67" s="42"/>
      <c r="M67" s="42"/>
      <c r="N67" s="42"/>
      <c r="O67" s="42"/>
      <c r="P67" s="42"/>
      <c r="Q67" s="42"/>
      <c r="R67" s="42"/>
      <c r="S67" s="42"/>
      <c r="T67" s="42"/>
      <c r="U67" s="42"/>
      <c r="V67" s="42"/>
      <c r="W67" s="53"/>
    </row>
    <row r="68" spans="2:23" ht="10.5" customHeight="1">
      <c r="B68" s="52"/>
      <c r="C68" s="42"/>
      <c r="D68" s="42"/>
      <c r="E68" s="42"/>
      <c r="F68" s="42"/>
      <c r="G68" s="42"/>
      <c r="H68" s="42"/>
      <c r="I68" s="42"/>
      <c r="J68" s="42"/>
      <c r="K68" s="42"/>
      <c r="L68" s="42"/>
      <c r="M68" s="42"/>
      <c r="N68" s="42"/>
      <c r="O68" s="42"/>
      <c r="P68" s="42"/>
      <c r="Q68" s="42"/>
      <c r="R68" s="42"/>
      <c r="S68" s="42"/>
      <c r="T68" s="42"/>
      <c r="U68" s="42"/>
      <c r="V68" s="42"/>
      <c r="W68" s="53"/>
    </row>
    <row r="69" spans="2:23" ht="21" customHeight="1">
      <c r="B69" s="52"/>
      <c r="C69" s="42"/>
      <c r="D69" s="42"/>
      <c r="E69" s="42"/>
      <c r="F69" s="42"/>
      <c r="G69" s="42"/>
      <c r="H69" s="277" t="s">
        <v>195</v>
      </c>
      <c r="I69" s="277"/>
      <c r="J69" s="277"/>
      <c r="K69" s="277"/>
      <c r="L69" s="277"/>
      <c r="M69" s="277"/>
      <c r="N69" s="277"/>
      <c r="O69" s="277"/>
      <c r="P69" s="277"/>
      <c r="Q69" s="42"/>
      <c r="R69" s="42"/>
      <c r="S69" s="42"/>
      <c r="T69" s="42"/>
      <c r="U69" s="42"/>
      <c r="V69" s="42"/>
      <c r="W69" s="53"/>
    </row>
    <row r="70" spans="2:23" ht="14.25" customHeight="1" thickBot="1">
      <c r="B70" s="54"/>
      <c r="C70" s="55"/>
      <c r="D70" s="55"/>
      <c r="E70" s="55"/>
      <c r="F70" s="55"/>
      <c r="G70" s="55"/>
      <c r="H70" s="55"/>
      <c r="I70" s="55"/>
      <c r="J70" s="55"/>
      <c r="K70" s="55"/>
      <c r="L70" s="55"/>
      <c r="M70" s="55"/>
      <c r="N70" s="55"/>
      <c r="O70" s="55"/>
      <c r="P70" s="55"/>
      <c r="Q70" s="55"/>
      <c r="R70" s="55"/>
      <c r="S70" s="55"/>
      <c r="T70" s="55"/>
      <c r="U70" s="55"/>
      <c r="V70" s="55"/>
      <c r="W70" s="56"/>
    </row>
    <row r="71" spans="2:23" ht="14.25" customHeight="1"/>
  </sheetData>
  <mergeCells count="396">
    <mergeCell ref="AK64:AL64"/>
    <mergeCell ref="AM64:AN64"/>
    <mergeCell ref="AO64:AP64"/>
    <mergeCell ref="AQ64:AR64"/>
    <mergeCell ref="AS64:AT64"/>
    <mergeCell ref="Y64:Z64"/>
    <mergeCell ref="AA64:AB64"/>
    <mergeCell ref="AC64:AD64"/>
    <mergeCell ref="AE64:AF64"/>
    <mergeCell ref="AG64:AH64"/>
    <mergeCell ref="AI64:AJ64"/>
    <mergeCell ref="AS63:AT63"/>
    <mergeCell ref="AK62:AL62"/>
    <mergeCell ref="AM62:AN62"/>
    <mergeCell ref="AO62:AP62"/>
    <mergeCell ref="AQ62:AR62"/>
    <mergeCell ref="AS62:AT62"/>
    <mergeCell ref="AI63:AJ63"/>
    <mergeCell ref="AK63:AL63"/>
    <mergeCell ref="AM63:AN63"/>
    <mergeCell ref="AO63:AP63"/>
    <mergeCell ref="AQ63:AR63"/>
    <mergeCell ref="AA62:AB62"/>
    <mergeCell ref="AC62:AD62"/>
    <mergeCell ref="AE62:AF62"/>
    <mergeCell ref="AG62:AH62"/>
    <mergeCell ref="AI62:AJ62"/>
    <mergeCell ref="Y63:Z63"/>
    <mergeCell ref="AA63:AB63"/>
    <mergeCell ref="AC63:AD63"/>
    <mergeCell ref="AE63:AF63"/>
    <mergeCell ref="AG63:AH63"/>
    <mergeCell ref="Y57:Y62"/>
    <mergeCell ref="AA57:AB57"/>
    <mergeCell ref="AC57:AD57"/>
    <mergeCell ref="AE57:AF57"/>
    <mergeCell ref="AS60:AT60"/>
    <mergeCell ref="AA61:AB61"/>
    <mergeCell ref="AC61:AD61"/>
    <mergeCell ref="AE61:AF61"/>
    <mergeCell ref="AG61:AH61"/>
    <mergeCell ref="AI61:AJ61"/>
    <mergeCell ref="AM61:AN61"/>
    <mergeCell ref="AO61:AP61"/>
    <mergeCell ref="AQ61:AR61"/>
    <mergeCell ref="AS61:AT61"/>
    <mergeCell ref="AK61:AL61"/>
    <mergeCell ref="AA60:AB60"/>
    <mergeCell ref="AC60:AD60"/>
    <mergeCell ref="AE60:AF60"/>
    <mergeCell ref="AG60:AH60"/>
    <mergeCell ref="AI60:AJ60"/>
    <mergeCell ref="AK60:AL60"/>
    <mergeCell ref="AM60:AN60"/>
    <mergeCell ref="AO60:AP60"/>
    <mergeCell ref="AQ60:AR60"/>
    <mergeCell ref="AS58:AT58"/>
    <mergeCell ref="AA59:AB59"/>
    <mergeCell ref="AC59:AD59"/>
    <mergeCell ref="AE59:AF59"/>
    <mergeCell ref="AG59:AH59"/>
    <mergeCell ref="AI59:AJ59"/>
    <mergeCell ref="AK59:AL59"/>
    <mergeCell ref="AM59:AN59"/>
    <mergeCell ref="AO59:AP59"/>
    <mergeCell ref="AQ59:AR59"/>
    <mergeCell ref="AS59:AT59"/>
    <mergeCell ref="AA58:AB58"/>
    <mergeCell ref="AC58:AD58"/>
    <mergeCell ref="AE58:AF58"/>
    <mergeCell ref="AG58:AH58"/>
    <mergeCell ref="AI58:AJ58"/>
    <mergeCell ref="AK58:AL58"/>
    <mergeCell ref="AM58:AN58"/>
    <mergeCell ref="AO58:AP58"/>
    <mergeCell ref="AQ58:AR58"/>
    <mergeCell ref="AQ56:AR56"/>
    <mergeCell ref="AS56:AT56"/>
    <mergeCell ref="AK55:AL55"/>
    <mergeCell ref="AM55:AN55"/>
    <mergeCell ref="AO55:AP55"/>
    <mergeCell ref="AQ55:AR55"/>
    <mergeCell ref="AS55:AT55"/>
    <mergeCell ref="AG57:AH57"/>
    <mergeCell ref="AI57:AJ57"/>
    <mergeCell ref="AI56:AJ56"/>
    <mergeCell ref="AK56:AL56"/>
    <mergeCell ref="AM56:AN56"/>
    <mergeCell ref="AO56:AP56"/>
    <mergeCell ref="AK57:AL57"/>
    <mergeCell ref="AM57:AN57"/>
    <mergeCell ref="AO57:AP57"/>
    <mergeCell ref="AQ57:AR57"/>
    <mergeCell ref="AS57:AT57"/>
    <mergeCell ref="Y56:Z56"/>
    <mergeCell ref="AA56:AB56"/>
    <mergeCell ref="AC56:AD56"/>
    <mergeCell ref="AE56:AF56"/>
    <mergeCell ref="AG56:AH56"/>
    <mergeCell ref="Y55:Z55"/>
    <mergeCell ref="AA55:AB55"/>
    <mergeCell ref="AC55:AD55"/>
    <mergeCell ref="AE55:AF55"/>
    <mergeCell ref="AG55:AH55"/>
    <mergeCell ref="AS54:AT54"/>
    <mergeCell ref="AK53:AL53"/>
    <mergeCell ref="AM53:AN53"/>
    <mergeCell ref="AO53:AP53"/>
    <mergeCell ref="AQ53:AR53"/>
    <mergeCell ref="AS53:AT53"/>
    <mergeCell ref="AI55:AJ55"/>
    <mergeCell ref="AI54:AJ54"/>
    <mergeCell ref="AK54:AL54"/>
    <mergeCell ref="AM54:AN54"/>
    <mergeCell ref="AO54:AP54"/>
    <mergeCell ref="AQ54:AR54"/>
    <mergeCell ref="Y54:Z54"/>
    <mergeCell ref="AA54:AB54"/>
    <mergeCell ref="AC54:AD54"/>
    <mergeCell ref="AE54:AF54"/>
    <mergeCell ref="AG54:AH54"/>
    <mergeCell ref="Y53:Z53"/>
    <mergeCell ref="AA53:AB53"/>
    <mergeCell ref="AC53:AD53"/>
    <mergeCell ref="AE53:AF53"/>
    <mergeCell ref="AG53:AH53"/>
    <mergeCell ref="AS52:AT52"/>
    <mergeCell ref="AK51:AL51"/>
    <mergeCell ref="AM51:AN51"/>
    <mergeCell ref="AO51:AP51"/>
    <mergeCell ref="AQ51:AR51"/>
    <mergeCell ref="AS51:AT51"/>
    <mergeCell ref="AI53:AJ53"/>
    <mergeCell ref="AI52:AJ52"/>
    <mergeCell ref="AK52:AL52"/>
    <mergeCell ref="AM52:AN52"/>
    <mergeCell ref="AO52:AP52"/>
    <mergeCell ref="AQ52:AR52"/>
    <mergeCell ref="Y51:Z51"/>
    <mergeCell ref="AA51:AB51"/>
    <mergeCell ref="AC51:AD51"/>
    <mergeCell ref="AE51:AF51"/>
    <mergeCell ref="AG51:AH51"/>
    <mergeCell ref="AI51:AJ51"/>
    <mergeCell ref="Y52:Z52"/>
    <mergeCell ref="AA52:AB52"/>
    <mergeCell ref="AC52:AD52"/>
    <mergeCell ref="AE52:AF52"/>
    <mergeCell ref="AG52:AH52"/>
    <mergeCell ref="AA50:AB50"/>
    <mergeCell ref="AC50:AD50"/>
    <mergeCell ref="AE50:AF50"/>
    <mergeCell ref="AG50:AH50"/>
    <mergeCell ref="AI50:AJ50"/>
    <mergeCell ref="AK50:AL50"/>
    <mergeCell ref="AO50:AP50"/>
    <mergeCell ref="AQ50:AR50"/>
    <mergeCell ref="AS50:AT50"/>
    <mergeCell ref="AM50:AN50"/>
    <mergeCell ref="AS48:AT48"/>
    <mergeCell ref="AA49:AB49"/>
    <mergeCell ref="AC49:AD49"/>
    <mergeCell ref="AE49:AF49"/>
    <mergeCell ref="AG49:AH49"/>
    <mergeCell ref="AI49:AJ49"/>
    <mergeCell ref="AK49:AL49"/>
    <mergeCell ref="AM49:AN49"/>
    <mergeCell ref="AO49:AP49"/>
    <mergeCell ref="AQ49:AR49"/>
    <mergeCell ref="AS49:AT49"/>
    <mergeCell ref="AA48:AB48"/>
    <mergeCell ref="AC48:AD48"/>
    <mergeCell ref="AE48:AF48"/>
    <mergeCell ref="AG48:AH48"/>
    <mergeCell ref="AI48:AJ48"/>
    <mergeCell ref="AK48:AL48"/>
    <mergeCell ref="AM48:AN48"/>
    <mergeCell ref="AO48:AP48"/>
    <mergeCell ref="AQ48:AR48"/>
    <mergeCell ref="AC47:AD47"/>
    <mergeCell ref="AE47:AF47"/>
    <mergeCell ref="AG47:AH47"/>
    <mergeCell ref="AI47:AJ47"/>
    <mergeCell ref="AK47:AL47"/>
    <mergeCell ref="AM47:AN47"/>
    <mergeCell ref="AO47:AP47"/>
    <mergeCell ref="AQ47:AR47"/>
    <mergeCell ref="AS47:AT47"/>
    <mergeCell ref="AQ44:AR44"/>
    <mergeCell ref="AS44:AT44"/>
    <mergeCell ref="Y45:Y50"/>
    <mergeCell ref="AA45:AB45"/>
    <mergeCell ref="AC45:AD45"/>
    <mergeCell ref="AE45:AF45"/>
    <mergeCell ref="AG45:AH45"/>
    <mergeCell ref="AI45:AJ45"/>
    <mergeCell ref="AK45:AL45"/>
    <mergeCell ref="AM45:AN45"/>
    <mergeCell ref="AO45:AP45"/>
    <mergeCell ref="AQ45:AR45"/>
    <mergeCell ref="AS45:AT45"/>
    <mergeCell ref="AA46:AB46"/>
    <mergeCell ref="AC46:AD46"/>
    <mergeCell ref="AE46:AF46"/>
    <mergeCell ref="AG46:AH46"/>
    <mergeCell ref="AI46:AJ46"/>
    <mergeCell ref="AK46:AL46"/>
    <mergeCell ref="AM46:AN46"/>
    <mergeCell ref="AO46:AP46"/>
    <mergeCell ref="AQ46:AR46"/>
    <mergeCell ref="AS46:AT46"/>
    <mergeCell ref="AA47:AB47"/>
    <mergeCell ref="Y44:Z44"/>
    <mergeCell ref="AA44:AB44"/>
    <mergeCell ref="AC44:AD44"/>
    <mergeCell ref="AE44:AF44"/>
    <mergeCell ref="AG44:AH44"/>
    <mergeCell ref="AI44:AJ44"/>
    <mergeCell ref="AK44:AL44"/>
    <mergeCell ref="AM44:AN44"/>
    <mergeCell ref="AO44:AP44"/>
    <mergeCell ref="AQ42:AR42"/>
    <mergeCell ref="AS42:AT42"/>
    <mergeCell ref="Y43:Z43"/>
    <mergeCell ref="AA43:AB43"/>
    <mergeCell ref="AC43:AD43"/>
    <mergeCell ref="AE43:AF43"/>
    <mergeCell ref="AG43:AH43"/>
    <mergeCell ref="AI43:AJ43"/>
    <mergeCell ref="AK43:AL43"/>
    <mergeCell ref="AM43:AN43"/>
    <mergeCell ref="AO43:AP43"/>
    <mergeCell ref="AQ43:AR43"/>
    <mergeCell ref="AS43:AT43"/>
    <mergeCell ref="Y42:Z42"/>
    <mergeCell ref="AA42:AB42"/>
    <mergeCell ref="AC42:AD42"/>
    <mergeCell ref="AE42:AF42"/>
    <mergeCell ref="AG42:AH42"/>
    <mergeCell ref="AI42:AJ42"/>
    <mergeCell ref="AK42:AL42"/>
    <mergeCell ref="AM42:AN42"/>
    <mergeCell ref="AO42:AP42"/>
    <mergeCell ref="AE41:AF41"/>
    <mergeCell ref="AG41:AH41"/>
    <mergeCell ref="N41:O41"/>
    <mergeCell ref="AI41:AJ41"/>
    <mergeCell ref="AK41:AL41"/>
    <mergeCell ref="AM41:AN41"/>
    <mergeCell ref="AO41:AP41"/>
    <mergeCell ref="AQ41:AR41"/>
    <mergeCell ref="AS41:AT41"/>
    <mergeCell ref="C2:D2"/>
    <mergeCell ref="B14:C14"/>
    <mergeCell ref="D14:W14"/>
    <mergeCell ref="D15:W15"/>
    <mergeCell ref="D16:W16"/>
    <mergeCell ref="C37:L37"/>
    <mergeCell ref="Y41:Z41"/>
    <mergeCell ref="AA41:AB41"/>
    <mergeCell ref="AC41:AD41"/>
    <mergeCell ref="B18:W18"/>
    <mergeCell ref="B40:W40"/>
    <mergeCell ref="F41:G41"/>
    <mergeCell ref="F42:G42"/>
    <mergeCell ref="H52:I52"/>
    <mergeCell ref="H51:I51"/>
    <mergeCell ref="B39:V39"/>
    <mergeCell ref="B45:B50"/>
    <mergeCell ref="B41:C41"/>
    <mergeCell ref="B42:C42"/>
    <mergeCell ref="B19:W19"/>
    <mergeCell ref="B20:W20"/>
    <mergeCell ref="B22:W22"/>
    <mergeCell ref="D23:W23"/>
    <mergeCell ref="M37:W37"/>
    <mergeCell ref="B51:C51"/>
    <mergeCell ref="B52:C52"/>
    <mergeCell ref="J52:K52"/>
    <mergeCell ref="J51:K51"/>
    <mergeCell ref="D43:E43"/>
    <mergeCell ref="B43:C43"/>
    <mergeCell ref="D51:E51"/>
    <mergeCell ref="D52:E52"/>
    <mergeCell ref="J44:K44"/>
    <mergeCell ref="J43:K43"/>
    <mergeCell ref="F44:G44"/>
    <mergeCell ref="F43:G43"/>
    <mergeCell ref="F52:G52"/>
    <mergeCell ref="L44:M44"/>
    <mergeCell ref="L43:M43"/>
    <mergeCell ref="P44:Q44"/>
    <mergeCell ref="P43:Q43"/>
    <mergeCell ref="L42:M42"/>
    <mergeCell ref="N42:O42"/>
    <mergeCell ref="B44:C44"/>
    <mergeCell ref="H41:I41"/>
    <mergeCell ref="H42:I42"/>
    <mergeCell ref="J42:K42"/>
    <mergeCell ref="J41:K41"/>
    <mergeCell ref="H44:I44"/>
    <mergeCell ref="H43:I43"/>
    <mergeCell ref="L41:M41"/>
    <mergeCell ref="D44:E44"/>
    <mergeCell ref="N44:O44"/>
    <mergeCell ref="N43:O43"/>
    <mergeCell ref="D41:E41"/>
    <mergeCell ref="D42:E42"/>
    <mergeCell ref="R52:S52"/>
    <mergeCell ref="R51:S51"/>
    <mergeCell ref="R44:S44"/>
    <mergeCell ref="R43:S43"/>
    <mergeCell ref="P42:Q42"/>
    <mergeCell ref="P41:Q41"/>
    <mergeCell ref="P52:Q52"/>
    <mergeCell ref="P51:Q51"/>
    <mergeCell ref="R47:S47"/>
    <mergeCell ref="R50:S50"/>
    <mergeCell ref="R42:S42"/>
    <mergeCell ref="R41:S41"/>
    <mergeCell ref="T52:U52"/>
    <mergeCell ref="T51:U51"/>
    <mergeCell ref="T44:U44"/>
    <mergeCell ref="T43:U43"/>
    <mergeCell ref="V41:W41"/>
    <mergeCell ref="V52:W52"/>
    <mergeCell ref="V51:W51"/>
    <mergeCell ref="V44:W44"/>
    <mergeCell ref="V43:W43"/>
    <mergeCell ref="V42:W42"/>
    <mergeCell ref="T42:U42"/>
    <mergeCell ref="T41:U41"/>
    <mergeCell ref="H69:P69"/>
    <mergeCell ref="D45:E45"/>
    <mergeCell ref="D46:E46"/>
    <mergeCell ref="D47:E47"/>
    <mergeCell ref="D48:E48"/>
    <mergeCell ref="D49:E49"/>
    <mergeCell ref="D50:E50"/>
    <mergeCell ref="F45:G45"/>
    <mergeCell ref="H45:I45"/>
    <mergeCell ref="F51:G51"/>
    <mergeCell ref="L52:M52"/>
    <mergeCell ref="L51:M51"/>
    <mergeCell ref="N52:O52"/>
    <mergeCell ref="N51:O51"/>
    <mergeCell ref="V45:W45"/>
    <mergeCell ref="F46:G46"/>
    <mergeCell ref="H46:I46"/>
    <mergeCell ref="J46:K46"/>
    <mergeCell ref="L46:M46"/>
    <mergeCell ref="N46:O46"/>
    <mergeCell ref="P46:Q46"/>
    <mergeCell ref="R46:S46"/>
    <mergeCell ref="T46:U46"/>
    <mergeCell ref="V46:W46"/>
    <mergeCell ref="J45:K45"/>
    <mergeCell ref="L45:M45"/>
    <mergeCell ref="N45:O45"/>
    <mergeCell ref="P45:Q45"/>
    <mergeCell ref="R45:S45"/>
    <mergeCell ref="T45:U45"/>
    <mergeCell ref="T47:U47"/>
    <mergeCell ref="V47:W47"/>
    <mergeCell ref="F48:G48"/>
    <mergeCell ref="H48:I48"/>
    <mergeCell ref="J48:K48"/>
    <mergeCell ref="L48:M48"/>
    <mergeCell ref="N48:O48"/>
    <mergeCell ref="P48:Q48"/>
    <mergeCell ref="R48:S48"/>
    <mergeCell ref="T48:U48"/>
    <mergeCell ref="F47:G47"/>
    <mergeCell ref="H47:I47"/>
    <mergeCell ref="J47:K47"/>
    <mergeCell ref="L47:M47"/>
    <mergeCell ref="N47:O47"/>
    <mergeCell ref="P47:Q47"/>
    <mergeCell ref="T50:U50"/>
    <mergeCell ref="V50:W50"/>
    <mergeCell ref="F50:G50"/>
    <mergeCell ref="H50:I50"/>
    <mergeCell ref="J50:K50"/>
    <mergeCell ref="L50:M50"/>
    <mergeCell ref="N50:O50"/>
    <mergeCell ref="P50:Q50"/>
    <mergeCell ref="V48:W48"/>
    <mergeCell ref="F49:G49"/>
    <mergeCell ref="H49:I49"/>
    <mergeCell ref="J49:K49"/>
    <mergeCell ref="L49:M49"/>
    <mergeCell ref="N49:O49"/>
    <mergeCell ref="P49:Q49"/>
    <mergeCell ref="R49:S49"/>
    <mergeCell ref="T49:U49"/>
    <mergeCell ref="V49:W49"/>
  </mergeCells>
  <phoneticPr fontId="4"/>
  <conditionalFormatting sqref="D45:W50">
    <cfRule type="expression" dxfId="1" priority="1">
      <formula>AA45&lt;-1.49999999</formula>
    </cfRule>
    <cfRule type="expression" dxfId="0" priority="2">
      <formula>AA45&gt;1.4999999</formula>
    </cfRule>
  </conditionalFormatting>
  <printOptions horizontalCentered="1" verticalCentered="1"/>
  <pageMargins left="0.19685039370078741" right="0.19685039370078741" top="0.39370078740157483" bottom="0.39370078740157483" header="0" footer="0"/>
  <pageSetup paperSize="9" scale="85" orientation="portrait" r:id="rId1"/>
  <headerFooter alignWithMargins="0"/>
  <rowBreaks count="1" manualBreakCount="1">
    <brk id="71" min="1"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6"/>
  <sheetViews>
    <sheetView workbookViewId="0">
      <selection activeCell="C12" sqref="C12"/>
    </sheetView>
  </sheetViews>
  <sheetFormatPr defaultRowHeight="15.75"/>
  <cols>
    <col min="1" max="1" width="3" customWidth="1"/>
    <col min="2" max="3" width="11.625" bestFit="1" customWidth="1"/>
    <col min="4" max="8" width="10.75" bestFit="1" customWidth="1"/>
    <col min="9" max="10" width="10.75" customWidth="1"/>
  </cols>
  <sheetData>
    <row r="2" spans="2:10">
      <c r="B2" s="72" t="s">
        <v>67</v>
      </c>
      <c r="C2" s="196" t="s">
        <v>122</v>
      </c>
      <c r="D2" s="148">
        <v>40909</v>
      </c>
      <c r="E2" s="148">
        <v>40940</v>
      </c>
      <c r="F2" s="197">
        <v>40969</v>
      </c>
      <c r="G2" s="148">
        <v>41000</v>
      </c>
      <c r="H2" s="148">
        <v>41030</v>
      </c>
      <c r="I2" s="197">
        <v>41061</v>
      </c>
      <c r="J2" s="197">
        <v>41091</v>
      </c>
    </row>
    <row r="3" spans="2:10">
      <c r="B3" s="73" t="s">
        <v>69</v>
      </c>
      <c r="C3" s="74" t="s">
        <v>68</v>
      </c>
      <c r="D3" s="149" t="s">
        <v>118</v>
      </c>
      <c r="E3" s="149" t="s">
        <v>123</v>
      </c>
      <c r="F3" s="149" t="s">
        <v>153</v>
      </c>
      <c r="G3" s="149" t="s">
        <v>154</v>
      </c>
      <c r="H3" s="149" t="s">
        <v>155</v>
      </c>
      <c r="I3" s="149" t="s">
        <v>143</v>
      </c>
      <c r="J3" s="149" t="s">
        <v>146</v>
      </c>
    </row>
    <row r="4" spans="2:10">
      <c r="B4" s="73" t="s">
        <v>70</v>
      </c>
      <c r="C4" s="75" t="s">
        <v>71</v>
      </c>
      <c r="D4" s="77" t="s">
        <v>119</v>
      </c>
      <c r="E4" s="77" t="s">
        <v>124</v>
      </c>
      <c r="F4" s="77" t="s">
        <v>131</v>
      </c>
      <c r="G4" s="77" t="s">
        <v>135</v>
      </c>
      <c r="H4" s="77" t="s">
        <v>140</v>
      </c>
      <c r="I4" s="77" t="s">
        <v>135</v>
      </c>
      <c r="J4" s="205" t="s">
        <v>147</v>
      </c>
    </row>
    <row r="5" spans="2:10">
      <c r="B5" s="73"/>
      <c r="C5" s="75" t="s">
        <v>72</v>
      </c>
      <c r="D5" s="77" t="s">
        <v>119</v>
      </c>
      <c r="E5" s="77" t="s">
        <v>125</v>
      </c>
      <c r="F5" s="77" t="s">
        <v>132</v>
      </c>
      <c r="G5" s="77" t="s">
        <v>136</v>
      </c>
      <c r="H5" s="77" t="s">
        <v>140</v>
      </c>
      <c r="I5" s="77" t="s">
        <v>144</v>
      </c>
      <c r="J5" s="205" t="s">
        <v>148</v>
      </c>
    </row>
    <row r="6" spans="2:10">
      <c r="B6" s="73"/>
      <c r="C6" s="75" t="s">
        <v>73</v>
      </c>
      <c r="D6" s="77" t="s">
        <v>120</v>
      </c>
      <c r="E6" s="77" t="s">
        <v>126</v>
      </c>
      <c r="F6" s="77" t="s">
        <v>132</v>
      </c>
      <c r="G6" s="77" t="s">
        <v>137</v>
      </c>
      <c r="H6" s="77" t="s">
        <v>141</v>
      </c>
      <c r="I6" s="77" t="s">
        <v>144</v>
      </c>
      <c r="J6" s="205" t="s">
        <v>149</v>
      </c>
    </row>
    <row r="7" spans="2:10">
      <c r="B7" s="73"/>
      <c r="C7" s="154" t="s">
        <v>74</v>
      </c>
      <c r="D7" s="77" t="s">
        <v>101</v>
      </c>
      <c r="E7" s="77" t="s">
        <v>127</v>
      </c>
      <c r="F7" s="77" t="s">
        <v>131</v>
      </c>
      <c r="G7" s="77" t="s">
        <v>137</v>
      </c>
      <c r="H7" s="203" t="s">
        <v>142</v>
      </c>
      <c r="I7" s="77" t="s">
        <v>144</v>
      </c>
      <c r="J7" s="205" t="s">
        <v>148</v>
      </c>
    </row>
    <row r="8" spans="2:10">
      <c r="B8" s="73"/>
      <c r="C8" s="154" t="s">
        <v>102</v>
      </c>
      <c r="D8" s="77" t="s">
        <v>101</v>
      </c>
      <c r="E8" s="77" t="s">
        <v>124</v>
      </c>
      <c r="F8" s="77" t="s">
        <v>133</v>
      </c>
      <c r="G8" s="77" t="s">
        <v>138</v>
      </c>
      <c r="H8" s="203" t="s">
        <v>130</v>
      </c>
      <c r="I8" s="77" t="s">
        <v>145</v>
      </c>
      <c r="J8" s="205" t="s">
        <v>150</v>
      </c>
    </row>
    <row r="9" spans="2:10">
      <c r="B9" s="73"/>
      <c r="C9" s="154" t="s">
        <v>103</v>
      </c>
      <c r="D9" s="77" t="s">
        <v>101</v>
      </c>
      <c r="E9" s="77" t="s">
        <v>128</v>
      </c>
      <c r="F9" s="77" t="s">
        <v>133</v>
      </c>
      <c r="G9" s="77" t="s">
        <v>139</v>
      </c>
      <c r="H9" s="203" t="s">
        <v>142</v>
      </c>
      <c r="I9" s="77" t="s">
        <v>145</v>
      </c>
      <c r="J9" s="205" t="s">
        <v>151</v>
      </c>
    </row>
    <row r="10" spans="2:10">
      <c r="B10" s="76"/>
      <c r="C10" s="24" t="s">
        <v>104</v>
      </c>
      <c r="D10" s="155" t="s">
        <v>121</v>
      </c>
      <c r="E10" s="155" t="s">
        <v>129</v>
      </c>
      <c r="F10" s="155" t="s">
        <v>134</v>
      </c>
      <c r="G10" s="155" t="s">
        <v>139</v>
      </c>
      <c r="H10" s="204" t="s">
        <v>142</v>
      </c>
      <c r="I10" s="155" t="s">
        <v>145</v>
      </c>
      <c r="J10" s="206" t="s">
        <v>152</v>
      </c>
    </row>
    <row r="11" spans="2:10">
      <c r="B11" s="9" t="s">
        <v>7</v>
      </c>
      <c r="C11" s="8">
        <v>33</v>
      </c>
      <c r="D11" s="8">
        <v>34</v>
      </c>
      <c r="E11" s="8">
        <v>37</v>
      </c>
      <c r="F11" s="8">
        <v>38</v>
      </c>
      <c r="G11" s="198">
        <v>44</v>
      </c>
      <c r="H11" s="198">
        <v>47</v>
      </c>
    </row>
    <row r="12" spans="2:10">
      <c r="B12" s="9">
        <v>0</v>
      </c>
      <c r="C12" s="153">
        <f>+集計表①!J67</f>
        <v>0.33000000000000185</v>
      </c>
      <c r="D12" s="153">
        <f>+集計表①!J97</f>
        <v>0.97192307692307978</v>
      </c>
      <c r="E12" s="153">
        <f>+集計表①!J187</f>
        <v>0.83722222222222342</v>
      </c>
      <c r="F12" s="153">
        <f>+集計表①!J217</f>
        <v>-1.6312499999999979</v>
      </c>
      <c r="G12" s="199" t="e">
        <f>+集計表①!J487</f>
        <v>#VALUE!</v>
      </c>
      <c r="H12" s="200" t="e">
        <f>+集計表①!J547</f>
        <v>#VALUE!</v>
      </c>
    </row>
    <row r="13" spans="2:10">
      <c r="B13" s="9">
        <v>50</v>
      </c>
      <c r="C13" s="153">
        <f>+集計表①!J71</f>
        <v>0.78236666666666466</v>
      </c>
      <c r="D13" s="153">
        <f>+集計表①!J101</f>
        <v>1.2778119999999973</v>
      </c>
      <c r="E13" s="153">
        <f>+集計表①!J191</f>
        <v>1.6225333333333332</v>
      </c>
      <c r="F13" s="153">
        <f>+集計表①!J221</f>
        <v>0.63830000000000453</v>
      </c>
      <c r="G13" s="199" t="e">
        <f>+集計表①!J491</f>
        <v>#VALUE!</v>
      </c>
      <c r="H13" s="200" t="e">
        <f>+集計表①!J551</f>
        <v>#VALUE!</v>
      </c>
    </row>
    <row r="14" spans="2:10">
      <c r="B14" s="9">
        <v>100</v>
      </c>
      <c r="C14" s="153">
        <f>+集計表①!J73</f>
        <v>1.3005499999999941</v>
      </c>
      <c r="D14" s="153">
        <f>+集計表①!J103</f>
        <v>1.8237440000000014</v>
      </c>
      <c r="E14" s="153">
        <f>+集計表①!J193</f>
        <v>2.3237444444444435</v>
      </c>
      <c r="F14" s="153">
        <f>+集計表①!J223</f>
        <v>1.4606333333333268</v>
      </c>
      <c r="G14" s="199" t="e">
        <f>+集計表①!J493</f>
        <v>#VALUE!</v>
      </c>
      <c r="H14" s="200" t="e">
        <f>+集計表①!J553</f>
        <v>#VALUE!</v>
      </c>
    </row>
    <row r="15" spans="2:10">
      <c r="B15" s="9">
        <v>200</v>
      </c>
      <c r="C15" s="153">
        <f>+集計表①!J75</f>
        <v>1.4821833333333316</v>
      </c>
      <c r="D15" s="153">
        <f>+集計表①!J105</f>
        <v>2.1312800000000021</v>
      </c>
      <c r="E15" s="153">
        <f>+集計表①!J195</f>
        <v>3.4104444444444457</v>
      </c>
      <c r="F15" s="153">
        <f>+集計表①!J225</f>
        <v>1.4271466666666655</v>
      </c>
      <c r="G15" s="199" t="e">
        <f>+集計表①!J495</f>
        <v>#VALUE!</v>
      </c>
      <c r="H15" s="200" t="e">
        <f>+集計表①!J555</f>
        <v>#VALUE!</v>
      </c>
    </row>
    <row r="16" spans="2:10">
      <c r="B16" s="9">
        <v>300</v>
      </c>
      <c r="C16" s="153">
        <f>+集計表①!J76</f>
        <v>2.4757416666666678</v>
      </c>
      <c r="D16" s="153">
        <f>+集計表①!J106</f>
        <v>2.689206249999998</v>
      </c>
      <c r="E16" s="153">
        <f>+集計表①!J196</f>
        <v>2.6005499999999984</v>
      </c>
      <c r="F16" s="153">
        <f>+集計表①!J226</f>
        <v>2.3629999999999995</v>
      </c>
      <c r="G16" s="199" t="e">
        <f>+集計表①!J496</f>
        <v>#VALUE!</v>
      </c>
      <c r="H16" s="200" t="e">
        <f>+集計表①!J556</f>
        <v>#VALUE!</v>
      </c>
    </row>
    <row r="17" spans="2:8">
      <c r="B17" s="9">
        <v>400</v>
      </c>
      <c r="C17" s="153">
        <f>+集計表①!J77</f>
        <v>2.9793833333333328</v>
      </c>
      <c r="D17" s="153">
        <f>+集計表①!J107</f>
        <v>2.4772124999999985</v>
      </c>
      <c r="E17" s="153">
        <f>+集計表①!J197</f>
        <v>2.6798699999999975</v>
      </c>
      <c r="F17" s="153">
        <f>+集計表①!J227</f>
        <v>4.0880888888888887</v>
      </c>
      <c r="G17" s="199" t="e">
        <f>+集計表①!J497</f>
        <v>#VALUE!</v>
      </c>
      <c r="H17" s="200" t="e">
        <f>+集計表①!J557</f>
        <v>#VALUE!</v>
      </c>
    </row>
    <row r="18" spans="2:8">
      <c r="B18" s="9">
        <v>500</v>
      </c>
      <c r="C18" s="153">
        <f>+集計表①!J78</f>
        <v>1.9152666666666676</v>
      </c>
      <c r="D18" s="153">
        <f>+集計表①!J108</f>
        <v>1.8529923076923076</v>
      </c>
      <c r="E18" s="153">
        <f>+集計表①!J198</f>
        <v>4.4692000000000007</v>
      </c>
      <c r="F18" s="153">
        <f>+集計表①!J228</f>
        <v>3.2133857142857138</v>
      </c>
      <c r="G18" s="199" t="e">
        <f>+集計表①!J498</f>
        <v>#VALUE!</v>
      </c>
      <c r="H18" s="200" t="e">
        <f>+集計表①!J558</f>
        <v>#VALUE!</v>
      </c>
    </row>
    <row r="19" spans="2:8">
      <c r="B19" s="83" t="s">
        <v>7</v>
      </c>
      <c r="C19" s="82">
        <v>33</v>
      </c>
      <c r="D19" s="82">
        <v>34</v>
      </c>
      <c r="E19" s="82">
        <v>37</v>
      </c>
      <c r="F19" s="82">
        <v>38</v>
      </c>
      <c r="G19" s="201">
        <v>44</v>
      </c>
      <c r="H19" s="201">
        <v>47</v>
      </c>
    </row>
    <row r="20" spans="2:8" ht="24">
      <c r="B20" s="84">
        <v>0</v>
      </c>
      <c r="C20" s="81" t="str">
        <f t="shared" ref="C20:H20" si="0">+IF(C12&lt;=-2.5,"---",IF(C12&lt;=-1.5,"--",IF(C12&lt;=-0.5,"-",IF(C12&lt;=0,"-+",IF(C12&lt;=0.5,"+-",IF(C12&lt;=1.5,"+",IF(C12&lt;=2.5,"++","+++")))))))</f>
        <v>+-</v>
      </c>
      <c r="D20" s="81" t="str">
        <f t="shared" si="0"/>
        <v>+</v>
      </c>
      <c r="E20" s="81" t="str">
        <f t="shared" si="0"/>
        <v>+</v>
      </c>
      <c r="F20" s="81" t="str">
        <f t="shared" si="0"/>
        <v>--</v>
      </c>
      <c r="G20" s="202" t="e">
        <f t="shared" si="0"/>
        <v>#VALUE!</v>
      </c>
      <c r="H20" s="202" t="e">
        <f t="shared" si="0"/>
        <v>#VALUE!</v>
      </c>
    </row>
    <row r="21" spans="2:8" ht="24">
      <c r="B21" s="84">
        <v>50</v>
      </c>
      <c r="C21" s="81" t="str">
        <f t="shared" ref="C21:H23" si="1">+IF(C13&lt;=-2.5,"---",IF(C13&lt;=-1.5,"--",IF(C13&lt;=-0.5,"-",IF(C13&lt;=0,"-+",IF(C13&lt;=0.5,"+-",IF(C13&lt;=1.5,"+",IF(C13&lt;=2.5,"++","+++")))))))</f>
        <v>+</v>
      </c>
      <c r="D21" s="81" t="str">
        <f t="shared" si="1"/>
        <v>+</v>
      </c>
      <c r="E21" s="81" t="str">
        <f t="shared" si="1"/>
        <v>++</v>
      </c>
      <c r="F21" s="81" t="str">
        <f t="shared" si="1"/>
        <v>+</v>
      </c>
      <c r="G21" s="202" t="e">
        <f t="shared" si="1"/>
        <v>#VALUE!</v>
      </c>
      <c r="H21" s="202" t="e">
        <f t="shared" si="1"/>
        <v>#VALUE!</v>
      </c>
    </row>
    <row r="22" spans="2:8" ht="24">
      <c r="B22" s="84">
        <v>100</v>
      </c>
      <c r="C22" s="81" t="str">
        <f t="shared" si="1"/>
        <v>+</v>
      </c>
      <c r="D22" s="81" t="str">
        <f t="shared" si="1"/>
        <v>++</v>
      </c>
      <c r="E22" s="81" t="str">
        <f t="shared" si="1"/>
        <v>++</v>
      </c>
      <c r="F22" s="81" t="str">
        <f t="shared" si="1"/>
        <v>+</v>
      </c>
      <c r="G22" s="202" t="e">
        <f t="shared" si="1"/>
        <v>#VALUE!</v>
      </c>
      <c r="H22" s="202" t="e">
        <f t="shared" si="1"/>
        <v>#VALUE!</v>
      </c>
    </row>
    <row r="23" spans="2:8" ht="24">
      <c r="B23" s="84">
        <v>200</v>
      </c>
      <c r="C23" s="81" t="str">
        <f t="shared" si="1"/>
        <v>+</v>
      </c>
      <c r="D23" s="81" t="str">
        <f t="shared" si="1"/>
        <v>++</v>
      </c>
      <c r="E23" s="81" t="str">
        <f t="shared" si="1"/>
        <v>+++</v>
      </c>
      <c r="F23" s="81" t="str">
        <f t="shared" si="1"/>
        <v>+</v>
      </c>
      <c r="G23" s="202" t="e">
        <f t="shared" si="1"/>
        <v>#VALUE!</v>
      </c>
      <c r="H23" s="202" t="e">
        <f t="shared" si="1"/>
        <v>#VALUE!</v>
      </c>
    </row>
    <row r="24" spans="2:8" ht="24">
      <c r="B24" s="84">
        <v>300</v>
      </c>
      <c r="C24" s="81" t="str">
        <f t="shared" ref="C24:H24" si="2">+IF(C16&lt;=-2.5,"---",IF(C16&lt;=-1.5,"--",IF(C16&lt;=-0.5,"-",IF(C16&lt;=0,"-+",IF(C16&lt;=0.5,"+-",IF(C16&lt;=1.5,"+",IF(C16&lt;=2.5,"++","+++")))))))</f>
        <v>++</v>
      </c>
      <c r="D24" s="81" t="str">
        <f t="shared" si="2"/>
        <v>+++</v>
      </c>
      <c r="E24" s="81" t="str">
        <f t="shared" si="2"/>
        <v>+++</v>
      </c>
      <c r="F24" s="81" t="str">
        <f t="shared" si="2"/>
        <v>++</v>
      </c>
      <c r="G24" s="202" t="e">
        <f t="shared" si="2"/>
        <v>#VALUE!</v>
      </c>
      <c r="H24" s="202" t="e">
        <f t="shared" si="2"/>
        <v>#VALUE!</v>
      </c>
    </row>
    <row r="25" spans="2:8" ht="24">
      <c r="B25" s="84">
        <v>400</v>
      </c>
      <c r="C25" s="81" t="str">
        <f t="shared" ref="C25:H25" si="3">+IF(C17&lt;=-2.5,"---",IF(C17&lt;=-1.5,"--",IF(C17&lt;=-0.5,"-",IF(C17&lt;=0,"-+",IF(C17&lt;=0.5,"+-",IF(C17&lt;=1.5,"+",IF(C17&lt;=2.5,"++","+++")))))))</f>
        <v>+++</v>
      </c>
      <c r="D25" s="81" t="str">
        <f t="shared" si="3"/>
        <v>++</v>
      </c>
      <c r="E25" s="81" t="str">
        <f t="shared" si="3"/>
        <v>+++</v>
      </c>
      <c r="F25" s="81" t="str">
        <f t="shared" si="3"/>
        <v>+++</v>
      </c>
      <c r="G25" s="202" t="e">
        <f t="shared" si="3"/>
        <v>#VALUE!</v>
      </c>
      <c r="H25" s="202" t="e">
        <f t="shared" si="3"/>
        <v>#VALUE!</v>
      </c>
    </row>
    <row r="26" spans="2:8" ht="24">
      <c r="B26" s="84">
        <v>500</v>
      </c>
      <c r="C26" s="81" t="str">
        <f t="shared" ref="C26:H26" si="4">+IF(C18&lt;=-2.5,"---",IF(C18&lt;=-1.5,"--",IF(C18&lt;=-0.5,"-",IF(C18&lt;=0,"-+",IF(C18&lt;=0.5,"+-",IF(C18&lt;=1.5,"+",IF(C18&lt;=2.5,"++","+++")))))))</f>
        <v>++</v>
      </c>
      <c r="D26" s="81" t="str">
        <f t="shared" si="4"/>
        <v>++</v>
      </c>
      <c r="E26" s="202" t="str">
        <f t="shared" si="4"/>
        <v>+++</v>
      </c>
      <c r="F26" s="81" t="str">
        <f t="shared" si="4"/>
        <v>+++</v>
      </c>
      <c r="G26" s="202" t="e">
        <f t="shared" si="4"/>
        <v>#VALUE!</v>
      </c>
      <c r="H26" s="202" t="e">
        <f t="shared" si="4"/>
        <v>#VALUE!</v>
      </c>
    </row>
  </sheetData>
  <phoneticPr fontId="4"/>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840"/>
  <sheetViews>
    <sheetView zoomScaleNormal="100" workbookViewId="0">
      <pane xSplit="3" ySplit="1" topLeftCell="F2" activePane="bottomRight" state="frozen"/>
      <selection pane="topRight" activeCell="D1" sqref="D1"/>
      <selection pane="bottomLeft" activeCell="A2" sqref="A2"/>
      <selection pane="bottomRight" activeCell="N3" sqref="N3"/>
    </sheetView>
  </sheetViews>
  <sheetFormatPr defaultRowHeight="15.75"/>
  <cols>
    <col min="5" max="5" width="11.125" customWidth="1"/>
    <col min="6" max="11" width="11.125" style="16" customWidth="1"/>
    <col min="13" max="14" width="9" style="29"/>
    <col min="15" max="21" width="9" style="30"/>
    <col min="25" max="32" width="9" style="30"/>
    <col min="60" max="16384" width="9" style="30"/>
  </cols>
  <sheetData>
    <row r="1" spans="1:59" ht="16.5" thickBot="1">
      <c r="D1" s="1" t="s">
        <v>27</v>
      </c>
      <c r="E1" s="1" t="s">
        <v>3</v>
      </c>
      <c r="F1" s="15" t="s">
        <v>4</v>
      </c>
      <c r="G1" s="15" t="s">
        <v>8</v>
      </c>
      <c r="H1" s="15" t="s">
        <v>5</v>
      </c>
      <c r="I1" s="15" t="s">
        <v>6</v>
      </c>
      <c r="J1" s="15" t="s">
        <v>7</v>
      </c>
      <c r="K1" s="16" t="s">
        <v>60</v>
      </c>
      <c r="N1" s="1">
        <v>2019</v>
      </c>
      <c r="O1" s="30">
        <v>2018</v>
      </c>
      <c r="P1" s="1">
        <v>2017</v>
      </c>
      <c r="Q1" s="1">
        <v>2016</v>
      </c>
      <c r="R1" s="1">
        <v>2015</v>
      </c>
      <c r="S1" s="1">
        <v>2014</v>
      </c>
      <c r="T1" s="1">
        <v>2013</v>
      </c>
      <c r="U1" s="30">
        <v>2012</v>
      </c>
      <c r="V1" s="1">
        <v>2011</v>
      </c>
      <c r="W1" s="1">
        <v>2010</v>
      </c>
      <c r="X1" s="1">
        <v>2009</v>
      </c>
      <c r="Y1" s="142">
        <v>2008</v>
      </c>
      <c r="Z1" s="30">
        <v>2007</v>
      </c>
      <c r="AA1" s="30">
        <v>2006</v>
      </c>
      <c r="AB1" s="142">
        <v>2005</v>
      </c>
      <c r="AC1" s="142">
        <v>2004</v>
      </c>
      <c r="AD1" s="142">
        <v>2003</v>
      </c>
      <c r="AE1" s="142">
        <v>2003</v>
      </c>
      <c r="AF1" s="142">
        <v>2001</v>
      </c>
      <c r="AG1">
        <v>2001</v>
      </c>
      <c r="AH1" s="1">
        <v>2000</v>
      </c>
      <c r="AI1" s="1">
        <v>1999</v>
      </c>
      <c r="AJ1" s="1">
        <v>1999</v>
      </c>
      <c r="AK1" s="1">
        <v>1998</v>
      </c>
      <c r="AL1" s="1">
        <v>1997</v>
      </c>
      <c r="AM1" s="1">
        <v>1996</v>
      </c>
      <c r="AN1" s="1">
        <v>1995</v>
      </c>
      <c r="AO1" s="1">
        <v>1994</v>
      </c>
      <c r="AP1" s="1">
        <v>1993</v>
      </c>
      <c r="AQ1" s="1">
        <v>1992</v>
      </c>
      <c r="AR1" s="1">
        <v>1991</v>
      </c>
      <c r="AS1" s="1">
        <v>1991</v>
      </c>
      <c r="AT1" s="1">
        <v>1990</v>
      </c>
      <c r="AU1" s="1">
        <v>1989</v>
      </c>
      <c r="AV1" s="1">
        <v>1988</v>
      </c>
      <c r="AW1" s="1">
        <v>1987</v>
      </c>
      <c r="AX1" s="1">
        <v>1986</v>
      </c>
      <c r="AY1" s="1">
        <v>1985</v>
      </c>
      <c r="AZ1" s="1">
        <v>1984</v>
      </c>
      <c r="BA1" s="1">
        <v>1984</v>
      </c>
      <c r="BB1" s="1">
        <v>1983</v>
      </c>
      <c r="BC1" s="1">
        <v>1982</v>
      </c>
      <c r="BD1" s="1">
        <v>1981</v>
      </c>
      <c r="BE1" s="1">
        <v>1981</v>
      </c>
      <c r="BF1" s="1">
        <v>1980</v>
      </c>
      <c r="BG1" s="29"/>
    </row>
    <row r="2" spans="1:59">
      <c r="A2" s="364">
        <v>31</v>
      </c>
      <c r="B2" s="252" t="s">
        <v>19</v>
      </c>
      <c r="C2" s="253"/>
      <c r="D2" s="78" t="str">
        <f>+入力シート①!D$2</f>
        <v>-</v>
      </c>
      <c r="E2" s="32"/>
      <c r="F2" s="43"/>
      <c r="G2" s="43"/>
      <c r="H2" s="43"/>
      <c r="I2" s="43"/>
      <c r="J2" s="43"/>
      <c r="K2" s="44"/>
      <c r="N2" s="30"/>
      <c r="P2" s="239">
        <v>42753</v>
      </c>
      <c r="R2" s="239">
        <v>42017</v>
      </c>
      <c r="T2" s="30">
        <f t="shared" ref="T2:AO2" si="0">+T$1</f>
        <v>2013</v>
      </c>
      <c r="U2" s="30">
        <v>2012</v>
      </c>
      <c r="V2" s="30">
        <f t="shared" si="0"/>
        <v>2011</v>
      </c>
      <c r="W2" s="30">
        <f t="shared" si="0"/>
        <v>2010</v>
      </c>
      <c r="X2" s="30">
        <f t="shared" si="0"/>
        <v>2009</v>
      </c>
      <c r="Y2" s="30">
        <f t="shared" si="0"/>
        <v>2008</v>
      </c>
      <c r="Z2" s="30">
        <f t="shared" si="0"/>
        <v>2007</v>
      </c>
      <c r="AA2" s="30">
        <f t="shared" si="0"/>
        <v>2006</v>
      </c>
      <c r="AB2" s="30">
        <f t="shared" si="0"/>
        <v>2005</v>
      </c>
      <c r="AC2" s="30">
        <f t="shared" si="0"/>
        <v>2004</v>
      </c>
      <c r="AD2" s="30">
        <f t="shared" si="0"/>
        <v>2003</v>
      </c>
      <c r="AE2" s="30">
        <f t="shared" si="0"/>
        <v>2003</v>
      </c>
      <c r="AF2" s="30">
        <f t="shared" si="0"/>
        <v>2001</v>
      </c>
      <c r="AG2">
        <f t="shared" si="0"/>
        <v>2001</v>
      </c>
      <c r="AH2">
        <f t="shared" si="0"/>
        <v>2000</v>
      </c>
      <c r="AI2">
        <f t="shared" si="0"/>
        <v>1999</v>
      </c>
      <c r="AJ2">
        <f t="shared" si="0"/>
        <v>1999</v>
      </c>
      <c r="AK2">
        <f t="shared" si="0"/>
        <v>1998</v>
      </c>
      <c r="AL2">
        <f t="shared" si="0"/>
        <v>1997</v>
      </c>
      <c r="AM2">
        <f t="shared" si="0"/>
        <v>1996</v>
      </c>
      <c r="AN2">
        <f t="shared" si="0"/>
        <v>1995</v>
      </c>
      <c r="AO2">
        <f t="shared" si="0"/>
        <v>1994</v>
      </c>
      <c r="AP2">
        <f>+$AP$1</f>
        <v>1993</v>
      </c>
      <c r="AQ2">
        <f>+$AQ$1</f>
        <v>1992</v>
      </c>
      <c r="AR2">
        <f>+$AR$1</f>
        <v>1991</v>
      </c>
      <c r="AS2">
        <f>+$AS$1</f>
        <v>1991</v>
      </c>
      <c r="AT2">
        <f>+$AT$1</f>
        <v>1990</v>
      </c>
      <c r="AU2">
        <f>+$AU$1</f>
        <v>1989</v>
      </c>
      <c r="AV2">
        <f>+$AV$1</f>
        <v>1988</v>
      </c>
      <c r="AW2">
        <f>+$AW$1</f>
        <v>1987</v>
      </c>
      <c r="AX2">
        <f>+$AX$1</f>
        <v>1986</v>
      </c>
      <c r="AY2">
        <f>+$AY$1</f>
        <v>1985</v>
      </c>
      <c r="AZ2">
        <f>+$AZ$1</f>
        <v>1984</v>
      </c>
      <c r="BA2">
        <f>+$BA$1</f>
        <v>1984</v>
      </c>
      <c r="BB2">
        <f>+$BB$1</f>
        <v>1983</v>
      </c>
      <c r="BC2">
        <f>+$BC$1</f>
        <v>1982</v>
      </c>
      <c r="BD2">
        <f>+$BD$1</f>
        <v>1981</v>
      </c>
      <c r="BE2">
        <f>+$BE$1</f>
        <v>1981</v>
      </c>
      <c r="BF2">
        <f>+$BF$1</f>
        <v>1980</v>
      </c>
      <c r="BG2" s="29"/>
    </row>
    <row r="3" spans="1:59">
      <c r="A3" s="364"/>
      <c r="B3" s="252" t="s">
        <v>20</v>
      </c>
      <c r="C3" s="253"/>
      <c r="D3" s="79" t="str">
        <f>+入力シート①!D$2</f>
        <v>-</v>
      </c>
      <c r="E3" s="33"/>
      <c r="F3" s="45"/>
      <c r="G3" s="45"/>
      <c r="H3" s="45"/>
      <c r="I3" s="45"/>
      <c r="J3" s="45"/>
      <c r="K3" s="46"/>
      <c r="N3" s="30"/>
      <c r="P3" s="150">
        <v>42753</v>
      </c>
      <c r="R3" s="150"/>
      <c r="T3" s="79">
        <v>0</v>
      </c>
      <c r="U3" s="30">
        <v>1</v>
      </c>
      <c r="V3" s="79">
        <v>1</v>
      </c>
      <c r="W3" s="30">
        <v>1</v>
      </c>
      <c r="X3" s="30">
        <v>1</v>
      </c>
      <c r="Y3" s="30">
        <v>1</v>
      </c>
      <c r="Z3" s="30">
        <v>1</v>
      </c>
      <c r="AA3" s="30">
        <v>1</v>
      </c>
      <c r="AB3" s="30">
        <v>1</v>
      </c>
      <c r="AC3" s="30">
        <v>1</v>
      </c>
      <c r="AD3" s="30">
        <v>1</v>
      </c>
      <c r="AE3" s="30">
        <v>1</v>
      </c>
      <c r="AF3" s="30">
        <v>1</v>
      </c>
      <c r="AG3">
        <v>1</v>
      </c>
      <c r="AH3">
        <v>1</v>
      </c>
      <c r="AI3">
        <v>1</v>
      </c>
      <c r="AJ3">
        <v>1</v>
      </c>
      <c r="AK3">
        <v>1</v>
      </c>
      <c r="AL3">
        <v>1</v>
      </c>
      <c r="AM3">
        <v>1</v>
      </c>
      <c r="AN3">
        <v>1</v>
      </c>
      <c r="AO3">
        <v>1</v>
      </c>
      <c r="AP3">
        <v>1</v>
      </c>
      <c r="AQ3">
        <v>1</v>
      </c>
      <c r="AR3">
        <v>1</v>
      </c>
      <c r="AS3">
        <v>1</v>
      </c>
      <c r="AT3">
        <v>1</v>
      </c>
      <c r="AU3">
        <v>1</v>
      </c>
      <c r="AV3">
        <v>1</v>
      </c>
      <c r="AW3">
        <v>1</v>
      </c>
      <c r="AX3">
        <v>1</v>
      </c>
      <c r="AY3">
        <v>1</v>
      </c>
      <c r="AZ3">
        <v>1</v>
      </c>
      <c r="BA3">
        <v>1</v>
      </c>
      <c r="BB3">
        <v>1</v>
      </c>
      <c r="BC3">
        <v>1</v>
      </c>
      <c r="BD3">
        <v>1</v>
      </c>
      <c r="BE3">
        <v>1</v>
      </c>
      <c r="BF3">
        <v>1</v>
      </c>
      <c r="BG3" s="29"/>
    </row>
    <row r="4" spans="1:59">
      <c r="A4" s="364"/>
      <c r="B4" s="252" t="s">
        <v>21</v>
      </c>
      <c r="C4" s="253"/>
      <c r="D4" s="80" t="str">
        <f>+入力シート①!D$2</f>
        <v>-</v>
      </c>
      <c r="E4" s="33"/>
      <c r="F4" s="45"/>
      <c r="G4" s="45"/>
      <c r="H4" s="45"/>
      <c r="I4" s="45"/>
      <c r="J4" s="45"/>
      <c r="K4" s="46"/>
      <c r="N4" s="30"/>
      <c r="P4" s="151">
        <v>42753</v>
      </c>
      <c r="R4" s="151"/>
      <c r="T4" s="30">
        <v>7</v>
      </c>
      <c r="U4" s="30">
        <v>18</v>
      </c>
      <c r="V4" s="80" t="s">
        <v>105</v>
      </c>
      <c r="W4" s="80">
        <v>40205</v>
      </c>
      <c r="X4" s="80">
        <v>39834</v>
      </c>
      <c r="Y4" s="151"/>
      <c r="AA4" s="30">
        <v>18</v>
      </c>
      <c r="AD4" s="30">
        <v>7</v>
      </c>
      <c r="AP4">
        <v>13</v>
      </c>
      <c r="AU4">
        <v>6</v>
      </c>
      <c r="AW4">
        <v>12</v>
      </c>
      <c r="AY4">
        <v>8</v>
      </c>
      <c r="BA4">
        <v>9</v>
      </c>
      <c r="BG4" s="29"/>
    </row>
    <row r="5" spans="1:59">
      <c r="A5" s="364"/>
      <c r="B5" s="252" t="s">
        <v>61</v>
      </c>
      <c r="C5" s="253"/>
      <c r="D5">
        <f>+入力シート①!D$3</f>
        <v>31</v>
      </c>
      <c r="E5" s="33"/>
      <c r="F5" s="45"/>
      <c r="G5" s="45"/>
      <c r="H5" s="45"/>
      <c r="I5" s="45"/>
      <c r="J5" s="45"/>
      <c r="K5" s="46"/>
      <c r="N5" s="30"/>
      <c r="P5" s="30">
        <v>31</v>
      </c>
      <c r="T5" s="30">
        <v>31</v>
      </c>
      <c r="U5" s="30">
        <v>31</v>
      </c>
      <c r="V5" s="30">
        <f t="shared" ref="V5:AA5" si="1">+$A$2</f>
        <v>31</v>
      </c>
      <c r="W5" s="30">
        <f t="shared" si="1"/>
        <v>31</v>
      </c>
      <c r="X5" s="30">
        <f t="shared" si="1"/>
        <v>31</v>
      </c>
      <c r="Y5" s="30">
        <f t="shared" si="1"/>
        <v>31</v>
      </c>
      <c r="Z5" s="30">
        <f t="shared" si="1"/>
        <v>31</v>
      </c>
      <c r="AA5" s="30">
        <f t="shared" si="1"/>
        <v>31</v>
      </c>
      <c r="AB5" s="30">
        <f t="shared" ref="AB5:BF5" si="2">+$A$2</f>
        <v>31</v>
      </c>
      <c r="AC5" s="30">
        <f t="shared" si="2"/>
        <v>31</v>
      </c>
      <c r="AD5" s="30">
        <f t="shared" si="2"/>
        <v>31</v>
      </c>
      <c r="AE5" s="30">
        <f t="shared" si="2"/>
        <v>31</v>
      </c>
      <c r="AF5" s="30">
        <f t="shared" si="2"/>
        <v>31</v>
      </c>
      <c r="AG5">
        <f t="shared" si="2"/>
        <v>31</v>
      </c>
      <c r="AH5">
        <f t="shared" si="2"/>
        <v>31</v>
      </c>
      <c r="AI5">
        <f t="shared" si="2"/>
        <v>31</v>
      </c>
      <c r="AJ5">
        <f t="shared" si="2"/>
        <v>31</v>
      </c>
      <c r="AK5">
        <f t="shared" si="2"/>
        <v>31</v>
      </c>
      <c r="AL5">
        <f t="shared" si="2"/>
        <v>31</v>
      </c>
      <c r="AM5">
        <f t="shared" si="2"/>
        <v>31</v>
      </c>
      <c r="AN5">
        <f t="shared" si="2"/>
        <v>31</v>
      </c>
      <c r="AO5">
        <f t="shared" si="2"/>
        <v>31</v>
      </c>
      <c r="AP5">
        <f t="shared" si="2"/>
        <v>31</v>
      </c>
      <c r="AQ5">
        <f t="shared" si="2"/>
        <v>31</v>
      </c>
      <c r="AR5">
        <f t="shared" si="2"/>
        <v>31</v>
      </c>
      <c r="AS5">
        <f t="shared" si="2"/>
        <v>31</v>
      </c>
      <c r="AT5">
        <f t="shared" si="2"/>
        <v>31</v>
      </c>
      <c r="AU5">
        <f t="shared" si="2"/>
        <v>31</v>
      </c>
      <c r="AV5">
        <f t="shared" si="2"/>
        <v>31</v>
      </c>
      <c r="AW5">
        <f t="shared" si="2"/>
        <v>31</v>
      </c>
      <c r="AX5">
        <f t="shared" si="2"/>
        <v>31</v>
      </c>
      <c r="AY5">
        <f t="shared" si="2"/>
        <v>31</v>
      </c>
      <c r="AZ5">
        <f t="shared" si="2"/>
        <v>31</v>
      </c>
      <c r="BA5">
        <f t="shared" si="2"/>
        <v>31</v>
      </c>
      <c r="BB5">
        <f t="shared" si="2"/>
        <v>31</v>
      </c>
      <c r="BC5">
        <f t="shared" si="2"/>
        <v>31</v>
      </c>
      <c r="BD5">
        <f t="shared" si="2"/>
        <v>31</v>
      </c>
      <c r="BE5">
        <f t="shared" si="2"/>
        <v>31</v>
      </c>
      <c r="BF5">
        <f t="shared" si="2"/>
        <v>31</v>
      </c>
      <c r="BG5" s="29"/>
    </row>
    <row r="6" spans="1:59" ht="16.5" thickBot="1">
      <c r="A6" s="364"/>
      <c r="B6" s="252" t="s">
        <v>22</v>
      </c>
      <c r="C6" s="253"/>
      <c r="D6" s="85" t="str">
        <f>+入力シート①!D$4</f>
        <v>-</v>
      </c>
      <c r="E6" s="34"/>
      <c r="F6" s="47"/>
      <c r="G6" s="47"/>
      <c r="H6" s="47"/>
      <c r="I6" s="47"/>
      <c r="J6" s="47"/>
      <c r="K6" s="48"/>
      <c r="N6" s="30"/>
      <c r="P6" s="152"/>
      <c r="R6" s="152"/>
      <c r="T6" s="207">
        <v>0.4861111111111111</v>
      </c>
      <c r="U6" s="207">
        <v>0.4513888888888889</v>
      </c>
      <c r="V6" s="85" t="s">
        <v>105</v>
      </c>
      <c r="W6" s="85">
        <v>0.46527777777777773</v>
      </c>
      <c r="X6" s="85">
        <v>0.43402777777777773</v>
      </c>
      <c r="Y6" s="152"/>
      <c r="BG6" s="29"/>
    </row>
    <row r="7" spans="1:59">
      <c r="A7" s="364"/>
      <c r="B7" s="254" t="s">
        <v>23</v>
      </c>
      <c r="C7" s="20">
        <v>0</v>
      </c>
      <c r="D7" s="218" t="str">
        <f>+入力シート①!D5</f>
        <v>-</v>
      </c>
      <c r="E7">
        <f t="shared" ref="E7:E19" si="3">+COUNT($M7:$BG7)</f>
        <v>11</v>
      </c>
      <c r="F7" s="16">
        <f t="shared" ref="F7:F19" si="4">+AVERAGE($M7:$BG7)</f>
        <v>19.529999999999998</v>
      </c>
      <c r="G7" s="16">
        <f t="shared" ref="G7:G19" si="5">+STDEV($M7:$BG7)</f>
        <v>1.8134773227145686</v>
      </c>
      <c r="H7" s="16">
        <f t="shared" ref="H7:H19" si="6">+MAX($M7:$BG7)</f>
        <v>21.7</v>
      </c>
      <c r="I7" s="16">
        <f t="shared" ref="I7:I19" si="7">+MIN($M7:$BG7)</f>
        <v>15.1</v>
      </c>
      <c r="J7" s="16" t="e">
        <f>+D7-F7</f>
        <v>#VALUE!</v>
      </c>
      <c r="K7" s="16" t="e">
        <f>+J7/G7</f>
        <v>#VALUE!</v>
      </c>
      <c r="N7" s="30"/>
      <c r="P7" s="240"/>
      <c r="R7" s="240"/>
      <c r="T7" s="30">
        <v>19.63</v>
      </c>
      <c r="U7" s="30">
        <v>20.9</v>
      </c>
      <c r="V7" t="s">
        <v>105</v>
      </c>
      <c r="W7">
        <v>20.2</v>
      </c>
      <c r="X7">
        <v>18</v>
      </c>
      <c r="AA7" s="30">
        <v>20.5</v>
      </c>
      <c r="AD7" s="30">
        <v>20.3</v>
      </c>
      <c r="AP7">
        <v>21.7</v>
      </c>
      <c r="AU7">
        <v>15.1</v>
      </c>
      <c r="AW7">
        <v>20.7</v>
      </c>
      <c r="AY7">
        <v>19.2</v>
      </c>
      <c r="BA7">
        <v>18.600000000000001</v>
      </c>
      <c r="BG7" s="29"/>
    </row>
    <row r="8" spans="1:59">
      <c r="A8" s="364"/>
      <c r="B8" s="254"/>
      <c r="C8" s="20">
        <v>10</v>
      </c>
      <c r="D8" s="218" t="str">
        <f>+入力シート①!D6</f>
        <v>-</v>
      </c>
      <c r="E8">
        <f t="shared" si="3"/>
        <v>11</v>
      </c>
      <c r="F8" s="16">
        <f t="shared" si="4"/>
        <v>19.49149090909091</v>
      </c>
      <c r="G8" s="16">
        <f t="shared" si="5"/>
        <v>1.9518106621568321</v>
      </c>
      <c r="H8" s="16">
        <f t="shared" si="6"/>
        <v>21.34</v>
      </c>
      <c r="I8" s="16">
        <f t="shared" si="7"/>
        <v>14.45</v>
      </c>
      <c r="J8" s="16" t="e">
        <f t="shared" ref="J8:J22" si="8">+D8-F8</f>
        <v>#VALUE!</v>
      </c>
      <c r="K8" s="16" t="e">
        <f t="shared" ref="K8:K22" si="9">+J8/G8</f>
        <v>#VALUE!</v>
      </c>
      <c r="N8" s="30"/>
      <c r="P8" s="240"/>
      <c r="R8" s="240"/>
      <c r="T8" s="30">
        <v>19.64</v>
      </c>
      <c r="U8" s="30">
        <v>20.96</v>
      </c>
      <c r="V8" t="s">
        <v>105</v>
      </c>
      <c r="W8">
        <v>20.220500000000001</v>
      </c>
      <c r="X8">
        <v>18.055900000000001</v>
      </c>
      <c r="AA8" s="30">
        <v>20.49</v>
      </c>
      <c r="AD8" s="30">
        <v>20.57</v>
      </c>
      <c r="AP8">
        <v>21.34</v>
      </c>
      <c r="AU8">
        <v>14.45</v>
      </c>
      <c r="AW8">
        <v>20.76</v>
      </c>
      <c r="AY8">
        <v>19.239999999999998</v>
      </c>
      <c r="BA8">
        <v>18.68</v>
      </c>
      <c r="BG8" s="29"/>
    </row>
    <row r="9" spans="1:59">
      <c r="A9" s="364"/>
      <c r="B9" s="254"/>
      <c r="C9" s="20">
        <v>20</v>
      </c>
      <c r="D9" s="218" t="str">
        <f>+入力シート①!D7</f>
        <v>-</v>
      </c>
      <c r="E9">
        <f t="shared" si="3"/>
        <v>11</v>
      </c>
      <c r="F9" s="16">
        <f t="shared" si="4"/>
        <v>19.485636363636363</v>
      </c>
      <c r="G9" s="16">
        <f t="shared" si="5"/>
        <v>1.9535344334168914</v>
      </c>
      <c r="H9" s="16">
        <f t="shared" si="6"/>
        <v>21.34</v>
      </c>
      <c r="I9" s="16">
        <f t="shared" si="7"/>
        <v>14.45</v>
      </c>
      <c r="J9" s="16" t="e">
        <f t="shared" si="8"/>
        <v>#VALUE!</v>
      </c>
      <c r="K9" s="16" t="e">
        <f t="shared" si="9"/>
        <v>#VALUE!</v>
      </c>
      <c r="N9" s="30"/>
      <c r="P9" s="240"/>
      <c r="R9" s="240"/>
      <c r="T9" s="30">
        <v>19.63</v>
      </c>
      <c r="U9" s="30">
        <v>20.94</v>
      </c>
      <c r="V9" t="s">
        <v>105</v>
      </c>
      <c r="W9">
        <v>20.215199999999999</v>
      </c>
      <c r="X9">
        <v>18.056799999999999</v>
      </c>
      <c r="AA9" s="30">
        <v>20.49</v>
      </c>
      <c r="AD9" s="30">
        <v>20.56</v>
      </c>
      <c r="AP9">
        <v>21.34</v>
      </c>
      <c r="AU9">
        <v>14.45</v>
      </c>
      <c r="AW9">
        <v>20.79</v>
      </c>
      <c r="AY9">
        <v>19.239999999999998</v>
      </c>
      <c r="BA9">
        <v>18.63</v>
      </c>
      <c r="BG9" s="29"/>
    </row>
    <row r="10" spans="1:59">
      <c r="A10" s="364"/>
      <c r="B10" s="254"/>
      <c r="C10" s="20">
        <v>30</v>
      </c>
      <c r="D10" s="218" t="str">
        <f>+入力シート①!D8</f>
        <v>-</v>
      </c>
      <c r="E10">
        <f t="shared" si="3"/>
        <v>11</v>
      </c>
      <c r="F10" s="16">
        <f t="shared" si="4"/>
        <v>19.47597272727273</v>
      </c>
      <c r="G10" s="16">
        <f t="shared" si="5"/>
        <v>1.974620562078147</v>
      </c>
      <c r="H10" s="16">
        <f t="shared" si="6"/>
        <v>21.35</v>
      </c>
      <c r="I10" s="16">
        <f t="shared" si="7"/>
        <v>14.38</v>
      </c>
      <c r="J10" s="16" t="e">
        <f t="shared" si="8"/>
        <v>#VALUE!</v>
      </c>
      <c r="K10" s="16" t="e">
        <f t="shared" si="9"/>
        <v>#VALUE!</v>
      </c>
      <c r="N10" s="30"/>
      <c r="P10" s="240"/>
      <c r="R10" s="240"/>
      <c r="T10" s="30">
        <v>19.63</v>
      </c>
      <c r="U10" s="30">
        <v>20.94</v>
      </c>
      <c r="V10" t="s">
        <v>105</v>
      </c>
      <c r="W10">
        <v>20.2163</v>
      </c>
      <c r="X10">
        <v>18.0594</v>
      </c>
      <c r="AA10" s="30">
        <v>20.49</v>
      </c>
      <c r="AD10" s="30">
        <v>20.56</v>
      </c>
      <c r="AP10">
        <v>21.35</v>
      </c>
      <c r="AU10">
        <v>14.38</v>
      </c>
      <c r="AW10">
        <v>20.79</v>
      </c>
      <c r="AY10">
        <v>19.239999999999998</v>
      </c>
      <c r="BA10">
        <v>18.579999999999998</v>
      </c>
      <c r="BG10" s="29"/>
    </row>
    <row r="11" spans="1:59">
      <c r="A11" s="364"/>
      <c r="B11" s="254"/>
      <c r="C11" s="20">
        <v>50</v>
      </c>
      <c r="D11" s="218" t="str">
        <f>+入力シート①!D9</f>
        <v>-</v>
      </c>
      <c r="E11">
        <f t="shared" si="3"/>
        <v>11</v>
      </c>
      <c r="F11" s="16">
        <f t="shared" si="4"/>
        <v>19.439545454545456</v>
      </c>
      <c r="G11" s="16">
        <f t="shared" si="5"/>
        <v>2.0144847913864412</v>
      </c>
      <c r="H11" s="16">
        <f t="shared" si="6"/>
        <v>21.33</v>
      </c>
      <c r="I11" s="16">
        <f t="shared" si="7"/>
        <v>14.2</v>
      </c>
      <c r="J11" s="16" t="e">
        <f t="shared" si="8"/>
        <v>#VALUE!</v>
      </c>
      <c r="K11" s="16" t="e">
        <f t="shared" si="9"/>
        <v>#VALUE!</v>
      </c>
      <c r="N11" s="30"/>
      <c r="P11" s="240"/>
      <c r="R11" s="240"/>
      <c r="T11" s="30">
        <v>19.649999999999999</v>
      </c>
      <c r="U11" s="30">
        <v>20.93</v>
      </c>
      <c r="V11" t="s">
        <v>105</v>
      </c>
      <c r="W11">
        <v>20.224900000000002</v>
      </c>
      <c r="X11">
        <v>18.060099999999998</v>
      </c>
      <c r="AA11" s="30">
        <v>20.43</v>
      </c>
      <c r="AD11" s="30">
        <v>20.5</v>
      </c>
      <c r="AP11">
        <v>21.33</v>
      </c>
      <c r="AU11">
        <v>14.2</v>
      </c>
      <c r="AW11">
        <v>20.77</v>
      </c>
      <c r="AY11">
        <v>19.22</v>
      </c>
      <c r="BA11">
        <v>18.52</v>
      </c>
      <c r="BG11" s="29"/>
    </row>
    <row r="12" spans="1:59">
      <c r="A12" s="364"/>
      <c r="B12" s="254"/>
      <c r="C12" s="20">
        <v>75</v>
      </c>
      <c r="D12" s="218" t="str">
        <f>+入力シート①!D10</f>
        <v>-</v>
      </c>
      <c r="E12">
        <f t="shared" si="3"/>
        <v>11</v>
      </c>
      <c r="F12" s="16">
        <f t="shared" si="4"/>
        <v>19.163263636363638</v>
      </c>
      <c r="G12" s="16">
        <f t="shared" si="5"/>
        <v>2.1975636974944437</v>
      </c>
      <c r="H12" s="16">
        <f t="shared" si="6"/>
        <v>20.85</v>
      </c>
      <c r="I12" s="16">
        <f t="shared" si="7"/>
        <v>13.29</v>
      </c>
      <c r="J12" s="16" t="e">
        <f t="shared" si="8"/>
        <v>#VALUE!</v>
      </c>
      <c r="K12" s="16" t="e">
        <f t="shared" si="9"/>
        <v>#VALUE!</v>
      </c>
      <c r="N12" s="30"/>
      <c r="P12" s="240"/>
      <c r="R12" s="240"/>
      <c r="T12" s="30">
        <v>19.36</v>
      </c>
      <c r="U12" s="30">
        <v>20.85</v>
      </c>
      <c r="V12" t="s">
        <v>105</v>
      </c>
      <c r="W12">
        <v>20.222000000000001</v>
      </c>
      <c r="X12">
        <v>18.0639</v>
      </c>
      <c r="AA12" s="30">
        <v>20.170000000000002</v>
      </c>
      <c r="AD12" s="30">
        <v>20.420000000000002</v>
      </c>
      <c r="AP12">
        <v>20.82</v>
      </c>
      <c r="AU12">
        <v>13.29</v>
      </c>
      <c r="AW12">
        <v>20.67</v>
      </c>
      <c r="AY12">
        <v>18.440000000000001</v>
      </c>
      <c r="BA12">
        <v>18.489999999999998</v>
      </c>
      <c r="BG12" s="29"/>
    </row>
    <row r="13" spans="1:59">
      <c r="A13" s="364"/>
      <c r="B13" s="254"/>
      <c r="C13" s="20">
        <v>100</v>
      </c>
      <c r="D13" s="218" t="str">
        <f>+入力シート①!D11</f>
        <v>-</v>
      </c>
      <c r="E13">
        <f t="shared" si="3"/>
        <v>11</v>
      </c>
      <c r="F13" s="16">
        <f t="shared" si="4"/>
        <v>18.856163636363632</v>
      </c>
      <c r="G13" s="16">
        <f t="shared" si="5"/>
        <v>2.2910246839668766</v>
      </c>
      <c r="H13" s="16">
        <f t="shared" si="6"/>
        <v>20.72</v>
      </c>
      <c r="I13" s="16">
        <f t="shared" si="7"/>
        <v>12.92</v>
      </c>
      <c r="J13" s="16" t="e">
        <f t="shared" si="8"/>
        <v>#VALUE!</v>
      </c>
      <c r="K13" s="16" t="e">
        <f t="shared" si="9"/>
        <v>#VALUE!</v>
      </c>
      <c r="N13" s="30"/>
      <c r="P13" s="240"/>
      <c r="R13" s="240"/>
      <c r="T13" s="30">
        <v>18</v>
      </c>
      <c r="U13" s="30">
        <v>20.72</v>
      </c>
      <c r="V13" t="s">
        <v>105</v>
      </c>
      <c r="W13">
        <v>20.185400000000001</v>
      </c>
      <c r="X13">
        <v>18.052399999999999</v>
      </c>
      <c r="AA13" s="30">
        <v>20.100000000000001</v>
      </c>
      <c r="AD13" s="30">
        <v>20.420000000000002</v>
      </c>
      <c r="AP13">
        <v>20.239999999999998</v>
      </c>
      <c r="AU13">
        <v>12.92</v>
      </c>
      <c r="AW13">
        <v>20.64</v>
      </c>
      <c r="AY13">
        <v>17.68</v>
      </c>
      <c r="BA13">
        <v>18.46</v>
      </c>
      <c r="BG13" s="29"/>
    </row>
    <row r="14" spans="1:59">
      <c r="A14" s="364"/>
      <c r="B14" s="254"/>
      <c r="C14" s="20">
        <v>150</v>
      </c>
      <c r="D14" s="218" t="str">
        <f>+入力シート①!D12</f>
        <v>-</v>
      </c>
      <c r="E14">
        <f t="shared" si="3"/>
        <v>11</v>
      </c>
      <c r="F14" s="16">
        <f t="shared" si="4"/>
        <v>18.160590909090907</v>
      </c>
      <c r="G14" s="16">
        <f t="shared" si="5"/>
        <v>2.4065616528377531</v>
      </c>
      <c r="H14" s="16">
        <f t="shared" si="6"/>
        <v>20.57</v>
      </c>
      <c r="I14" s="16">
        <f t="shared" si="7"/>
        <v>12.77</v>
      </c>
      <c r="J14" s="16" t="e">
        <f t="shared" si="8"/>
        <v>#VALUE!</v>
      </c>
      <c r="K14" s="16" t="e">
        <f t="shared" si="9"/>
        <v>#VALUE!</v>
      </c>
      <c r="N14" s="30"/>
      <c r="P14" s="240"/>
      <c r="R14" s="240"/>
      <c r="T14" s="30">
        <v>15.98</v>
      </c>
      <c r="U14" s="30">
        <v>20.57</v>
      </c>
      <c r="V14" t="s">
        <v>105</v>
      </c>
      <c r="W14">
        <v>20.142700000000001</v>
      </c>
      <c r="X14">
        <v>17.463799999999999</v>
      </c>
      <c r="AA14" s="30">
        <v>18.73</v>
      </c>
      <c r="AD14" s="30">
        <v>20.420000000000002</v>
      </c>
      <c r="AP14">
        <v>19.940000000000001</v>
      </c>
      <c r="AU14">
        <v>12.77</v>
      </c>
      <c r="AW14">
        <v>19.600000000000001</v>
      </c>
      <c r="AY14">
        <v>16.420000000000002</v>
      </c>
      <c r="BA14">
        <v>17.73</v>
      </c>
      <c r="BG14" s="29"/>
    </row>
    <row r="15" spans="1:59">
      <c r="A15" s="364"/>
      <c r="B15" s="254"/>
      <c r="C15" s="20">
        <v>200</v>
      </c>
      <c r="D15" s="218" t="str">
        <f>+入力シート①!D13</f>
        <v>-</v>
      </c>
      <c r="E15">
        <f t="shared" si="3"/>
        <v>11</v>
      </c>
      <c r="F15" s="16">
        <f t="shared" si="4"/>
        <v>16.558681818181821</v>
      </c>
      <c r="G15" s="16">
        <f t="shared" si="5"/>
        <v>2.850232061014724</v>
      </c>
      <c r="H15" s="16">
        <f t="shared" si="6"/>
        <v>20.100000000000001</v>
      </c>
      <c r="I15" s="16">
        <f t="shared" si="7"/>
        <v>11.44</v>
      </c>
      <c r="J15" s="16" t="e">
        <f t="shared" si="8"/>
        <v>#VALUE!</v>
      </c>
      <c r="K15" s="16" t="e">
        <f t="shared" si="9"/>
        <v>#VALUE!</v>
      </c>
      <c r="N15" s="30"/>
      <c r="P15" s="240"/>
      <c r="R15" s="240"/>
      <c r="T15" s="30">
        <v>14.18</v>
      </c>
      <c r="U15" s="30">
        <v>19.920000000000002</v>
      </c>
      <c r="V15" t="s">
        <v>105</v>
      </c>
      <c r="W15">
        <v>18.5227</v>
      </c>
      <c r="X15">
        <v>15.392799999999999</v>
      </c>
      <c r="AA15" s="30">
        <v>17.260000000000002</v>
      </c>
      <c r="AD15" s="30">
        <v>20.100000000000001</v>
      </c>
      <c r="AP15">
        <v>18.64</v>
      </c>
      <c r="AU15">
        <v>11.44</v>
      </c>
      <c r="AW15">
        <v>18.22</v>
      </c>
      <c r="AY15">
        <v>13.25</v>
      </c>
      <c r="BA15">
        <v>15.22</v>
      </c>
      <c r="BG15" s="29"/>
    </row>
    <row r="16" spans="1:59">
      <c r="A16" s="364"/>
      <c r="B16" s="254"/>
      <c r="C16" s="20">
        <v>300</v>
      </c>
      <c r="D16" s="218" t="str">
        <f>+入力シート①!D14</f>
        <v>-</v>
      </c>
      <c r="E16">
        <f t="shared" si="3"/>
        <v>6</v>
      </c>
      <c r="F16" s="16">
        <f t="shared" si="4"/>
        <v>14.212616666666667</v>
      </c>
      <c r="G16" s="16">
        <f t="shared" si="5"/>
        <v>3.0887960505133267</v>
      </c>
      <c r="H16" s="16">
        <f t="shared" si="6"/>
        <v>17.59</v>
      </c>
      <c r="I16" s="16">
        <f t="shared" si="7"/>
        <v>10.14</v>
      </c>
      <c r="J16" s="16" t="e">
        <f t="shared" si="8"/>
        <v>#VALUE!</v>
      </c>
      <c r="K16" s="16" t="e">
        <f t="shared" si="9"/>
        <v>#VALUE!</v>
      </c>
      <c r="N16" s="30"/>
      <c r="P16" s="240"/>
      <c r="R16" s="240"/>
      <c r="T16" s="30">
        <v>10.14</v>
      </c>
      <c r="U16" s="30">
        <v>17.59</v>
      </c>
      <c r="V16" t="s">
        <v>105</v>
      </c>
      <c r="W16">
        <v>14.9155</v>
      </c>
      <c r="X16">
        <v>11.5002</v>
      </c>
      <c r="AA16" s="30">
        <v>13.54</v>
      </c>
      <c r="AD16" s="30">
        <v>17.59</v>
      </c>
      <c r="BG16" s="29"/>
    </row>
    <row r="17" spans="1:59">
      <c r="A17" s="364"/>
      <c r="B17" s="254"/>
      <c r="C17" s="20">
        <v>400</v>
      </c>
      <c r="D17" s="218" t="str">
        <f>+入力シート①!D15</f>
        <v>-</v>
      </c>
      <c r="E17">
        <f t="shared" si="3"/>
        <v>6</v>
      </c>
      <c r="F17" s="16">
        <f t="shared" si="4"/>
        <v>11.632466666666666</v>
      </c>
      <c r="G17" s="16">
        <f t="shared" si="5"/>
        <v>3.3258832659410449</v>
      </c>
      <c r="H17" s="16">
        <f t="shared" si="6"/>
        <v>15.72</v>
      </c>
      <c r="I17" s="16">
        <f t="shared" si="7"/>
        <v>7.93</v>
      </c>
      <c r="J17" s="16" t="e">
        <f t="shared" si="8"/>
        <v>#VALUE!</v>
      </c>
      <c r="K17" s="16" t="e">
        <f t="shared" si="9"/>
        <v>#VALUE!</v>
      </c>
      <c r="N17" s="30"/>
      <c r="P17" s="240"/>
      <c r="R17" s="240"/>
      <c r="T17" s="30">
        <v>7.93</v>
      </c>
      <c r="U17" s="30">
        <v>15.09</v>
      </c>
      <c r="V17" t="s">
        <v>105</v>
      </c>
      <c r="W17">
        <v>12.344200000000001</v>
      </c>
      <c r="X17">
        <v>8.3406000000000002</v>
      </c>
      <c r="AA17" s="30">
        <v>10.37</v>
      </c>
      <c r="AD17" s="30">
        <v>15.72</v>
      </c>
      <c r="BG17" s="29"/>
    </row>
    <row r="18" spans="1:59">
      <c r="A18" s="364"/>
      <c r="B18" s="254"/>
      <c r="C18" s="20">
        <v>500</v>
      </c>
      <c r="D18" s="218" t="str">
        <f>+入力シート①!D16</f>
        <v>-</v>
      </c>
      <c r="E18">
        <f t="shared" si="3"/>
        <v>5</v>
      </c>
      <c r="F18" s="16">
        <f t="shared" si="4"/>
        <v>9.5942600000000002</v>
      </c>
      <c r="G18" s="16">
        <f t="shared" si="5"/>
        <v>2.9433621894017743</v>
      </c>
      <c r="H18" s="16">
        <f t="shared" si="6"/>
        <v>12.48</v>
      </c>
      <c r="I18" s="16">
        <f t="shared" si="7"/>
        <v>6.4641000000000002</v>
      </c>
      <c r="J18" s="16" t="e">
        <f t="shared" si="8"/>
        <v>#VALUE!</v>
      </c>
      <c r="K18" s="16" t="e">
        <f t="shared" si="9"/>
        <v>#VALUE!</v>
      </c>
      <c r="N18" s="30"/>
      <c r="P18" s="240"/>
      <c r="R18" s="240"/>
      <c r="T18" s="30">
        <v>6.73</v>
      </c>
      <c r="U18" s="30">
        <v>12.47</v>
      </c>
      <c r="V18" t="s">
        <v>105</v>
      </c>
      <c r="W18">
        <v>9.8271999999999995</v>
      </c>
      <c r="X18">
        <v>6.4641000000000002</v>
      </c>
      <c r="AD18" s="30">
        <v>12.48</v>
      </c>
      <c r="BG18" s="29"/>
    </row>
    <row r="19" spans="1:59">
      <c r="A19" s="364"/>
      <c r="B19" s="254"/>
      <c r="C19" s="20">
        <v>600</v>
      </c>
      <c r="D19" s="218" t="str">
        <f>+入力シート①!D17</f>
        <v>-</v>
      </c>
      <c r="E19">
        <f t="shared" si="3"/>
        <v>2</v>
      </c>
      <c r="F19" s="16">
        <f t="shared" si="4"/>
        <v>6.99</v>
      </c>
      <c r="G19" s="16">
        <f t="shared" si="5"/>
        <v>2.2203152929257595</v>
      </c>
      <c r="H19" s="16">
        <f t="shared" si="6"/>
        <v>8.56</v>
      </c>
      <c r="I19" s="16">
        <f t="shared" si="7"/>
        <v>5.42</v>
      </c>
      <c r="J19" s="16" t="e">
        <f t="shared" si="8"/>
        <v>#VALUE!</v>
      </c>
      <c r="K19" s="16" t="e">
        <f t="shared" si="9"/>
        <v>#VALUE!</v>
      </c>
      <c r="N19" s="30"/>
      <c r="P19" s="240"/>
      <c r="R19" s="240"/>
      <c r="T19" s="30">
        <v>5.42</v>
      </c>
      <c r="U19" s="30">
        <v>8.56</v>
      </c>
      <c r="V19" t="s">
        <v>105</v>
      </c>
      <c r="BG19" s="29"/>
    </row>
    <row r="20" spans="1:59">
      <c r="A20" s="364"/>
      <c r="B20" s="26"/>
      <c r="C20" s="26"/>
      <c r="D20" s="31"/>
      <c r="E20" s="31"/>
      <c r="F20" s="49"/>
      <c r="G20" s="49"/>
      <c r="H20" s="49"/>
      <c r="I20" s="49"/>
      <c r="J20" s="49"/>
      <c r="K20" s="49"/>
      <c r="L20" s="31"/>
      <c r="N20" s="30"/>
      <c r="P20" s="240"/>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29"/>
    </row>
    <row r="21" spans="1:59">
      <c r="A21" s="364"/>
      <c r="B21" s="250" t="s">
        <v>26</v>
      </c>
      <c r="C21" s="24" t="s">
        <v>24</v>
      </c>
      <c r="D21" s="218" t="str">
        <f>+入力シート①!D19</f>
        <v>-</v>
      </c>
      <c r="E21">
        <f>+COUNT($M21:$BG21)</f>
        <v>11</v>
      </c>
      <c r="F21" s="16">
        <f>+AVERAGE($M21:$BG21)</f>
        <v>158.27272727272728</v>
      </c>
      <c r="G21" s="16">
        <f>+STDEV($M21:$BG21)</f>
        <v>107.62071446435478</v>
      </c>
      <c r="H21" s="16">
        <f>+MAX($M21:$BG21)</f>
        <v>342</v>
      </c>
      <c r="I21" s="16">
        <f>+MIN($M21:$BG21)</f>
        <v>25</v>
      </c>
      <c r="J21" s="16" t="e">
        <f t="shared" si="8"/>
        <v>#VALUE!</v>
      </c>
      <c r="K21" s="16" t="e">
        <f t="shared" si="9"/>
        <v>#VALUE!</v>
      </c>
      <c r="N21" s="30"/>
      <c r="P21" s="240"/>
      <c r="T21" s="30">
        <v>55</v>
      </c>
      <c r="U21" s="30">
        <v>131</v>
      </c>
      <c r="V21" t="s">
        <v>105</v>
      </c>
      <c r="W21">
        <v>97</v>
      </c>
      <c r="X21">
        <v>333</v>
      </c>
      <c r="AA21" s="30">
        <v>123</v>
      </c>
      <c r="AD21" s="30">
        <v>68</v>
      </c>
      <c r="AP21">
        <v>132</v>
      </c>
      <c r="AU21">
        <v>25</v>
      </c>
      <c r="AW21">
        <v>342</v>
      </c>
      <c r="AY21">
        <v>245</v>
      </c>
      <c r="BA21">
        <v>190</v>
      </c>
      <c r="BG21" s="29"/>
    </row>
    <row r="22" spans="1:59">
      <c r="A22" s="364"/>
      <c r="B22" s="251"/>
      <c r="C22" s="21" t="s">
        <v>25</v>
      </c>
      <c r="D22" s="218" t="str">
        <f>+入力シート①!D20</f>
        <v>-</v>
      </c>
      <c r="E22">
        <f>+COUNT($M22:$BG22)</f>
        <v>11</v>
      </c>
      <c r="F22" s="16">
        <f>+AVERAGE($M22:$BG22)</f>
        <v>1.4699999999999998</v>
      </c>
      <c r="G22" s="16">
        <f>+STDEV($M22:$BG22)</f>
        <v>0.73844431069648031</v>
      </c>
      <c r="H22" s="16">
        <f>+MAX($M22:$BG22)</f>
        <v>2.8</v>
      </c>
      <c r="I22" s="16">
        <f>+MIN($M22:$BG22)</f>
        <v>0.5</v>
      </c>
      <c r="J22" s="16" t="e">
        <f t="shared" si="8"/>
        <v>#VALUE!</v>
      </c>
      <c r="K22" s="16" t="e">
        <f t="shared" si="9"/>
        <v>#VALUE!</v>
      </c>
      <c r="N22" s="30"/>
      <c r="P22" s="240"/>
      <c r="T22" s="30">
        <v>2.4</v>
      </c>
      <c r="U22" s="30">
        <v>0.5</v>
      </c>
      <c r="V22" t="s">
        <v>105</v>
      </c>
      <c r="W22">
        <v>1.3</v>
      </c>
      <c r="X22">
        <v>1.9</v>
      </c>
      <c r="AA22" s="30">
        <v>2.8</v>
      </c>
      <c r="AD22" s="30">
        <v>0.6</v>
      </c>
      <c r="AP22">
        <v>1.27</v>
      </c>
      <c r="AU22">
        <v>1.9</v>
      </c>
      <c r="AW22">
        <v>1.6</v>
      </c>
      <c r="AY22">
        <v>0.7</v>
      </c>
      <c r="BA22">
        <v>1.2</v>
      </c>
      <c r="BG22" s="29"/>
    </row>
    <row r="23" spans="1:59" ht="0.95" customHeight="1">
      <c r="N23" s="30"/>
      <c r="BG23" s="29"/>
    </row>
    <row r="24" spans="1:59" ht="0.95" customHeight="1">
      <c r="N24" s="30"/>
      <c r="BG24" s="29"/>
    </row>
    <row r="25" spans="1:59" ht="0.95" customHeight="1">
      <c r="N25" s="30"/>
      <c r="BG25" s="29"/>
    </row>
    <row r="26" spans="1:59" ht="0.95" customHeight="1">
      <c r="N26" s="30"/>
      <c r="BG26" s="29"/>
    </row>
    <row r="27" spans="1:59" ht="0.95" customHeight="1">
      <c r="N27" s="30"/>
      <c r="BG27" s="29"/>
    </row>
    <row r="28" spans="1:59" ht="0.95" customHeight="1">
      <c r="N28" s="30"/>
      <c r="BG28" s="29"/>
    </row>
    <row r="29" spans="1:59" ht="0.95" customHeight="1">
      <c r="N29" s="30"/>
      <c r="BG29" s="29"/>
    </row>
    <row r="30" spans="1:59" ht="0.95" customHeight="1">
      <c r="N30" s="30"/>
      <c r="BG30" s="29"/>
    </row>
    <row r="31" spans="1:59" ht="16.5" thickBot="1">
      <c r="D31" s="1" t="s">
        <v>27</v>
      </c>
      <c r="E31" s="1" t="s">
        <v>3</v>
      </c>
      <c r="F31" s="15" t="s">
        <v>4</v>
      </c>
      <c r="G31" s="15" t="s">
        <v>8</v>
      </c>
      <c r="H31" s="15" t="s">
        <v>5</v>
      </c>
      <c r="I31" s="15" t="s">
        <v>6</v>
      </c>
      <c r="J31" s="15" t="s">
        <v>7</v>
      </c>
      <c r="K31" s="16" t="s">
        <v>60</v>
      </c>
      <c r="N31" s="30"/>
      <c r="P31" s="30" t="s">
        <v>201</v>
      </c>
      <c r="R31" s="30" t="s">
        <v>201</v>
      </c>
      <c r="V31" s="1"/>
      <c r="W31" s="142"/>
      <c r="X31" s="142"/>
      <c r="Y31" s="142"/>
      <c r="AB31" s="142"/>
      <c r="AC31" s="142"/>
      <c r="AD31" s="142"/>
      <c r="AE31" s="142"/>
      <c r="AF31" s="142"/>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29"/>
    </row>
    <row r="32" spans="1:59">
      <c r="A32" s="364">
        <v>32</v>
      </c>
      <c r="B32" s="252" t="s">
        <v>19</v>
      </c>
      <c r="C32" s="253"/>
      <c r="D32" s="78" t="str">
        <f>+入力シート①!E$2</f>
        <v>-</v>
      </c>
      <c r="E32" s="32"/>
      <c r="F32" s="43"/>
      <c r="G32" s="43"/>
      <c r="H32" s="43"/>
      <c r="I32" s="43"/>
      <c r="J32" s="43"/>
      <c r="K32" s="44"/>
      <c r="N32" s="30"/>
      <c r="P32" s="239">
        <v>42753</v>
      </c>
      <c r="R32" s="239">
        <v>42017</v>
      </c>
      <c r="T32" s="30">
        <f t="shared" ref="T32:BF32" si="10">+T$1</f>
        <v>2013</v>
      </c>
      <c r="U32" s="30">
        <v>2012</v>
      </c>
      <c r="V32" s="30">
        <f t="shared" si="10"/>
        <v>2011</v>
      </c>
      <c r="W32" s="30">
        <f t="shared" si="10"/>
        <v>2010</v>
      </c>
      <c r="X32" s="30">
        <f t="shared" si="10"/>
        <v>2009</v>
      </c>
      <c r="Y32" s="30">
        <f t="shared" si="10"/>
        <v>2008</v>
      </c>
      <c r="Z32" s="30">
        <f t="shared" si="10"/>
        <v>2007</v>
      </c>
      <c r="AA32" s="30">
        <f t="shared" si="10"/>
        <v>2006</v>
      </c>
      <c r="AB32" s="30">
        <f t="shared" si="10"/>
        <v>2005</v>
      </c>
      <c r="AC32" s="30">
        <f t="shared" si="10"/>
        <v>2004</v>
      </c>
      <c r="AD32" s="30">
        <f t="shared" si="10"/>
        <v>2003</v>
      </c>
      <c r="AE32" s="30">
        <f t="shared" si="10"/>
        <v>2003</v>
      </c>
      <c r="AF32" s="30">
        <f t="shared" si="10"/>
        <v>2001</v>
      </c>
      <c r="AG32">
        <f t="shared" si="10"/>
        <v>2001</v>
      </c>
      <c r="AH32">
        <f t="shared" si="10"/>
        <v>2000</v>
      </c>
      <c r="AI32">
        <f t="shared" si="10"/>
        <v>1999</v>
      </c>
      <c r="AJ32">
        <f t="shared" si="10"/>
        <v>1999</v>
      </c>
      <c r="AK32">
        <f t="shared" si="10"/>
        <v>1998</v>
      </c>
      <c r="AL32">
        <f t="shared" si="10"/>
        <v>1997</v>
      </c>
      <c r="AM32">
        <f t="shared" si="10"/>
        <v>1996</v>
      </c>
      <c r="AN32">
        <f t="shared" si="10"/>
        <v>1995</v>
      </c>
      <c r="AO32">
        <f t="shared" si="10"/>
        <v>1994</v>
      </c>
      <c r="AP32">
        <f t="shared" si="10"/>
        <v>1993</v>
      </c>
      <c r="AQ32">
        <f t="shared" si="10"/>
        <v>1992</v>
      </c>
      <c r="AR32">
        <f t="shared" si="10"/>
        <v>1991</v>
      </c>
      <c r="AS32">
        <f t="shared" si="10"/>
        <v>1991</v>
      </c>
      <c r="AT32">
        <f t="shared" si="10"/>
        <v>1990</v>
      </c>
      <c r="AU32">
        <f t="shared" si="10"/>
        <v>1989</v>
      </c>
      <c r="AV32">
        <f t="shared" si="10"/>
        <v>1988</v>
      </c>
      <c r="AW32">
        <f t="shared" si="10"/>
        <v>1987</v>
      </c>
      <c r="AX32">
        <f t="shared" si="10"/>
        <v>1986</v>
      </c>
      <c r="AY32">
        <f t="shared" si="10"/>
        <v>1985</v>
      </c>
      <c r="AZ32">
        <f t="shared" si="10"/>
        <v>1984</v>
      </c>
      <c r="BA32">
        <f t="shared" si="10"/>
        <v>1984</v>
      </c>
      <c r="BB32">
        <f t="shared" si="10"/>
        <v>1983</v>
      </c>
      <c r="BC32">
        <f t="shared" si="10"/>
        <v>1982</v>
      </c>
      <c r="BD32">
        <f t="shared" si="10"/>
        <v>1981</v>
      </c>
      <c r="BE32">
        <f t="shared" si="10"/>
        <v>1981</v>
      </c>
      <c r="BF32">
        <f t="shared" si="10"/>
        <v>1980</v>
      </c>
      <c r="BG32" s="29"/>
    </row>
    <row r="33" spans="1:59">
      <c r="A33" s="364"/>
      <c r="B33" s="252" t="s">
        <v>20</v>
      </c>
      <c r="C33" s="253"/>
      <c r="D33" s="79" t="str">
        <f>+入力シート①!E$2</f>
        <v>-</v>
      </c>
      <c r="E33" s="33"/>
      <c r="F33" s="45"/>
      <c r="G33" s="45"/>
      <c r="H33" s="45"/>
      <c r="I33" s="45"/>
      <c r="J33" s="45"/>
      <c r="K33" s="46"/>
      <c r="N33" s="30"/>
      <c r="P33" s="150">
        <v>42753</v>
      </c>
      <c r="R33" s="150">
        <v>42017</v>
      </c>
      <c r="T33" s="30">
        <v>1</v>
      </c>
      <c r="U33" s="30">
        <v>1</v>
      </c>
      <c r="V33" s="30">
        <f t="shared" ref="V33:AA33" si="11">+V$3</f>
        <v>1</v>
      </c>
      <c r="W33" s="30">
        <f t="shared" si="11"/>
        <v>1</v>
      </c>
      <c r="X33" s="30">
        <f t="shared" si="11"/>
        <v>1</v>
      </c>
      <c r="Y33" s="30">
        <f t="shared" si="11"/>
        <v>1</v>
      </c>
      <c r="Z33" s="30">
        <f t="shared" si="11"/>
        <v>1</v>
      </c>
      <c r="AA33" s="30">
        <f t="shared" si="11"/>
        <v>1</v>
      </c>
      <c r="AB33" s="30">
        <f t="shared" ref="AB33:BF33" si="12">+AB$3</f>
        <v>1</v>
      </c>
      <c r="AC33" s="30">
        <f t="shared" si="12"/>
        <v>1</v>
      </c>
      <c r="AD33" s="30">
        <f t="shared" si="12"/>
        <v>1</v>
      </c>
      <c r="AE33" s="30">
        <f t="shared" si="12"/>
        <v>1</v>
      </c>
      <c r="AF33" s="30">
        <f t="shared" si="12"/>
        <v>1</v>
      </c>
      <c r="AG33">
        <f t="shared" si="12"/>
        <v>1</v>
      </c>
      <c r="AH33">
        <f t="shared" si="12"/>
        <v>1</v>
      </c>
      <c r="AI33">
        <f t="shared" si="12"/>
        <v>1</v>
      </c>
      <c r="AJ33">
        <f t="shared" si="12"/>
        <v>1</v>
      </c>
      <c r="AK33">
        <f t="shared" si="12"/>
        <v>1</v>
      </c>
      <c r="AL33">
        <f t="shared" si="12"/>
        <v>1</v>
      </c>
      <c r="AM33">
        <f t="shared" si="12"/>
        <v>1</v>
      </c>
      <c r="AN33">
        <f t="shared" si="12"/>
        <v>1</v>
      </c>
      <c r="AO33">
        <f t="shared" si="12"/>
        <v>1</v>
      </c>
      <c r="AP33">
        <f t="shared" si="12"/>
        <v>1</v>
      </c>
      <c r="AQ33">
        <f t="shared" si="12"/>
        <v>1</v>
      </c>
      <c r="AR33">
        <f t="shared" si="12"/>
        <v>1</v>
      </c>
      <c r="AS33">
        <f t="shared" si="12"/>
        <v>1</v>
      </c>
      <c r="AT33">
        <f t="shared" si="12"/>
        <v>1</v>
      </c>
      <c r="AU33">
        <f t="shared" si="12"/>
        <v>1</v>
      </c>
      <c r="AV33">
        <f t="shared" si="12"/>
        <v>1</v>
      </c>
      <c r="AW33">
        <f t="shared" si="12"/>
        <v>1</v>
      </c>
      <c r="AX33">
        <f t="shared" si="12"/>
        <v>1</v>
      </c>
      <c r="AY33">
        <f t="shared" si="12"/>
        <v>1</v>
      </c>
      <c r="AZ33">
        <f t="shared" si="12"/>
        <v>1</v>
      </c>
      <c r="BA33">
        <f t="shared" si="12"/>
        <v>1</v>
      </c>
      <c r="BB33">
        <f t="shared" si="12"/>
        <v>1</v>
      </c>
      <c r="BC33">
        <f t="shared" si="12"/>
        <v>1</v>
      </c>
      <c r="BD33">
        <f t="shared" si="12"/>
        <v>1</v>
      </c>
      <c r="BE33">
        <f t="shared" si="12"/>
        <v>1</v>
      </c>
      <c r="BF33">
        <f t="shared" si="12"/>
        <v>1</v>
      </c>
      <c r="BG33" s="29"/>
    </row>
    <row r="34" spans="1:59">
      <c r="A34" s="364"/>
      <c r="B34" s="252" t="s">
        <v>21</v>
      </c>
      <c r="C34" s="253"/>
      <c r="D34" s="80" t="str">
        <f>+入力シート①!E$2</f>
        <v>-</v>
      </c>
      <c r="E34" s="33"/>
      <c r="F34" s="45"/>
      <c r="G34" s="45"/>
      <c r="H34" s="45"/>
      <c r="I34" s="45"/>
      <c r="J34" s="45"/>
      <c r="K34" s="46"/>
      <c r="N34" s="30"/>
      <c r="P34" s="151">
        <v>42753</v>
      </c>
      <c r="R34" s="151">
        <v>42017</v>
      </c>
      <c r="T34" s="30">
        <v>7</v>
      </c>
      <c r="U34" s="30">
        <v>18</v>
      </c>
      <c r="V34" s="80">
        <v>40567</v>
      </c>
      <c r="W34" s="80">
        <v>40205</v>
      </c>
      <c r="X34" s="80">
        <v>39834</v>
      </c>
      <c r="Y34" s="151">
        <v>39462</v>
      </c>
      <c r="AA34" s="30">
        <v>18</v>
      </c>
      <c r="AD34" s="30">
        <v>7</v>
      </c>
      <c r="AF34" s="30">
        <v>30</v>
      </c>
      <c r="AG34">
        <v>20</v>
      </c>
      <c r="AJ34">
        <v>5</v>
      </c>
      <c r="AP34">
        <v>13</v>
      </c>
      <c r="AS34">
        <v>17</v>
      </c>
      <c r="AU34">
        <v>6</v>
      </c>
      <c r="AW34">
        <v>12</v>
      </c>
      <c r="AY34">
        <v>8</v>
      </c>
      <c r="BA34">
        <v>9</v>
      </c>
      <c r="BG34" s="29"/>
    </row>
    <row r="35" spans="1:59">
      <c r="A35" s="364"/>
      <c r="B35" s="252" t="s">
        <v>61</v>
      </c>
      <c r="C35" s="253"/>
      <c r="D35">
        <f>+入力シート①!E$3</f>
        <v>32</v>
      </c>
      <c r="E35" s="33"/>
      <c r="F35" s="45"/>
      <c r="G35" s="45"/>
      <c r="H35" s="45"/>
      <c r="I35" s="45"/>
      <c r="J35" s="45"/>
      <c r="K35" s="46"/>
      <c r="N35" s="30"/>
      <c r="P35" s="30">
        <v>32</v>
      </c>
      <c r="R35" s="30">
        <v>32</v>
      </c>
      <c r="T35" s="30">
        <v>32</v>
      </c>
      <c r="U35" s="30">
        <v>32</v>
      </c>
      <c r="V35" s="30">
        <f t="shared" ref="V35:AA35" si="13">+$A$32</f>
        <v>32</v>
      </c>
      <c r="W35" s="30">
        <f t="shared" si="13"/>
        <v>32</v>
      </c>
      <c r="X35" s="30">
        <f t="shared" si="13"/>
        <v>32</v>
      </c>
      <c r="Y35" s="30">
        <f t="shared" si="13"/>
        <v>32</v>
      </c>
      <c r="Z35" s="30">
        <f t="shared" si="13"/>
        <v>32</v>
      </c>
      <c r="AA35" s="30">
        <f t="shared" si="13"/>
        <v>32</v>
      </c>
      <c r="AB35" s="30">
        <f t="shared" ref="AB35:BF35" si="14">+$A$32</f>
        <v>32</v>
      </c>
      <c r="AC35" s="30">
        <f t="shared" si="14"/>
        <v>32</v>
      </c>
      <c r="AD35" s="30">
        <f t="shared" si="14"/>
        <v>32</v>
      </c>
      <c r="AE35" s="30">
        <f t="shared" si="14"/>
        <v>32</v>
      </c>
      <c r="AF35" s="30">
        <f t="shared" si="14"/>
        <v>32</v>
      </c>
      <c r="AG35">
        <f t="shared" si="14"/>
        <v>32</v>
      </c>
      <c r="AH35">
        <f t="shared" si="14"/>
        <v>32</v>
      </c>
      <c r="AI35">
        <f t="shared" si="14"/>
        <v>32</v>
      </c>
      <c r="AJ35">
        <f t="shared" si="14"/>
        <v>32</v>
      </c>
      <c r="AK35">
        <f t="shared" si="14"/>
        <v>32</v>
      </c>
      <c r="AL35">
        <f t="shared" si="14"/>
        <v>32</v>
      </c>
      <c r="AM35">
        <f t="shared" si="14"/>
        <v>32</v>
      </c>
      <c r="AN35">
        <f t="shared" si="14"/>
        <v>32</v>
      </c>
      <c r="AO35">
        <f t="shared" si="14"/>
        <v>32</v>
      </c>
      <c r="AP35">
        <f t="shared" si="14"/>
        <v>32</v>
      </c>
      <c r="AQ35">
        <f t="shared" si="14"/>
        <v>32</v>
      </c>
      <c r="AR35">
        <f t="shared" si="14"/>
        <v>32</v>
      </c>
      <c r="AS35">
        <f t="shared" si="14"/>
        <v>32</v>
      </c>
      <c r="AT35">
        <f t="shared" si="14"/>
        <v>32</v>
      </c>
      <c r="AU35">
        <f t="shared" si="14"/>
        <v>32</v>
      </c>
      <c r="AV35">
        <f t="shared" si="14"/>
        <v>32</v>
      </c>
      <c r="AW35">
        <f t="shared" si="14"/>
        <v>32</v>
      </c>
      <c r="AX35">
        <f t="shared" si="14"/>
        <v>32</v>
      </c>
      <c r="AY35">
        <f t="shared" si="14"/>
        <v>32</v>
      </c>
      <c r="AZ35">
        <f t="shared" si="14"/>
        <v>32</v>
      </c>
      <c r="BA35">
        <f t="shared" si="14"/>
        <v>32</v>
      </c>
      <c r="BB35">
        <f t="shared" si="14"/>
        <v>32</v>
      </c>
      <c r="BC35">
        <f t="shared" si="14"/>
        <v>32</v>
      </c>
      <c r="BD35">
        <f t="shared" si="14"/>
        <v>32</v>
      </c>
      <c r="BE35">
        <f t="shared" si="14"/>
        <v>32</v>
      </c>
      <c r="BF35">
        <f t="shared" si="14"/>
        <v>32</v>
      </c>
      <c r="BG35" s="29"/>
    </row>
    <row r="36" spans="1:59" ht="16.5" thickBot="1">
      <c r="A36" s="364"/>
      <c r="B36" s="252" t="s">
        <v>22</v>
      </c>
      <c r="C36" s="253"/>
      <c r="D36" s="85" t="str">
        <f>+入力シート①!E$4</f>
        <v>-</v>
      </c>
      <c r="E36" s="34"/>
      <c r="F36" s="47"/>
      <c r="G36" s="47"/>
      <c r="H36" s="47"/>
      <c r="I36" s="47"/>
      <c r="J36" s="47"/>
      <c r="K36" s="48"/>
      <c r="N36" s="30"/>
      <c r="P36" s="152">
        <v>0.41666666666666669</v>
      </c>
      <c r="R36" s="152">
        <v>0.40277777777777773</v>
      </c>
      <c r="T36" s="207">
        <v>0.44097222222222227</v>
      </c>
      <c r="U36" s="207">
        <v>0.4201388888888889</v>
      </c>
      <c r="V36" s="85">
        <v>0.51736111111111105</v>
      </c>
      <c r="W36" s="85">
        <v>0.40972222222222227</v>
      </c>
      <c r="X36" s="85">
        <v>0.38541666666666669</v>
      </c>
      <c r="Y36" s="152">
        <v>0.51041666666666663</v>
      </c>
      <c r="BG36" s="29"/>
    </row>
    <row r="37" spans="1:59">
      <c r="A37" s="364"/>
      <c r="B37" s="254" t="s">
        <v>23</v>
      </c>
      <c r="C37" s="20">
        <v>0</v>
      </c>
      <c r="D37" s="218" t="str">
        <f>入力シート①!E5</f>
        <v>-</v>
      </c>
      <c r="E37">
        <f t="shared" ref="E37:E49" si="15">+COUNT($M37:$BG37)</f>
        <v>19</v>
      </c>
      <c r="F37" s="16">
        <f t="shared" ref="F37:F49" si="16">+AVERAGE($M37:$BG37)</f>
        <v>19.347894736842104</v>
      </c>
      <c r="G37" s="16">
        <f t="shared" ref="G37:G49" si="17">+STDEV($M37:$BG37)</f>
        <v>1.6103987737595669</v>
      </c>
      <c r="H37" s="16">
        <f t="shared" ref="H37:H49" si="18">+MAX($M37:$BG37)</f>
        <v>21.4</v>
      </c>
      <c r="I37" s="16">
        <f t="shared" ref="I37:I49" si="19">+MIN($M37:$BG37)</f>
        <v>16.3</v>
      </c>
      <c r="J37" s="16" t="e">
        <f>+D37-F37</f>
        <v>#VALUE!</v>
      </c>
      <c r="K37" s="16" t="e">
        <f>+J37/G37</f>
        <v>#VALUE!</v>
      </c>
      <c r="N37" s="30"/>
      <c r="P37" s="240">
        <v>16.59</v>
      </c>
      <c r="R37" s="240">
        <v>17.32</v>
      </c>
      <c r="T37" s="30">
        <v>20.6</v>
      </c>
      <c r="U37" s="30">
        <v>20.5</v>
      </c>
      <c r="V37">
        <v>20</v>
      </c>
      <c r="W37">
        <v>20</v>
      </c>
      <c r="X37">
        <v>17.899999999999999</v>
      </c>
      <c r="Y37" s="30">
        <v>20.5</v>
      </c>
      <c r="AA37" s="30">
        <v>20.6</v>
      </c>
      <c r="AD37" s="30">
        <v>20.399999999999999</v>
      </c>
      <c r="AF37" s="30">
        <v>16.3</v>
      </c>
      <c r="AG37">
        <v>17.899999999999999</v>
      </c>
      <c r="AJ37">
        <v>21.3</v>
      </c>
      <c r="AP37">
        <v>21.4</v>
      </c>
      <c r="AS37">
        <v>19.2</v>
      </c>
      <c r="AU37">
        <v>20.2</v>
      </c>
      <c r="AW37">
        <v>20.7</v>
      </c>
      <c r="AY37">
        <v>18</v>
      </c>
      <c r="BA37">
        <v>18.2</v>
      </c>
      <c r="BG37" s="29"/>
    </row>
    <row r="38" spans="1:59">
      <c r="A38" s="364"/>
      <c r="B38" s="254"/>
      <c r="C38" s="20">
        <v>10</v>
      </c>
      <c r="D38" s="218" t="str">
        <f>入力シート①!E6</f>
        <v>-</v>
      </c>
      <c r="E38">
        <f t="shared" si="15"/>
        <v>19</v>
      </c>
      <c r="F38" s="16">
        <f t="shared" si="16"/>
        <v>19.19135789473685</v>
      </c>
      <c r="G38" s="16">
        <f t="shared" si="17"/>
        <v>1.6124099393681186</v>
      </c>
      <c r="H38" s="16">
        <f t="shared" si="18"/>
        <v>21.03</v>
      </c>
      <c r="I38" s="16">
        <f t="shared" si="19"/>
        <v>16.27</v>
      </c>
      <c r="J38" s="16" t="e">
        <f t="shared" ref="J38:J49" si="20">+D38-F38</f>
        <v>#VALUE!</v>
      </c>
      <c r="K38" s="16" t="e">
        <f t="shared" ref="K38:K49" si="21">+J38/G38</f>
        <v>#VALUE!</v>
      </c>
      <c r="N38" s="30"/>
      <c r="P38" s="240">
        <v>16.59</v>
      </c>
      <c r="R38" s="240">
        <v>17.3</v>
      </c>
      <c r="T38" s="30">
        <v>20.61</v>
      </c>
      <c r="U38" s="30">
        <v>20.51</v>
      </c>
      <c r="V38">
        <v>20.023599999999998</v>
      </c>
      <c r="W38">
        <v>20.0609</v>
      </c>
      <c r="X38">
        <v>17.945799999999998</v>
      </c>
      <c r="Y38" s="30">
        <v>20.595500000000001</v>
      </c>
      <c r="AA38" s="30">
        <v>20.61</v>
      </c>
      <c r="AD38" s="30">
        <v>20.41</v>
      </c>
      <c r="AF38" s="30">
        <v>16.27</v>
      </c>
      <c r="AG38">
        <v>17.86</v>
      </c>
      <c r="AJ38">
        <v>20.61</v>
      </c>
      <c r="AP38">
        <v>21.03</v>
      </c>
      <c r="AS38">
        <v>17.34</v>
      </c>
      <c r="AU38">
        <v>19.68</v>
      </c>
      <c r="AW38">
        <v>20.85</v>
      </c>
      <c r="AY38">
        <v>18.05</v>
      </c>
      <c r="BA38">
        <v>18.29</v>
      </c>
      <c r="BG38" s="29"/>
    </row>
    <row r="39" spans="1:59">
      <c r="A39" s="364"/>
      <c r="B39" s="254"/>
      <c r="C39" s="20">
        <v>20</v>
      </c>
      <c r="D39" s="218" t="str">
        <f>+入力シート①!E$7</f>
        <v>-</v>
      </c>
      <c r="E39">
        <f t="shared" si="15"/>
        <v>19</v>
      </c>
      <c r="F39" s="16">
        <f t="shared" si="16"/>
        <v>19.116889473684211</v>
      </c>
      <c r="G39" s="16">
        <f t="shared" si="17"/>
        <v>1.5897440544854793</v>
      </c>
      <c r="H39" s="16">
        <f t="shared" si="18"/>
        <v>21.03</v>
      </c>
      <c r="I39" s="16">
        <f t="shared" si="19"/>
        <v>16.27</v>
      </c>
      <c r="J39" s="16" t="e">
        <f t="shared" si="20"/>
        <v>#VALUE!</v>
      </c>
      <c r="K39" s="16" t="e">
        <f t="shared" si="21"/>
        <v>#VALUE!</v>
      </c>
      <c r="N39" s="30"/>
      <c r="P39" s="240">
        <v>16.57</v>
      </c>
      <c r="R39" s="240">
        <v>17.22</v>
      </c>
      <c r="T39" s="30">
        <v>20.6</v>
      </c>
      <c r="U39" s="30">
        <v>20.5</v>
      </c>
      <c r="V39">
        <v>20.023</v>
      </c>
      <c r="W39">
        <v>20.069800000000001</v>
      </c>
      <c r="X39">
        <v>17.944700000000001</v>
      </c>
      <c r="Y39" s="30">
        <v>20.603400000000001</v>
      </c>
      <c r="AA39" s="30">
        <v>20.61</v>
      </c>
      <c r="AD39" s="30">
        <v>20.420000000000002</v>
      </c>
      <c r="AF39" s="30">
        <v>16.27</v>
      </c>
      <c r="AG39">
        <v>17.87</v>
      </c>
      <c r="AJ39">
        <v>19.41</v>
      </c>
      <c r="AP39">
        <v>21.03</v>
      </c>
      <c r="AS39">
        <v>17.36</v>
      </c>
      <c r="AU39">
        <v>19.68</v>
      </c>
      <c r="AW39">
        <v>20.86</v>
      </c>
      <c r="AY39">
        <v>17.87</v>
      </c>
      <c r="BA39">
        <v>18.309999999999999</v>
      </c>
      <c r="BG39" s="29"/>
    </row>
    <row r="40" spans="1:59">
      <c r="A40" s="364"/>
      <c r="B40" s="254"/>
      <c r="C40" s="20">
        <v>30</v>
      </c>
      <c r="D40" s="218" t="str">
        <f>+入力シート①!E$8</f>
        <v>-</v>
      </c>
      <c r="E40">
        <f t="shared" si="15"/>
        <v>19</v>
      </c>
      <c r="F40" s="16">
        <f t="shared" si="16"/>
        <v>19.051405263157896</v>
      </c>
      <c r="G40" s="16">
        <f t="shared" si="17"/>
        <v>1.6203459721353355</v>
      </c>
      <c r="H40" s="16">
        <f t="shared" si="18"/>
        <v>21.03</v>
      </c>
      <c r="I40" s="16">
        <f t="shared" si="19"/>
        <v>16.27</v>
      </c>
      <c r="J40" s="16" t="e">
        <f t="shared" si="20"/>
        <v>#VALUE!</v>
      </c>
      <c r="K40" s="16" t="e">
        <f t="shared" si="21"/>
        <v>#VALUE!</v>
      </c>
      <c r="N40" s="30"/>
      <c r="P40" s="240">
        <v>16.55</v>
      </c>
      <c r="R40" s="240">
        <v>17</v>
      </c>
      <c r="T40" s="30">
        <v>20.62</v>
      </c>
      <c r="U40" s="30">
        <v>20.5</v>
      </c>
      <c r="V40">
        <v>20.0228</v>
      </c>
      <c r="W40">
        <v>20.073399999999999</v>
      </c>
      <c r="X40">
        <v>17.9481</v>
      </c>
      <c r="Y40" s="30">
        <v>20.602399999999999</v>
      </c>
      <c r="AA40" s="30">
        <v>20.61</v>
      </c>
      <c r="AD40" s="30">
        <v>20.420000000000002</v>
      </c>
      <c r="AF40" s="30">
        <v>16.27</v>
      </c>
      <c r="AG40">
        <v>17.86</v>
      </c>
      <c r="AJ40">
        <v>18.649999999999999</v>
      </c>
      <c r="AP40">
        <v>21.03</v>
      </c>
      <c r="AS40">
        <v>17.329999999999998</v>
      </c>
      <c r="AU40">
        <v>19.66</v>
      </c>
      <c r="AW40">
        <v>20.86</v>
      </c>
      <c r="AY40">
        <v>17.66</v>
      </c>
      <c r="BA40">
        <v>18.309999999999999</v>
      </c>
      <c r="BG40" s="29"/>
    </row>
    <row r="41" spans="1:59">
      <c r="A41" s="364"/>
      <c r="B41" s="254"/>
      <c r="C41" s="20">
        <v>50</v>
      </c>
      <c r="D41" s="218" t="str">
        <f>+入力シート①!E$9</f>
        <v>-</v>
      </c>
      <c r="E41">
        <f t="shared" si="15"/>
        <v>19</v>
      </c>
      <c r="F41" s="16">
        <f t="shared" si="16"/>
        <v>18.823584210526313</v>
      </c>
      <c r="G41" s="16">
        <f t="shared" si="17"/>
        <v>1.8405520057439164</v>
      </c>
      <c r="H41" s="16">
        <f t="shared" si="18"/>
        <v>20.96</v>
      </c>
      <c r="I41" s="16">
        <f t="shared" si="19"/>
        <v>15.57</v>
      </c>
      <c r="J41" s="16" t="e">
        <f t="shared" si="20"/>
        <v>#VALUE!</v>
      </c>
      <c r="K41" s="16" t="e">
        <f t="shared" si="21"/>
        <v>#VALUE!</v>
      </c>
      <c r="N41" s="30"/>
      <c r="P41" s="240">
        <v>16.190000000000001</v>
      </c>
      <c r="R41" s="240">
        <v>16.73</v>
      </c>
      <c r="T41" s="30">
        <v>20.61</v>
      </c>
      <c r="U41" s="30">
        <v>20.48</v>
      </c>
      <c r="V41">
        <v>20.0001</v>
      </c>
      <c r="W41">
        <v>20.052</v>
      </c>
      <c r="X41">
        <v>17.944099999999999</v>
      </c>
      <c r="Y41" s="30">
        <v>20.571899999999999</v>
      </c>
      <c r="AA41" s="30">
        <v>20.53</v>
      </c>
      <c r="AD41" s="30">
        <v>20.420000000000002</v>
      </c>
      <c r="AF41" s="30">
        <v>16.28</v>
      </c>
      <c r="AG41">
        <v>17.86</v>
      </c>
      <c r="AJ41">
        <v>17.309999999999999</v>
      </c>
      <c r="AP41">
        <v>20.96</v>
      </c>
      <c r="AS41">
        <v>15.57</v>
      </c>
      <c r="AU41">
        <v>19.5</v>
      </c>
      <c r="AW41">
        <v>20.86</v>
      </c>
      <c r="AY41">
        <v>17.47</v>
      </c>
      <c r="BA41">
        <v>18.309999999999999</v>
      </c>
      <c r="BG41" s="29"/>
    </row>
    <row r="42" spans="1:59">
      <c r="A42" s="364"/>
      <c r="B42" s="254"/>
      <c r="C42" s="20">
        <v>75</v>
      </c>
      <c r="D42" s="218" t="str">
        <f>+入力シート①!E$10</f>
        <v>-</v>
      </c>
      <c r="E42">
        <f t="shared" si="15"/>
        <v>19</v>
      </c>
      <c r="F42" s="16">
        <f t="shared" si="16"/>
        <v>18.631952631578947</v>
      </c>
      <c r="G42" s="16">
        <f t="shared" si="17"/>
        <v>1.9392318110726301</v>
      </c>
      <c r="H42" s="16">
        <f t="shared" si="18"/>
        <v>20.87</v>
      </c>
      <c r="I42" s="16">
        <f t="shared" si="19"/>
        <v>15.17</v>
      </c>
      <c r="J42" s="16" t="e">
        <f t="shared" si="20"/>
        <v>#VALUE!</v>
      </c>
      <c r="K42" s="16" t="e">
        <f t="shared" si="21"/>
        <v>#VALUE!</v>
      </c>
      <c r="N42" s="30"/>
      <c r="P42" s="240">
        <v>15.71</v>
      </c>
      <c r="R42" s="240">
        <v>15.92</v>
      </c>
      <c r="T42" s="30">
        <v>20.62</v>
      </c>
      <c r="U42" s="30">
        <v>20.43</v>
      </c>
      <c r="V42">
        <v>19.921299999999999</v>
      </c>
      <c r="W42">
        <v>19.970800000000001</v>
      </c>
      <c r="X42">
        <v>17.8339</v>
      </c>
      <c r="Y42" s="30">
        <v>20.1111</v>
      </c>
      <c r="AA42" s="30">
        <v>20.43</v>
      </c>
      <c r="AD42" s="30">
        <v>20.420000000000002</v>
      </c>
      <c r="AF42" s="30">
        <v>16.27</v>
      </c>
      <c r="AG42">
        <v>17.48</v>
      </c>
      <c r="AJ42">
        <v>17.14</v>
      </c>
      <c r="AP42">
        <v>20.57</v>
      </c>
      <c r="AS42">
        <v>15.17</v>
      </c>
      <c r="AU42">
        <v>19.37</v>
      </c>
      <c r="AW42">
        <v>20.87</v>
      </c>
      <c r="AY42">
        <v>17.46</v>
      </c>
      <c r="BA42">
        <v>18.309999999999999</v>
      </c>
      <c r="BG42" s="29"/>
    </row>
    <row r="43" spans="1:59">
      <c r="A43" s="364"/>
      <c r="B43" s="254"/>
      <c r="C43" s="20">
        <v>100</v>
      </c>
      <c r="D43" s="218" t="str">
        <f>+入力シート①!E$11</f>
        <v>-</v>
      </c>
      <c r="E43">
        <f t="shared" si="15"/>
        <v>19</v>
      </c>
      <c r="F43" s="16">
        <f t="shared" si="16"/>
        <v>18.372057894736837</v>
      </c>
      <c r="G43" s="16">
        <f t="shared" si="17"/>
        <v>2.0357025236501354</v>
      </c>
      <c r="H43" s="16">
        <f t="shared" si="18"/>
        <v>20.85</v>
      </c>
      <c r="I43" s="16">
        <f t="shared" si="19"/>
        <v>14.65</v>
      </c>
      <c r="J43" s="16" t="e">
        <f t="shared" si="20"/>
        <v>#VALUE!</v>
      </c>
      <c r="K43" s="16" t="e">
        <f t="shared" si="21"/>
        <v>#VALUE!</v>
      </c>
      <c r="N43" s="30"/>
      <c r="P43" s="240">
        <v>15.1</v>
      </c>
      <c r="R43" s="240">
        <v>15.45</v>
      </c>
      <c r="T43" s="30">
        <v>19.850000000000001</v>
      </c>
      <c r="U43" s="30">
        <v>20.43</v>
      </c>
      <c r="V43">
        <v>19.841799999999999</v>
      </c>
      <c r="W43">
        <v>19.928899999999999</v>
      </c>
      <c r="X43">
        <v>17.776700000000002</v>
      </c>
      <c r="Y43" s="30">
        <v>19.381699999999999</v>
      </c>
      <c r="AA43" s="30">
        <v>20.100000000000001</v>
      </c>
      <c r="AD43" s="30">
        <v>20.420000000000002</v>
      </c>
      <c r="AF43" s="30">
        <v>15.85</v>
      </c>
      <c r="AG43">
        <v>16.86</v>
      </c>
      <c r="AJ43">
        <v>17.13</v>
      </c>
      <c r="AP43">
        <v>20.34</v>
      </c>
      <c r="AS43">
        <v>14.65</v>
      </c>
      <c r="AU43">
        <v>19.329999999999998</v>
      </c>
      <c r="AW43">
        <v>20.85</v>
      </c>
      <c r="AY43">
        <v>17.47</v>
      </c>
      <c r="BA43">
        <v>18.309999999999999</v>
      </c>
      <c r="BG43" s="29"/>
    </row>
    <row r="44" spans="1:59">
      <c r="A44" s="364"/>
      <c r="B44" s="254"/>
      <c r="C44" s="20">
        <v>150</v>
      </c>
      <c r="D44" s="218" t="str">
        <f>+入力シート①!E$12</f>
        <v>-</v>
      </c>
      <c r="E44">
        <f t="shared" si="15"/>
        <v>19</v>
      </c>
      <c r="F44" s="16">
        <f t="shared" si="16"/>
        <v>17.149631578947364</v>
      </c>
      <c r="G44" s="16">
        <f t="shared" si="17"/>
        <v>2.503740701220377</v>
      </c>
      <c r="H44" s="16">
        <f t="shared" si="18"/>
        <v>20.43</v>
      </c>
      <c r="I44" s="16">
        <f t="shared" si="19"/>
        <v>13.14</v>
      </c>
      <c r="J44" s="16" t="e">
        <f t="shared" si="20"/>
        <v>#VALUE!</v>
      </c>
      <c r="K44" s="16" t="e">
        <f t="shared" si="21"/>
        <v>#VALUE!</v>
      </c>
      <c r="N44" s="30"/>
      <c r="P44" s="240">
        <v>13.14</v>
      </c>
      <c r="R44" s="240">
        <v>14.2</v>
      </c>
      <c r="T44" s="30">
        <v>17.66</v>
      </c>
      <c r="U44" s="30">
        <v>20.43</v>
      </c>
      <c r="V44">
        <v>19.621300000000002</v>
      </c>
      <c r="W44">
        <v>19.838100000000001</v>
      </c>
      <c r="X44">
        <v>17.093499999999999</v>
      </c>
      <c r="Y44" s="30">
        <v>17.2501</v>
      </c>
      <c r="AA44" s="30">
        <v>18.45</v>
      </c>
      <c r="AD44" s="30">
        <v>20.43</v>
      </c>
      <c r="AF44" s="30">
        <v>13.76</v>
      </c>
      <c r="AG44">
        <v>14.14</v>
      </c>
      <c r="AJ44">
        <v>16.829999999999998</v>
      </c>
      <c r="AP44">
        <v>19.86</v>
      </c>
      <c r="AS44">
        <v>13.22</v>
      </c>
      <c r="AU44">
        <v>16.559999999999999</v>
      </c>
      <c r="AW44">
        <v>19.75</v>
      </c>
      <c r="AY44">
        <v>17.28</v>
      </c>
      <c r="BA44">
        <v>16.329999999999998</v>
      </c>
      <c r="BG44" s="29"/>
    </row>
    <row r="45" spans="1:59">
      <c r="A45" s="364"/>
      <c r="B45" s="254"/>
      <c r="C45" s="20">
        <v>200</v>
      </c>
      <c r="D45" s="218" t="str">
        <f>+入力シート①!E$13</f>
        <v>-</v>
      </c>
      <c r="E45">
        <f t="shared" si="15"/>
        <v>19</v>
      </c>
      <c r="F45" s="16">
        <f t="shared" si="16"/>
        <v>15.537515789473687</v>
      </c>
      <c r="G45" s="16">
        <f t="shared" si="17"/>
        <v>2.9519263819981671</v>
      </c>
      <c r="H45" s="16">
        <f t="shared" si="18"/>
        <v>20.41</v>
      </c>
      <c r="I45" s="16">
        <f t="shared" si="19"/>
        <v>9.8699999999999992</v>
      </c>
      <c r="J45" s="16" t="e">
        <f t="shared" si="20"/>
        <v>#VALUE!</v>
      </c>
      <c r="K45" s="16" t="e">
        <f t="shared" si="21"/>
        <v>#VALUE!</v>
      </c>
      <c r="N45" s="30"/>
      <c r="P45" s="240">
        <v>11.69</v>
      </c>
      <c r="R45" s="240">
        <v>12.74</v>
      </c>
      <c r="T45" s="30">
        <v>15.76</v>
      </c>
      <c r="U45" s="30">
        <v>19.87</v>
      </c>
      <c r="V45">
        <v>18.441099999999999</v>
      </c>
      <c r="W45">
        <v>18.717199999999998</v>
      </c>
      <c r="X45">
        <v>16.421099999999999</v>
      </c>
      <c r="Y45" s="30">
        <v>15.0634</v>
      </c>
      <c r="AA45" s="30">
        <v>16.02</v>
      </c>
      <c r="AD45" s="30">
        <v>20.41</v>
      </c>
      <c r="AF45" s="30">
        <v>12.64</v>
      </c>
      <c r="AG45">
        <v>12.42</v>
      </c>
      <c r="AJ45">
        <v>14.65</v>
      </c>
      <c r="AP45">
        <v>18.59</v>
      </c>
      <c r="AS45">
        <v>9.8699999999999992</v>
      </c>
      <c r="AU45">
        <v>15.15</v>
      </c>
      <c r="AW45">
        <v>18.22</v>
      </c>
      <c r="AY45">
        <v>14.97</v>
      </c>
      <c r="BA45">
        <v>13.57</v>
      </c>
      <c r="BG45" s="29"/>
    </row>
    <row r="46" spans="1:59">
      <c r="A46" s="364"/>
      <c r="B46" s="254"/>
      <c r="C46" s="20">
        <v>300</v>
      </c>
      <c r="D46" s="218" t="str">
        <f>+入力シート①!E$14</f>
        <v>-</v>
      </c>
      <c r="E46">
        <f t="shared" si="15"/>
        <v>13</v>
      </c>
      <c r="F46" s="16">
        <f t="shared" si="16"/>
        <v>12.931215384615381</v>
      </c>
      <c r="G46" s="16">
        <f t="shared" si="17"/>
        <v>2.888212853088167</v>
      </c>
      <c r="H46" s="16">
        <f t="shared" si="18"/>
        <v>17.579999999999998</v>
      </c>
      <c r="I46" s="16">
        <f t="shared" si="19"/>
        <v>9.75</v>
      </c>
      <c r="J46" s="16" t="e">
        <f t="shared" si="20"/>
        <v>#VALUE!</v>
      </c>
      <c r="K46" s="16" t="e">
        <f t="shared" si="21"/>
        <v>#VALUE!</v>
      </c>
      <c r="N46" s="30"/>
      <c r="P46" s="240">
        <v>9.75</v>
      </c>
      <c r="R46" s="240">
        <v>10.1</v>
      </c>
      <c r="T46" s="30">
        <v>11.48</v>
      </c>
      <c r="U46" s="30">
        <v>17.579999999999998</v>
      </c>
      <c r="V46">
        <v>16.450800000000001</v>
      </c>
      <c r="W46">
        <v>15.8042</v>
      </c>
      <c r="X46">
        <v>12.6615</v>
      </c>
      <c r="Y46" s="30">
        <v>11.1793</v>
      </c>
      <c r="AA46" s="30">
        <v>13.11</v>
      </c>
      <c r="AD46" s="30">
        <v>17.43</v>
      </c>
      <c r="AF46" s="30">
        <v>11.51</v>
      </c>
      <c r="AG46">
        <v>9.98</v>
      </c>
      <c r="AJ46">
        <v>11.07</v>
      </c>
      <c r="BG46" s="29"/>
    </row>
    <row r="47" spans="1:59">
      <c r="A47" s="364"/>
      <c r="B47" s="254"/>
      <c r="C47" s="20">
        <v>400</v>
      </c>
      <c r="D47" s="218" t="str">
        <f>+入力シート①!E$15</f>
        <v>-</v>
      </c>
      <c r="E47">
        <f t="shared" si="15"/>
        <v>13</v>
      </c>
      <c r="F47" s="16">
        <f t="shared" si="16"/>
        <v>10.418361538461538</v>
      </c>
      <c r="G47" s="16">
        <f t="shared" si="17"/>
        <v>2.7905141015406927</v>
      </c>
      <c r="H47" s="16">
        <f t="shared" si="18"/>
        <v>15.64</v>
      </c>
      <c r="I47" s="16">
        <f t="shared" si="19"/>
        <v>7.72</v>
      </c>
      <c r="J47" s="16" t="e">
        <f t="shared" si="20"/>
        <v>#VALUE!</v>
      </c>
      <c r="K47" s="16" t="e">
        <f t="shared" si="21"/>
        <v>#VALUE!</v>
      </c>
      <c r="N47" s="30"/>
      <c r="P47" s="240">
        <v>7.8</v>
      </c>
      <c r="R47" s="240">
        <v>8.2100000000000009</v>
      </c>
      <c r="T47" s="30">
        <v>8.7899999999999991</v>
      </c>
      <c r="U47" s="30">
        <v>15.2</v>
      </c>
      <c r="V47">
        <v>13.0139</v>
      </c>
      <c r="W47">
        <v>12.8506</v>
      </c>
      <c r="X47">
        <v>9.0434999999999999</v>
      </c>
      <c r="Y47" s="30">
        <v>8.7606999999999999</v>
      </c>
      <c r="AA47" s="30">
        <v>10.52</v>
      </c>
      <c r="AD47" s="30">
        <v>15.64</v>
      </c>
      <c r="AF47" s="30">
        <v>8.89</v>
      </c>
      <c r="AG47">
        <v>7.72</v>
      </c>
      <c r="AJ47">
        <v>9</v>
      </c>
      <c r="BG47" s="29"/>
    </row>
    <row r="48" spans="1:59">
      <c r="A48" s="364"/>
      <c r="B48" s="254"/>
      <c r="C48" s="20">
        <v>500</v>
      </c>
      <c r="D48" s="218" t="str">
        <f>+入力シート①!E$16</f>
        <v>-</v>
      </c>
      <c r="E48">
        <f t="shared" si="15"/>
        <v>10</v>
      </c>
      <c r="F48" s="16">
        <f t="shared" si="16"/>
        <v>8.438369999999999</v>
      </c>
      <c r="G48" s="16">
        <f t="shared" si="17"/>
        <v>2.3627244020645155</v>
      </c>
      <c r="H48" s="16">
        <f t="shared" si="18"/>
        <v>12.95</v>
      </c>
      <c r="I48" s="16">
        <f t="shared" si="19"/>
        <v>6.38</v>
      </c>
      <c r="J48" s="16" t="e">
        <f t="shared" si="20"/>
        <v>#VALUE!</v>
      </c>
      <c r="K48" s="16" t="e">
        <f t="shared" si="21"/>
        <v>#VALUE!</v>
      </c>
      <c r="N48" s="30"/>
      <c r="P48" s="240">
        <v>6.5</v>
      </c>
      <c r="R48" s="240">
        <v>6.52</v>
      </c>
      <c r="T48" s="30">
        <v>6.69</v>
      </c>
      <c r="U48" s="30">
        <v>11.32</v>
      </c>
      <c r="V48">
        <v>9.8330000000000002</v>
      </c>
      <c r="W48">
        <v>9.7561999999999998</v>
      </c>
      <c r="X48">
        <v>6.9101999999999997</v>
      </c>
      <c r="Y48" s="30">
        <v>7.5243000000000002</v>
      </c>
      <c r="AD48" s="30">
        <v>12.95</v>
      </c>
      <c r="AG48">
        <v>6.38</v>
      </c>
      <c r="BG48" s="29"/>
    </row>
    <row r="49" spans="1:59">
      <c r="A49" s="364"/>
      <c r="B49" s="254"/>
      <c r="C49" s="20">
        <v>600</v>
      </c>
      <c r="D49" s="218" t="str">
        <f>+入力シート①!E$17</f>
        <v>-</v>
      </c>
      <c r="E49">
        <f t="shared" si="15"/>
        <v>3</v>
      </c>
      <c r="F49" s="16">
        <f t="shared" si="16"/>
        <v>6.5566666666666675</v>
      </c>
      <c r="G49" s="16">
        <f t="shared" si="17"/>
        <v>1.8208331426391962</v>
      </c>
      <c r="H49" s="16">
        <f t="shared" si="18"/>
        <v>8.65</v>
      </c>
      <c r="I49" s="16">
        <f t="shared" si="19"/>
        <v>5.34</v>
      </c>
      <c r="J49" s="16" t="e">
        <f t="shared" si="20"/>
        <v>#VALUE!</v>
      </c>
      <c r="K49" s="16" t="e">
        <f t="shared" si="21"/>
        <v>#VALUE!</v>
      </c>
      <c r="N49" s="30"/>
      <c r="P49" s="240" t="s">
        <v>105</v>
      </c>
      <c r="R49" s="240">
        <v>5.34</v>
      </c>
      <c r="T49" s="30">
        <v>5.68</v>
      </c>
      <c r="U49" s="30">
        <v>8.65</v>
      </c>
      <c r="BG49" s="29"/>
    </row>
    <row r="50" spans="1:59">
      <c r="A50" s="364"/>
      <c r="B50" s="26"/>
      <c r="C50" s="26"/>
      <c r="D50" s="31"/>
      <c r="E50" s="31"/>
      <c r="F50" s="49"/>
      <c r="G50" s="49"/>
      <c r="H50" s="49"/>
      <c r="I50" s="49"/>
      <c r="J50" s="49"/>
      <c r="K50" s="49"/>
      <c r="L50" s="31"/>
      <c r="N50" s="30"/>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29"/>
    </row>
    <row r="51" spans="1:59">
      <c r="A51" s="364"/>
      <c r="B51" s="250" t="s">
        <v>26</v>
      </c>
      <c r="C51" s="24" t="s">
        <v>24</v>
      </c>
      <c r="D51" t="str">
        <f>+入力シート①!E$19</f>
        <v>-</v>
      </c>
      <c r="E51">
        <f>+COUNT($M51:$BG51)</f>
        <v>17</v>
      </c>
      <c r="F51" s="16">
        <f>+AVERAGE($M51:$BG51)</f>
        <v>149.58823529411765</v>
      </c>
      <c r="G51" s="16">
        <f>+STDEV($M51:$BG51)</f>
        <v>108.91284292011285</v>
      </c>
      <c r="H51" s="16">
        <f>+MAX($M51:$BG51)</f>
        <v>353</v>
      </c>
      <c r="I51" s="16">
        <f>+MIN($M51:$BG51)</f>
        <v>13</v>
      </c>
      <c r="J51" s="16" t="e">
        <f>+D51-F51</f>
        <v>#VALUE!</v>
      </c>
      <c r="K51" s="16" t="e">
        <f>+J51/G51</f>
        <v>#VALUE!</v>
      </c>
      <c r="N51" s="30"/>
      <c r="P51" s="30">
        <v>353</v>
      </c>
      <c r="R51" s="30">
        <v>34</v>
      </c>
      <c r="T51" s="30">
        <v>70</v>
      </c>
      <c r="U51" s="30">
        <v>101</v>
      </c>
      <c r="V51">
        <v>72</v>
      </c>
      <c r="W51">
        <v>71</v>
      </c>
      <c r="X51">
        <v>296</v>
      </c>
      <c r="Y51" s="30">
        <v>149</v>
      </c>
      <c r="AA51" s="30">
        <v>104</v>
      </c>
      <c r="AD51" s="30">
        <v>220</v>
      </c>
      <c r="AF51" s="30">
        <v>59</v>
      </c>
      <c r="AG51">
        <v>268</v>
      </c>
      <c r="AJ51">
        <v>58</v>
      </c>
      <c r="AP51">
        <v>132</v>
      </c>
      <c r="AU51">
        <v>13</v>
      </c>
      <c r="AW51">
        <v>328</v>
      </c>
      <c r="AY51">
        <v>215</v>
      </c>
      <c r="BG51" s="29"/>
    </row>
    <row r="52" spans="1:59">
      <c r="A52" s="364"/>
      <c r="B52" s="251"/>
      <c r="C52" s="21" t="s">
        <v>25</v>
      </c>
      <c r="D52" t="str">
        <f>+入力シート①!E$20</f>
        <v>-</v>
      </c>
      <c r="E52">
        <f>+COUNT($M52:$BG52)</f>
        <v>17</v>
      </c>
      <c r="F52" s="16">
        <f>+AVERAGE($M52:$BG52)</f>
        <v>1.6776470588235295</v>
      </c>
      <c r="G52" s="16">
        <f>+STDEV($M52:$BG52)</f>
        <v>0.93273475203139022</v>
      </c>
      <c r="H52" s="16">
        <f>+MAX($M52:$BG52)</f>
        <v>3.3</v>
      </c>
      <c r="I52" s="16">
        <f>+MIN($M52:$BG52)</f>
        <v>0.5</v>
      </c>
      <c r="J52" s="16" t="e">
        <f>+D52-F52</f>
        <v>#VALUE!</v>
      </c>
      <c r="K52" s="16" t="e">
        <f>+J52/G52</f>
        <v>#VALUE!</v>
      </c>
      <c r="N52" s="30"/>
      <c r="P52" s="30">
        <v>2.9</v>
      </c>
      <c r="R52" s="30">
        <v>1.5</v>
      </c>
      <c r="T52" s="30">
        <v>2.7</v>
      </c>
      <c r="U52" s="30">
        <v>1.1000000000000001</v>
      </c>
      <c r="V52">
        <v>2.4</v>
      </c>
      <c r="W52">
        <v>1.2</v>
      </c>
      <c r="X52">
        <v>1.5</v>
      </c>
      <c r="Y52" s="30">
        <v>2.6</v>
      </c>
      <c r="AA52" s="30">
        <v>2.5</v>
      </c>
      <c r="AD52" s="30">
        <v>0.6</v>
      </c>
      <c r="AF52" s="30">
        <v>0.6</v>
      </c>
      <c r="AG52">
        <v>0.5</v>
      </c>
      <c r="AJ52">
        <v>3.3</v>
      </c>
      <c r="AP52">
        <v>1.42</v>
      </c>
      <c r="AU52">
        <v>2.2999999999999998</v>
      </c>
      <c r="AW52">
        <v>0.7</v>
      </c>
      <c r="AY52">
        <v>0.7</v>
      </c>
      <c r="BG52" s="29"/>
    </row>
    <row r="53" spans="1:59" ht="0.95" customHeight="1">
      <c r="N53" s="30"/>
      <c r="BG53" s="29"/>
    </row>
    <row r="54" spans="1:59" ht="0.95" customHeight="1">
      <c r="N54" s="30"/>
      <c r="BG54" s="29"/>
    </row>
    <row r="55" spans="1:59" ht="0.95" customHeight="1">
      <c r="N55" s="30"/>
      <c r="BG55" s="29"/>
    </row>
    <row r="56" spans="1:59" ht="0.95" customHeight="1">
      <c r="N56" s="30"/>
      <c r="BG56" s="29"/>
    </row>
    <row r="57" spans="1:59" ht="0.95" customHeight="1">
      <c r="N57" s="30"/>
      <c r="BG57" s="29"/>
    </row>
    <row r="58" spans="1:59" ht="0.95" customHeight="1">
      <c r="N58" s="30"/>
      <c r="BG58" s="29"/>
    </row>
    <row r="59" spans="1:59" ht="0.95" customHeight="1">
      <c r="N59" s="30"/>
      <c r="BG59" s="29"/>
    </row>
    <row r="60" spans="1:59" ht="0.95" customHeight="1">
      <c r="N60" s="30"/>
      <c r="BG60" s="29"/>
    </row>
    <row r="61" spans="1:59" ht="16.5" thickBot="1">
      <c r="D61" s="1" t="s">
        <v>27</v>
      </c>
      <c r="E61" s="1" t="s">
        <v>3</v>
      </c>
      <c r="F61" s="15" t="s">
        <v>4</v>
      </c>
      <c r="G61" s="15" t="s">
        <v>8</v>
      </c>
      <c r="H61" s="15" t="s">
        <v>5</v>
      </c>
      <c r="I61" s="15" t="s">
        <v>6</v>
      </c>
      <c r="J61" s="15" t="s">
        <v>7</v>
      </c>
      <c r="K61" s="16" t="s">
        <v>60</v>
      </c>
      <c r="N61" s="30"/>
      <c r="P61" s="30" t="s">
        <v>201</v>
      </c>
      <c r="R61" s="30" t="s">
        <v>201</v>
      </c>
      <c r="V61" s="142"/>
      <c r="W61" s="142"/>
      <c r="X61" s="142"/>
      <c r="Y61" s="142"/>
      <c r="AB61" s="142"/>
      <c r="AC61" s="142"/>
      <c r="AD61" s="142"/>
      <c r="AE61" s="142"/>
      <c r="AF61" s="142"/>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29"/>
    </row>
    <row r="62" spans="1:59">
      <c r="A62" s="364">
        <v>33</v>
      </c>
      <c r="B62" s="252" t="s">
        <v>19</v>
      </c>
      <c r="C62" s="253"/>
      <c r="D62" s="78">
        <f>+入力シート①!F$2</f>
        <v>43853</v>
      </c>
      <c r="E62" s="32"/>
      <c r="F62" s="43"/>
      <c r="G62" s="43"/>
      <c r="H62" s="43"/>
      <c r="I62" s="43"/>
      <c r="J62" s="43"/>
      <c r="K62" s="44"/>
      <c r="N62" s="30"/>
      <c r="P62" s="239">
        <v>42753</v>
      </c>
      <c r="R62" s="239">
        <v>42017</v>
      </c>
      <c r="T62" s="30">
        <f t="shared" ref="T62:AA62" si="22">+T$1</f>
        <v>2013</v>
      </c>
      <c r="U62" s="30">
        <v>2012</v>
      </c>
      <c r="V62" s="30">
        <f t="shared" si="22"/>
        <v>2011</v>
      </c>
      <c r="W62" s="30">
        <f t="shared" si="22"/>
        <v>2010</v>
      </c>
      <c r="X62" s="30">
        <f t="shared" si="22"/>
        <v>2009</v>
      </c>
      <c r="Y62" s="30">
        <f t="shared" si="22"/>
        <v>2008</v>
      </c>
      <c r="Z62" s="30">
        <f t="shared" si="22"/>
        <v>2007</v>
      </c>
      <c r="AA62" s="30">
        <f t="shared" si="22"/>
        <v>2006</v>
      </c>
      <c r="AB62" s="30">
        <f t="shared" ref="AB62:BF62" si="23">+AB$1</f>
        <v>2005</v>
      </c>
      <c r="AC62" s="30">
        <f t="shared" si="23"/>
        <v>2004</v>
      </c>
      <c r="AD62" s="30">
        <f t="shared" si="23"/>
        <v>2003</v>
      </c>
      <c r="AE62" s="30">
        <f t="shared" si="23"/>
        <v>2003</v>
      </c>
      <c r="AF62" s="30">
        <f t="shared" si="23"/>
        <v>2001</v>
      </c>
      <c r="AG62">
        <f t="shared" si="23"/>
        <v>2001</v>
      </c>
      <c r="AH62">
        <f t="shared" si="23"/>
        <v>2000</v>
      </c>
      <c r="AI62">
        <f t="shared" si="23"/>
        <v>1999</v>
      </c>
      <c r="AJ62">
        <f t="shared" si="23"/>
        <v>1999</v>
      </c>
      <c r="AK62">
        <f t="shared" si="23"/>
        <v>1998</v>
      </c>
      <c r="AL62">
        <f t="shared" si="23"/>
        <v>1997</v>
      </c>
      <c r="AM62">
        <f t="shared" si="23"/>
        <v>1996</v>
      </c>
      <c r="AN62">
        <f t="shared" si="23"/>
        <v>1995</v>
      </c>
      <c r="AO62">
        <f t="shared" si="23"/>
        <v>1994</v>
      </c>
      <c r="AP62">
        <f t="shared" si="23"/>
        <v>1993</v>
      </c>
      <c r="AQ62">
        <f t="shared" si="23"/>
        <v>1992</v>
      </c>
      <c r="AR62">
        <f t="shared" si="23"/>
        <v>1991</v>
      </c>
      <c r="AS62">
        <f t="shared" si="23"/>
        <v>1991</v>
      </c>
      <c r="AT62">
        <f t="shared" si="23"/>
        <v>1990</v>
      </c>
      <c r="AU62">
        <f t="shared" si="23"/>
        <v>1989</v>
      </c>
      <c r="AV62">
        <f t="shared" si="23"/>
        <v>1988</v>
      </c>
      <c r="AW62">
        <f t="shared" si="23"/>
        <v>1987</v>
      </c>
      <c r="AX62">
        <f t="shared" si="23"/>
        <v>1986</v>
      </c>
      <c r="AY62">
        <f t="shared" si="23"/>
        <v>1985</v>
      </c>
      <c r="AZ62">
        <f t="shared" si="23"/>
        <v>1984</v>
      </c>
      <c r="BA62">
        <f t="shared" si="23"/>
        <v>1984</v>
      </c>
      <c r="BB62">
        <f t="shared" si="23"/>
        <v>1983</v>
      </c>
      <c r="BC62">
        <f t="shared" si="23"/>
        <v>1982</v>
      </c>
      <c r="BD62">
        <f t="shared" si="23"/>
        <v>1981</v>
      </c>
      <c r="BE62">
        <f t="shared" si="23"/>
        <v>1981</v>
      </c>
      <c r="BF62">
        <f t="shared" si="23"/>
        <v>1980</v>
      </c>
      <c r="BG62" s="29"/>
    </row>
    <row r="63" spans="1:59">
      <c r="A63" s="364"/>
      <c r="B63" s="252" t="s">
        <v>20</v>
      </c>
      <c r="C63" s="253"/>
      <c r="D63" s="79">
        <f>+入力シート①!F$2</f>
        <v>43853</v>
      </c>
      <c r="E63" s="33"/>
      <c r="F63" s="45"/>
      <c r="G63" s="45"/>
      <c r="H63" s="45"/>
      <c r="I63" s="45"/>
      <c r="J63" s="45"/>
      <c r="K63" s="46"/>
      <c r="N63" s="30"/>
      <c r="P63" s="150">
        <v>42753</v>
      </c>
      <c r="R63" s="150">
        <v>42017</v>
      </c>
      <c r="T63" s="30">
        <v>1</v>
      </c>
      <c r="U63" s="30">
        <v>1</v>
      </c>
      <c r="V63" s="30">
        <f t="shared" ref="V63:AA63" si="24">+V$3</f>
        <v>1</v>
      </c>
      <c r="W63" s="30">
        <f t="shared" si="24"/>
        <v>1</v>
      </c>
      <c r="X63" s="30">
        <f t="shared" si="24"/>
        <v>1</v>
      </c>
      <c r="Y63" s="30">
        <f t="shared" si="24"/>
        <v>1</v>
      </c>
      <c r="Z63" s="30">
        <f t="shared" si="24"/>
        <v>1</v>
      </c>
      <c r="AA63" s="30">
        <f t="shared" si="24"/>
        <v>1</v>
      </c>
      <c r="AB63" s="30">
        <f t="shared" ref="AB63:BF63" si="25">+AB$3</f>
        <v>1</v>
      </c>
      <c r="AC63" s="30">
        <f t="shared" si="25"/>
        <v>1</v>
      </c>
      <c r="AD63" s="30">
        <f t="shared" si="25"/>
        <v>1</v>
      </c>
      <c r="AE63" s="30">
        <f t="shared" si="25"/>
        <v>1</v>
      </c>
      <c r="AF63" s="30">
        <f t="shared" si="25"/>
        <v>1</v>
      </c>
      <c r="AG63">
        <f t="shared" si="25"/>
        <v>1</v>
      </c>
      <c r="AH63">
        <f t="shared" si="25"/>
        <v>1</v>
      </c>
      <c r="AI63">
        <f t="shared" si="25"/>
        <v>1</v>
      </c>
      <c r="AJ63">
        <f t="shared" si="25"/>
        <v>1</v>
      </c>
      <c r="AK63">
        <f t="shared" si="25"/>
        <v>1</v>
      </c>
      <c r="AL63">
        <f t="shared" si="25"/>
        <v>1</v>
      </c>
      <c r="AM63">
        <f t="shared" si="25"/>
        <v>1</v>
      </c>
      <c r="AN63">
        <f t="shared" si="25"/>
        <v>1</v>
      </c>
      <c r="AO63">
        <f t="shared" si="25"/>
        <v>1</v>
      </c>
      <c r="AP63">
        <f t="shared" si="25"/>
        <v>1</v>
      </c>
      <c r="AQ63">
        <f t="shared" si="25"/>
        <v>1</v>
      </c>
      <c r="AR63">
        <f t="shared" si="25"/>
        <v>1</v>
      </c>
      <c r="AS63">
        <f t="shared" si="25"/>
        <v>1</v>
      </c>
      <c r="AT63">
        <f t="shared" si="25"/>
        <v>1</v>
      </c>
      <c r="AU63">
        <f t="shared" si="25"/>
        <v>1</v>
      </c>
      <c r="AV63">
        <f t="shared" si="25"/>
        <v>1</v>
      </c>
      <c r="AW63">
        <f t="shared" si="25"/>
        <v>1</v>
      </c>
      <c r="AX63">
        <f t="shared" si="25"/>
        <v>1</v>
      </c>
      <c r="AY63">
        <f t="shared" si="25"/>
        <v>1</v>
      </c>
      <c r="AZ63">
        <f t="shared" si="25"/>
        <v>1</v>
      </c>
      <c r="BA63">
        <f t="shared" si="25"/>
        <v>1</v>
      </c>
      <c r="BB63">
        <f t="shared" si="25"/>
        <v>1</v>
      </c>
      <c r="BC63">
        <f t="shared" si="25"/>
        <v>1</v>
      </c>
      <c r="BD63">
        <f t="shared" si="25"/>
        <v>1</v>
      </c>
      <c r="BE63">
        <f t="shared" si="25"/>
        <v>1</v>
      </c>
      <c r="BF63">
        <f t="shared" si="25"/>
        <v>1</v>
      </c>
      <c r="BG63" s="29"/>
    </row>
    <row r="64" spans="1:59">
      <c r="A64" s="364"/>
      <c r="B64" s="252" t="s">
        <v>21</v>
      </c>
      <c r="C64" s="253"/>
      <c r="D64" s="80">
        <f>+入力シート①!F$2</f>
        <v>43853</v>
      </c>
      <c r="E64" s="33"/>
      <c r="F64" s="45"/>
      <c r="G64" s="45"/>
      <c r="H64" s="45"/>
      <c r="I64" s="45"/>
      <c r="J64" s="45"/>
      <c r="K64" s="46"/>
      <c r="N64" s="30"/>
      <c r="P64" s="151">
        <v>42753</v>
      </c>
      <c r="R64" s="151">
        <v>42017</v>
      </c>
      <c r="T64" s="30">
        <v>41281</v>
      </c>
      <c r="U64" s="30">
        <v>18</v>
      </c>
      <c r="V64" s="80">
        <v>40567</v>
      </c>
      <c r="W64" s="80">
        <v>40205</v>
      </c>
      <c r="X64" s="80">
        <v>39834</v>
      </c>
      <c r="Y64" s="151">
        <v>39462</v>
      </c>
      <c r="AA64" s="30">
        <v>18</v>
      </c>
      <c r="AD64" s="30">
        <v>7</v>
      </c>
      <c r="AF64" s="30">
        <v>30</v>
      </c>
      <c r="AG64">
        <v>20</v>
      </c>
      <c r="AJ64">
        <v>5</v>
      </c>
      <c r="AP64">
        <v>13</v>
      </c>
      <c r="AS64">
        <v>17</v>
      </c>
      <c r="AU64">
        <v>6</v>
      </c>
      <c r="AW64">
        <v>12</v>
      </c>
      <c r="AY64">
        <v>8</v>
      </c>
      <c r="BA64">
        <v>9</v>
      </c>
      <c r="BG64" s="29"/>
    </row>
    <row r="65" spans="1:59">
      <c r="A65" s="364"/>
      <c r="B65" s="252" t="s">
        <v>61</v>
      </c>
      <c r="C65" s="253"/>
      <c r="D65">
        <f>+入力シート①!F$3</f>
        <v>33</v>
      </c>
      <c r="E65" s="33"/>
      <c r="F65" s="45"/>
      <c r="G65" s="45"/>
      <c r="H65" s="45"/>
      <c r="I65" s="45"/>
      <c r="J65" s="45"/>
      <c r="K65" s="46"/>
      <c r="N65" s="30"/>
      <c r="P65" s="30">
        <v>33</v>
      </c>
      <c r="R65" s="30">
        <v>33</v>
      </c>
      <c r="T65" s="30">
        <v>33</v>
      </c>
      <c r="U65" s="30">
        <v>33</v>
      </c>
      <c r="V65" s="30">
        <f t="shared" ref="V65:AA65" si="26">+$A$62</f>
        <v>33</v>
      </c>
      <c r="W65" s="30">
        <f t="shared" si="26"/>
        <v>33</v>
      </c>
      <c r="X65" s="30">
        <f t="shared" si="26"/>
        <v>33</v>
      </c>
      <c r="Y65" s="30">
        <f t="shared" si="26"/>
        <v>33</v>
      </c>
      <c r="Z65" s="30">
        <f t="shared" si="26"/>
        <v>33</v>
      </c>
      <c r="AA65" s="30">
        <f t="shared" si="26"/>
        <v>33</v>
      </c>
      <c r="AB65" s="30">
        <f t="shared" ref="AB65:BF65" si="27">+$A$62</f>
        <v>33</v>
      </c>
      <c r="AC65" s="30">
        <f t="shared" si="27"/>
        <v>33</v>
      </c>
      <c r="AD65" s="30">
        <f t="shared" si="27"/>
        <v>33</v>
      </c>
      <c r="AE65" s="30">
        <f t="shared" si="27"/>
        <v>33</v>
      </c>
      <c r="AF65" s="30">
        <f t="shared" si="27"/>
        <v>33</v>
      </c>
      <c r="AG65">
        <f t="shared" si="27"/>
        <v>33</v>
      </c>
      <c r="AH65">
        <f t="shared" si="27"/>
        <v>33</v>
      </c>
      <c r="AI65">
        <f t="shared" si="27"/>
        <v>33</v>
      </c>
      <c r="AJ65">
        <f t="shared" si="27"/>
        <v>33</v>
      </c>
      <c r="AK65">
        <f t="shared" si="27"/>
        <v>33</v>
      </c>
      <c r="AL65">
        <f t="shared" si="27"/>
        <v>33</v>
      </c>
      <c r="AM65">
        <f t="shared" si="27"/>
        <v>33</v>
      </c>
      <c r="AN65">
        <f t="shared" si="27"/>
        <v>33</v>
      </c>
      <c r="AO65">
        <f t="shared" si="27"/>
        <v>33</v>
      </c>
      <c r="AP65">
        <f t="shared" si="27"/>
        <v>33</v>
      </c>
      <c r="AQ65">
        <f t="shared" si="27"/>
        <v>33</v>
      </c>
      <c r="AR65">
        <f t="shared" si="27"/>
        <v>33</v>
      </c>
      <c r="AS65">
        <f t="shared" si="27"/>
        <v>33</v>
      </c>
      <c r="AT65">
        <f t="shared" si="27"/>
        <v>33</v>
      </c>
      <c r="AU65">
        <f t="shared" si="27"/>
        <v>33</v>
      </c>
      <c r="AV65">
        <f t="shared" si="27"/>
        <v>33</v>
      </c>
      <c r="AW65">
        <f t="shared" si="27"/>
        <v>33</v>
      </c>
      <c r="AX65">
        <f t="shared" si="27"/>
        <v>33</v>
      </c>
      <c r="AY65">
        <f t="shared" si="27"/>
        <v>33</v>
      </c>
      <c r="AZ65">
        <f t="shared" si="27"/>
        <v>33</v>
      </c>
      <c r="BA65">
        <f t="shared" si="27"/>
        <v>33</v>
      </c>
      <c r="BB65">
        <f t="shared" si="27"/>
        <v>33</v>
      </c>
      <c r="BC65">
        <f t="shared" si="27"/>
        <v>33</v>
      </c>
      <c r="BD65">
        <f t="shared" si="27"/>
        <v>33</v>
      </c>
      <c r="BE65">
        <f t="shared" si="27"/>
        <v>33</v>
      </c>
      <c r="BF65">
        <f t="shared" si="27"/>
        <v>33</v>
      </c>
      <c r="BG65" s="29"/>
    </row>
    <row r="66" spans="1:59" ht="16.5" thickBot="1">
      <c r="A66" s="364"/>
      <c r="B66" s="252" t="s">
        <v>22</v>
      </c>
      <c r="C66" s="253"/>
      <c r="D66" s="85">
        <f>+入力シート①!F$4</f>
        <v>0.29166666666666669</v>
      </c>
      <c r="E66" s="34"/>
      <c r="F66" s="47"/>
      <c r="G66" s="47"/>
      <c r="H66" s="47"/>
      <c r="I66" s="47"/>
      <c r="J66" s="47"/>
      <c r="K66" s="48"/>
      <c r="N66" s="30"/>
      <c r="P66" s="152">
        <v>0.36458333333333331</v>
      </c>
      <c r="R66" s="152">
        <v>0.35902777777777778</v>
      </c>
      <c r="T66" s="207">
        <v>0.39583333333333331</v>
      </c>
      <c r="U66" s="207">
        <v>0.38541666666666669</v>
      </c>
      <c r="V66" s="85">
        <v>0.47222222222222227</v>
      </c>
      <c r="W66" s="85">
        <v>0.35416666666666669</v>
      </c>
      <c r="X66" s="85">
        <v>0.34027777777777773</v>
      </c>
      <c r="Y66" s="152">
        <v>0.46527777777777773</v>
      </c>
      <c r="BG66" s="29"/>
    </row>
    <row r="67" spans="1:59">
      <c r="A67" s="364"/>
      <c r="B67" s="254" t="s">
        <v>23</v>
      </c>
      <c r="C67" s="20">
        <v>0</v>
      </c>
      <c r="D67" s="218">
        <f>+入力シート①!F$5</f>
        <v>20</v>
      </c>
      <c r="E67">
        <f t="shared" ref="E67:E79" si="28">+COUNT($M67:$BG67)</f>
        <v>19</v>
      </c>
      <c r="F67" s="16">
        <f t="shared" ref="F67:F79" si="29">+AVERAGE($M67:$BG67)</f>
        <v>19.669999999999998</v>
      </c>
      <c r="G67" s="16">
        <f t="shared" ref="G67:G79" si="30">+STDEV($M67:$BG67)</f>
        <v>1.4186378443187442</v>
      </c>
      <c r="H67" s="16">
        <f t="shared" ref="H67:H79" si="31">+MAX($M67:$BG67)</f>
        <v>22.2</v>
      </c>
      <c r="I67" s="16">
        <f t="shared" ref="I67:I79" si="32">+MIN($M67:$BG67)</f>
        <v>16.399999999999999</v>
      </c>
      <c r="J67" s="16">
        <f>+D67-F67</f>
        <v>0.33000000000000185</v>
      </c>
      <c r="K67" s="16">
        <f>+J67/G67</f>
        <v>0.23261750792956878</v>
      </c>
      <c r="N67" s="30"/>
      <c r="P67" s="240">
        <v>20.83</v>
      </c>
      <c r="R67" s="240">
        <v>20.47</v>
      </c>
      <c r="T67" s="30">
        <v>20.43</v>
      </c>
      <c r="U67" s="30">
        <v>20.8</v>
      </c>
      <c r="V67">
        <v>19.8</v>
      </c>
      <c r="W67">
        <v>20.100000000000001</v>
      </c>
      <c r="X67">
        <v>18.100000000000001</v>
      </c>
      <c r="Y67" s="30">
        <v>18.899999999999999</v>
      </c>
      <c r="AA67" s="30">
        <v>20.5</v>
      </c>
      <c r="AD67" s="30">
        <v>20.399999999999999</v>
      </c>
      <c r="AF67" s="30">
        <v>16.399999999999999</v>
      </c>
      <c r="AG67">
        <v>18.100000000000001</v>
      </c>
      <c r="AJ67">
        <v>22.2</v>
      </c>
      <c r="AP67">
        <v>20.9</v>
      </c>
      <c r="AS67">
        <v>18.399999999999999</v>
      </c>
      <c r="AU67">
        <v>20.8</v>
      </c>
      <c r="AW67">
        <v>19.899999999999999</v>
      </c>
      <c r="AY67">
        <v>18.8</v>
      </c>
      <c r="BA67">
        <v>17.899999999999999</v>
      </c>
      <c r="BG67" s="29"/>
    </row>
    <row r="68" spans="1:59">
      <c r="A68" s="364"/>
      <c r="B68" s="254"/>
      <c r="C68" s="20">
        <v>10</v>
      </c>
      <c r="D68" s="218">
        <f>+入力シート①!F$6</f>
        <v>20.010000000000002</v>
      </c>
      <c r="E68">
        <f t="shared" si="28"/>
        <v>18</v>
      </c>
      <c r="F68" s="16">
        <f t="shared" si="29"/>
        <v>19.704466666666665</v>
      </c>
      <c r="G68" s="16">
        <f t="shared" si="30"/>
        <v>1.3520652820995085</v>
      </c>
      <c r="H68" s="16">
        <f t="shared" si="31"/>
        <v>21.7</v>
      </c>
      <c r="I68" s="16">
        <f t="shared" si="32"/>
        <v>16.29</v>
      </c>
      <c r="J68" s="16">
        <f t="shared" ref="J68:J79" si="33">+D68-F68</f>
        <v>0.30553333333333654</v>
      </c>
      <c r="K68" s="16">
        <f t="shared" ref="K68:K79" si="34">+J68/G68</f>
        <v>0.22597528194711095</v>
      </c>
      <c r="N68" s="30"/>
      <c r="P68" s="240">
        <v>20.83</v>
      </c>
      <c r="R68" s="240">
        <v>20.47</v>
      </c>
      <c r="T68" s="30">
        <v>20.46</v>
      </c>
      <c r="U68" s="30">
        <v>20.76</v>
      </c>
      <c r="V68">
        <v>19.829999999999998</v>
      </c>
      <c r="W68">
        <v>20.120200000000001</v>
      </c>
      <c r="X68">
        <v>18.100200000000001</v>
      </c>
      <c r="Y68" s="30">
        <v>19.010000000000002</v>
      </c>
      <c r="AA68" s="30">
        <v>20.54</v>
      </c>
      <c r="AD68" s="30">
        <v>20.5</v>
      </c>
      <c r="AG68">
        <v>18.100000000000001</v>
      </c>
      <c r="AJ68">
        <v>21.7</v>
      </c>
      <c r="AP68">
        <v>20.61</v>
      </c>
      <c r="AS68">
        <v>16.29</v>
      </c>
      <c r="AU68">
        <v>20.34</v>
      </c>
      <c r="AW68">
        <v>20.079999999999998</v>
      </c>
      <c r="AY68">
        <v>18.88</v>
      </c>
      <c r="BA68">
        <v>18.059999999999999</v>
      </c>
      <c r="BG68" s="29"/>
    </row>
    <row r="69" spans="1:59">
      <c r="A69" s="364"/>
      <c r="B69" s="254"/>
      <c r="C69" s="20">
        <v>20</v>
      </c>
      <c r="D69" s="218">
        <f>+入力シート①!F$7</f>
        <v>20.010000000000002</v>
      </c>
      <c r="E69">
        <f t="shared" si="28"/>
        <v>18</v>
      </c>
      <c r="F69" s="16">
        <f t="shared" si="29"/>
        <v>19.635249999999999</v>
      </c>
      <c r="G69" s="16">
        <f t="shared" si="30"/>
        <v>1.4900984397999073</v>
      </c>
      <c r="H69" s="16">
        <f t="shared" si="31"/>
        <v>21.69</v>
      </c>
      <c r="I69" s="16">
        <f t="shared" si="32"/>
        <v>15.48</v>
      </c>
      <c r="J69" s="16">
        <f t="shared" si="33"/>
        <v>0.37475000000000236</v>
      </c>
      <c r="K69" s="16">
        <f t="shared" si="34"/>
        <v>0.25149345170130127</v>
      </c>
      <c r="N69" s="30"/>
      <c r="P69" s="240">
        <v>20.83</v>
      </c>
      <c r="R69" s="240">
        <v>20.46</v>
      </c>
      <c r="T69" s="30">
        <v>20.43</v>
      </c>
      <c r="U69" s="30">
        <v>20.75</v>
      </c>
      <c r="V69">
        <v>19.829999999999998</v>
      </c>
      <c r="W69">
        <v>20.120999999999999</v>
      </c>
      <c r="X69">
        <v>18.1035</v>
      </c>
      <c r="Y69" s="30">
        <v>18.77</v>
      </c>
      <c r="AA69" s="30">
        <v>20.53</v>
      </c>
      <c r="AD69" s="30">
        <v>20.52</v>
      </c>
      <c r="AG69">
        <v>18.100000000000001</v>
      </c>
      <c r="AJ69">
        <v>21.69</v>
      </c>
      <c r="AP69">
        <v>20.6</v>
      </c>
      <c r="AS69">
        <v>15.48</v>
      </c>
      <c r="AU69">
        <v>20.350000000000001</v>
      </c>
      <c r="AW69">
        <v>20.09</v>
      </c>
      <c r="AY69">
        <v>18.72</v>
      </c>
      <c r="BA69">
        <v>18.059999999999999</v>
      </c>
      <c r="BG69" s="29"/>
    </row>
    <row r="70" spans="1:59">
      <c r="A70" s="364"/>
      <c r="B70" s="254"/>
      <c r="C70" s="20">
        <v>30</v>
      </c>
      <c r="D70" s="218">
        <f>+入力シート①!F$8</f>
        <v>20.02</v>
      </c>
      <c r="E70">
        <f t="shared" si="28"/>
        <v>18</v>
      </c>
      <c r="F70" s="16">
        <f t="shared" si="29"/>
        <v>19.497055555555555</v>
      </c>
      <c r="G70" s="16">
        <f t="shared" si="30"/>
        <v>1.5782704544279671</v>
      </c>
      <c r="H70" s="16">
        <f t="shared" si="31"/>
        <v>21.6</v>
      </c>
      <c r="I70" s="16">
        <f t="shared" si="32"/>
        <v>15.34</v>
      </c>
      <c r="J70" s="16">
        <f t="shared" si="33"/>
        <v>0.52294444444444466</v>
      </c>
      <c r="K70" s="16">
        <f t="shared" si="34"/>
        <v>0.33134019773181533</v>
      </c>
      <c r="N70" s="30"/>
      <c r="P70" s="240">
        <v>20.83</v>
      </c>
      <c r="R70" s="240">
        <v>20.47</v>
      </c>
      <c r="T70" s="30">
        <v>20.43</v>
      </c>
      <c r="U70" s="30">
        <v>20.46</v>
      </c>
      <c r="V70">
        <v>19.82</v>
      </c>
      <c r="W70">
        <v>20.121600000000001</v>
      </c>
      <c r="X70">
        <v>18.105399999999999</v>
      </c>
      <c r="Y70" s="30">
        <v>17.98</v>
      </c>
      <c r="AA70" s="30">
        <v>20.53</v>
      </c>
      <c r="AD70" s="30">
        <v>20.52</v>
      </c>
      <c r="AG70">
        <v>18.100000000000001</v>
      </c>
      <c r="AJ70">
        <v>21.6</v>
      </c>
      <c r="AP70">
        <v>20.48</v>
      </c>
      <c r="AS70">
        <v>15.34</v>
      </c>
      <c r="AU70">
        <v>20.350000000000001</v>
      </c>
      <c r="AW70">
        <v>20.07</v>
      </c>
      <c r="AY70">
        <v>17.809999999999999</v>
      </c>
      <c r="BA70">
        <v>17.93</v>
      </c>
      <c r="BG70" s="29"/>
    </row>
    <row r="71" spans="1:59">
      <c r="A71" s="364"/>
      <c r="B71" s="254"/>
      <c r="C71" s="20">
        <v>50</v>
      </c>
      <c r="D71" s="218">
        <f>+入力シート①!F$9</f>
        <v>20.02</v>
      </c>
      <c r="E71">
        <f t="shared" si="28"/>
        <v>18</v>
      </c>
      <c r="F71" s="16">
        <f t="shared" si="29"/>
        <v>19.237633333333335</v>
      </c>
      <c r="G71" s="16">
        <f t="shared" si="30"/>
        <v>1.7910204872871649</v>
      </c>
      <c r="H71" s="16">
        <f t="shared" si="31"/>
        <v>20.81</v>
      </c>
      <c r="I71" s="16">
        <f t="shared" si="32"/>
        <v>14.94</v>
      </c>
      <c r="J71" s="16">
        <f t="shared" si="33"/>
        <v>0.78236666666666466</v>
      </c>
      <c r="K71" s="16">
        <f t="shared" si="34"/>
        <v>0.43682731281969039</v>
      </c>
      <c r="N71" s="30"/>
      <c r="P71" s="240">
        <v>20.67</v>
      </c>
      <c r="R71" s="240">
        <v>20.46</v>
      </c>
      <c r="T71" s="30">
        <v>20.440000000000001</v>
      </c>
      <c r="U71" s="30">
        <v>20.64</v>
      </c>
      <c r="V71">
        <v>19.829999999999998</v>
      </c>
      <c r="W71">
        <v>20.125699999999998</v>
      </c>
      <c r="X71">
        <v>18.111699999999999</v>
      </c>
      <c r="Y71" s="30">
        <v>16.86</v>
      </c>
      <c r="AA71" s="30">
        <v>20.52</v>
      </c>
      <c r="AD71" s="30">
        <v>20.53</v>
      </c>
      <c r="AG71">
        <v>18.07</v>
      </c>
      <c r="AJ71">
        <v>20.81</v>
      </c>
      <c r="AP71">
        <v>20.11</v>
      </c>
      <c r="AS71">
        <v>14.94</v>
      </c>
      <c r="AU71">
        <v>20.350000000000001</v>
      </c>
      <c r="AW71">
        <v>20.059999999999999</v>
      </c>
      <c r="AY71">
        <v>16.71</v>
      </c>
      <c r="BA71">
        <v>17.04</v>
      </c>
      <c r="BG71" s="29"/>
    </row>
    <row r="72" spans="1:59">
      <c r="A72" s="364"/>
      <c r="B72" s="254"/>
      <c r="C72" s="20">
        <v>75</v>
      </c>
      <c r="D72" s="218">
        <f>+入力シート①!F$10</f>
        <v>20.04</v>
      </c>
      <c r="E72">
        <f t="shared" si="28"/>
        <v>18</v>
      </c>
      <c r="F72" s="16">
        <f t="shared" si="29"/>
        <v>18.919588888888892</v>
      </c>
      <c r="G72" s="16">
        <f t="shared" si="30"/>
        <v>2.0313258776093974</v>
      </c>
      <c r="H72" s="16">
        <f t="shared" si="31"/>
        <v>20.53</v>
      </c>
      <c r="I72" s="16">
        <f t="shared" si="32"/>
        <v>14.18</v>
      </c>
      <c r="J72" s="16">
        <f t="shared" si="33"/>
        <v>1.1204111111111068</v>
      </c>
      <c r="K72" s="16">
        <f t="shared" si="34"/>
        <v>0.55156640471182439</v>
      </c>
      <c r="N72" s="30"/>
      <c r="P72" s="240">
        <v>19.440000000000001</v>
      </c>
      <c r="R72" s="240">
        <v>20.47</v>
      </c>
      <c r="T72" s="30">
        <v>20.43</v>
      </c>
      <c r="U72" s="30">
        <v>20.45</v>
      </c>
      <c r="V72">
        <v>19.82</v>
      </c>
      <c r="W72">
        <v>20.107199999999999</v>
      </c>
      <c r="X72">
        <v>18.0154</v>
      </c>
      <c r="Y72" s="30">
        <v>15.61</v>
      </c>
      <c r="AA72" s="30">
        <v>20.53</v>
      </c>
      <c r="AD72" s="30">
        <v>20.5</v>
      </c>
      <c r="AG72">
        <v>17.690000000000001</v>
      </c>
      <c r="AJ72">
        <v>20.34</v>
      </c>
      <c r="AP72">
        <v>19.98</v>
      </c>
      <c r="AS72">
        <v>14.18</v>
      </c>
      <c r="AU72">
        <v>20.36</v>
      </c>
      <c r="AW72">
        <v>19.97</v>
      </c>
      <c r="AY72">
        <v>16.16</v>
      </c>
      <c r="BA72">
        <v>16.5</v>
      </c>
      <c r="BG72" s="29"/>
    </row>
    <row r="73" spans="1:59">
      <c r="A73" s="364"/>
      <c r="B73" s="254"/>
      <c r="C73" s="20">
        <v>100</v>
      </c>
      <c r="D73" s="218">
        <f>+入力シート①!F$11</f>
        <v>19.96</v>
      </c>
      <c r="E73">
        <f t="shared" si="28"/>
        <v>18</v>
      </c>
      <c r="F73" s="16">
        <f t="shared" si="29"/>
        <v>18.659450000000007</v>
      </c>
      <c r="G73" s="16">
        <f t="shared" si="30"/>
        <v>2.1101625614127553</v>
      </c>
      <c r="H73" s="16">
        <f t="shared" si="31"/>
        <v>20.49</v>
      </c>
      <c r="I73" s="16">
        <f t="shared" si="32"/>
        <v>13.75</v>
      </c>
      <c r="J73" s="16">
        <f t="shared" si="33"/>
        <v>1.3005499999999941</v>
      </c>
      <c r="K73" s="16">
        <f t="shared" si="34"/>
        <v>0.61632692370832087</v>
      </c>
      <c r="N73" s="30"/>
      <c r="P73" s="240">
        <v>18.43</v>
      </c>
      <c r="R73" s="240">
        <v>20.45</v>
      </c>
      <c r="T73" s="30">
        <v>20.12</v>
      </c>
      <c r="U73" s="30">
        <v>20.440000000000001</v>
      </c>
      <c r="V73">
        <v>19.809999999999999</v>
      </c>
      <c r="W73">
        <v>19.930199999999999</v>
      </c>
      <c r="X73">
        <v>17.8599</v>
      </c>
      <c r="Y73" s="30">
        <v>15.32</v>
      </c>
      <c r="AA73" s="30">
        <v>20.49</v>
      </c>
      <c r="AD73" s="30">
        <v>20.170000000000002</v>
      </c>
      <c r="AG73">
        <v>16.72</v>
      </c>
      <c r="AJ73">
        <v>19.739999999999998</v>
      </c>
      <c r="AP73">
        <v>19.89</v>
      </c>
      <c r="AS73">
        <v>13.75</v>
      </c>
      <c r="AU73">
        <v>20.350000000000001</v>
      </c>
      <c r="AW73">
        <v>19.920000000000002</v>
      </c>
      <c r="AY73">
        <v>16.05</v>
      </c>
      <c r="BA73">
        <v>16.43</v>
      </c>
      <c r="BG73" s="29"/>
    </row>
    <row r="74" spans="1:59">
      <c r="A74" s="364"/>
      <c r="B74" s="254"/>
      <c r="C74" s="20">
        <v>150</v>
      </c>
      <c r="D74" s="218">
        <f>+入力シート①!F$12</f>
        <v>18.37</v>
      </c>
      <c r="E74">
        <f t="shared" si="28"/>
        <v>18</v>
      </c>
      <c r="F74" s="16">
        <f t="shared" si="29"/>
        <v>17.603149999999996</v>
      </c>
      <c r="G74" s="16">
        <f t="shared" si="30"/>
        <v>2.4517462526438254</v>
      </c>
      <c r="H74" s="16">
        <f t="shared" si="31"/>
        <v>20.39</v>
      </c>
      <c r="I74" s="16">
        <f t="shared" si="32"/>
        <v>11.85</v>
      </c>
      <c r="J74" s="16">
        <f t="shared" si="33"/>
        <v>0.76685000000000514</v>
      </c>
      <c r="K74" s="16">
        <f t="shared" si="34"/>
        <v>0.31277706621273599</v>
      </c>
      <c r="N74" s="30"/>
      <c r="P74" s="240">
        <v>16.72</v>
      </c>
      <c r="R74" s="240">
        <v>18.21</v>
      </c>
      <c r="T74" s="30">
        <v>17.829999999999998</v>
      </c>
      <c r="U74" s="30">
        <v>20.39</v>
      </c>
      <c r="V74">
        <v>19.79</v>
      </c>
      <c r="W74">
        <v>19.652699999999999</v>
      </c>
      <c r="X74">
        <v>17.553999999999998</v>
      </c>
      <c r="Y74" s="30">
        <v>14.09</v>
      </c>
      <c r="AA74" s="30">
        <v>19.149999999999999</v>
      </c>
      <c r="AD74" s="30">
        <v>19.899999999999999</v>
      </c>
      <c r="AG74">
        <v>14.07</v>
      </c>
      <c r="AJ74">
        <v>18.239999999999998</v>
      </c>
      <c r="AP74">
        <v>19.22</v>
      </c>
      <c r="AS74">
        <v>11.85</v>
      </c>
      <c r="AU74">
        <v>19.02</v>
      </c>
      <c r="AW74">
        <v>19.899999999999999</v>
      </c>
      <c r="AY74">
        <v>15.09</v>
      </c>
      <c r="BA74">
        <v>16.18</v>
      </c>
      <c r="BG74" s="29"/>
    </row>
    <row r="75" spans="1:59">
      <c r="A75" s="364"/>
      <c r="B75" s="254"/>
      <c r="C75" s="20">
        <v>200</v>
      </c>
      <c r="D75" s="218">
        <f>+入力シート①!F$13</f>
        <v>17.54</v>
      </c>
      <c r="E75">
        <f t="shared" si="28"/>
        <v>18</v>
      </c>
      <c r="F75" s="16">
        <f t="shared" si="29"/>
        <v>16.057816666666668</v>
      </c>
      <c r="G75" s="16">
        <f t="shared" si="30"/>
        <v>2.7689142684771655</v>
      </c>
      <c r="H75" s="16">
        <f t="shared" si="31"/>
        <v>19.899999999999999</v>
      </c>
      <c r="I75" s="16">
        <f t="shared" si="32"/>
        <v>10.06</v>
      </c>
      <c r="J75" s="16">
        <f t="shared" si="33"/>
        <v>1.4821833333333316</v>
      </c>
      <c r="K75" s="16">
        <f t="shared" si="34"/>
        <v>0.53529405016519194</v>
      </c>
      <c r="N75" s="30"/>
      <c r="P75" s="240">
        <v>16.05</v>
      </c>
      <c r="R75" s="240">
        <v>15.32</v>
      </c>
      <c r="T75" s="30">
        <v>15.57</v>
      </c>
      <c r="U75" s="30">
        <v>19.899999999999999</v>
      </c>
      <c r="V75">
        <v>19.600000000000001</v>
      </c>
      <c r="W75">
        <v>18.0549</v>
      </c>
      <c r="X75">
        <v>14.9358</v>
      </c>
      <c r="Y75" s="30">
        <v>12.66</v>
      </c>
      <c r="AA75" s="30">
        <v>15.93</v>
      </c>
      <c r="AD75" s="30">
        <v>19.600000000000001</v>
      </c>
      <c r="AG75">
        <v>11.91</v>
      </c>
      <c r="AJ75">
        <v>16.04</v>
      </c>
      <c r="AP75">
        <v>18.3</v>
      </c>
      <c r="AS75">
        <v>10.06</v>
      </c>
      <c r="AU75">
        <v>17.96</v>
      </c>
      <c r="AW75">
        <v>18.38</v>
      </c>
      <c r="AY75">
        <v>14.19</v>
      </c>
      <c r="BA75">
        <v>14.58</v>
      </c>
      <c r="BG75" s="29"/>
    </row>
    <row r="76" spans="1:59">
      <c r="A76" s="364"/>
      <c r="B76" s="254"/>
      <c r="C76" s="20">
        <v>300</v>
      </c>
      <c r="D76" s="218">
        <f>+入力シート①!F$14</f>
        <v>15.98</v>
      </c>
      <c r="E76">
        <f t="shared" si="28"/>
        <v>12</v>
      </c>
      <c r="F76" s="16">
        <f t="shared" si="29"/>
        <v>13.504258333333333</v>
      </c>
      <c r="G76" s="16">
        <f t="shared" si="30"/>
        <v>2.9723518482717179</v>
      </c>
      <c r="H76" s="16">
        <f t="shared" si="31"/>
        <v>17.809999999999999</v>
      </c>
      <c r="I76" s="16">
        <f t="shared" si="32"/>
        <v>9.84</v>
      </c>
      <c r="J76" s="16">
        <f t="shared" si="33"/>
        <v>2.4757416666666678</v>
      </c>
      <c r="K76" s="16">
        <f t="shared" si="34"/>
        <v>0.8329234872063328</v>
      </c>
      <c r="N76" s="30"/>
      <c r="P76" s="240">
        <v>12.11</v>
      </c>
      <c r="R76" s="240">
        <v>12.01</v>
      </c>
      <c r="T76" s="30">
        <v>11.11</v>
      </c>
      <c r="U76" s="30">
        <v>17.579999999999998</v>
      </c>
      <c r="V76">
        <v>16.84</v>
      </c>
      <c r="W76">
        <v>16.762499999999999</v>
      </c>
      <c r="X76">
        <v>11.698600000000001</v>
      </c>
      <c r="Y76" s="30">
        <v>9.8800000000000008</v>
      </c>
      <c r="AA76" s="30">
        <v>13.64</v>
      </c>
      <c r="AD76" s="30">
        <v>17.809999999999999</v>
      </c>
      <c r="AG76">
        <v>9.84</v>
      </c>
      <c r="AJ76">
        <v>12.77</v>
      </c>
      <c r="BG76" s="29"/>
    </row>
    <row r="77" spans="1:59">
      <c r="A77" s="364"/>
      <c r="B77" s="254"/>
      <c r="C77" s="20">
        <v>400</v>
      </c>
      <c r="D77" s="218">
        <f>+入力シート①!F$15</f>
        <v>13.87</v>
      </c>
      <c r="E77">
        <f t="shared" si="28"/>
        <v>12</v>
      </c>
      <c r="F77" s="16">
        <f t="shared" si="29"/>
        <v>10.890616666666666</v>
      </c>
      <c r="G77" s="16">
        <f t="shared" si="30"/>
        <v>2.7198567759194923</v>
      </c>
      <c r="H77" s="16">
        <f t="shared" si="31"/>
        <v>15.9</v>
      </c>
      <c r="I77" s="16">
        <f t="shared" si="32"/>
        <v>7.96</v>
      </c>
      <c r="J77" s="16">
        <f t="shared" si="33"/>
        <v>2.9793833333333328</v>
      </c>
      <c r="K77" s="16">
        <f t="shared" si="34"/>
        <v>1.0954191999047831</v>
      </c>
      <c r="N77" s="30"/>
      <c r="P77" s="240">
        <v>9.52</v>
      </c>
      <c r="R77" s="240">
        <v>9.4</v>
      </c>
      <c r="T77" s="30">
        <v>8.8699999999999992</v>
      </c>
      <c r="U77" s="30">
        <v>15.9</v>
      </c>
      <c r="V77">
        <v>13.63</v>
      </c>
      <c r="W77">
        <v>12.8749</v>
      </c>
      <c r="X77">
        <v>9.2125000000000004</v>
      </c>
      <c r="Y77" s="30">
        <v>7.96</v>
      </c>
      <c r="AA77" s="30">
        <v>10.66</v>
      </c>
      <c r="AD77" s="30">
        <v>14.9</v>
      </c>
      <c r="AG77">
        <v>8.16</v>
      </c>
      <c r="AJ77">
        <v>9.6</v>
      </c>
      <c r="BG77" s="29"/>
    </row>
    <row r="78" spans="1:59">
      <c r="A78" s="364"/>
      <c r="B78" s="254"/>
      <c r="C78" s="20">
        <v>500</v>
      </c>
      <c r="D78" s="218">
        <f>+入力シート①!F$16</f>
        <v>10.8</v>
      </c>
      <c r="E78">
        <f t="shared" si="28"/>
        <v>9</v>
      </c>
      <c r="F78" s="16">
        <f t="shared" si="29"/>
        <v>8.8847333333333331</v>
      </c>
      <c r="G78" s="16">
        <f t="shared" si="30"/>
        <v>2.1875160890836907</v>
      </c>
      <c r="H78" s="16">
        <f t="shared" si="31"/>
        <v>12.25</v>
      </c>
      <c r="I78" s="16">
        <f t="shared" si="32"/>
        <v>6.45</v>
      </c>
      <c r="J78" s="16">
        <f t="shared" si="33"/>
        <v>1.9152666666666676</v>
      </c>
      <c r="K78" s="16">
        <f t="shared" si="34"/>
        <v>0.8755440365556062</v>
      </c>
      <c r="N78" s="30"/>
      <c r="P78" s="240">
        <v>6.75</v>
      </c>
      <c r="R78" s="240">
        <v>7.39</v>
      </c>
      <c r="T78" s="30">
        <v>7.05</v>
      </c>
      <c r="U78" s="30">
        <v>11.59</v>
      </c>
      <c r="V78">
        <v>10.32</v>
      </c>
      <c r="W78">
        <v>9.9225999999999992</v>
      </c>
      <c r="AD78" s="30">
        <v>12.25</v>
      </c>
      <c r="AG78">
        <v>6.45</v>
      </c>
      <c r="AJ78">
        <v>8.24</v>
      </c>
      <c r="BG78" s="29"/>
    </row>
    <row r="79" spans="1:59">
      <c r="A79" s="364"/>
      <c r="B79" s="254"/>
      <c r="C79" s="20">
        <v>600</v>
      </c>
      <c r="D79" s="218" t="str">
        <f>+入力シート①!F$17</f>
        <v>-</v>
      </c>
      <c r="E79">
        <f t="shared" si="28"/>
        <v>3</v>
      </c>
      <c r="F79" s="16">
        <f t="shared" si="29"/>
        <v>6.836666666666666</v>
      </c>
      <c r="G79" s="16">
        <f t="shared" si="30"/>
        <v>1.3476770137289311</v>
      </c>
      <c r="H79" s="16">
        <f t="shared" si="31"/>
        <v>8.3699999999999992</v>
      </c>
      <c r="I79" s="16">
        <f t="shared" si="32"/>
        <v>5.84</v>
      </c>
      <c r="J79" s="16" t="e">
        <f t="shared" si="33"/>
        <v>#VALUE!</v>
      </c>
      <c r="K79" s="16" t="e">
        <f t="shared" si="34"/>
        <v>#VALUE!</v>
      </c>
      <c r="N79" s="30"/>
      <c r="P79" s="240" t="s">
        <v>105</v>
      </c>
      <c r="R79" s="240">
        <v>6.3</v>
      </c>
      <c r="T79" s="30">
        <v>5.84</v>
      </c>
      <c r="U79" s="30">
        <v>8.3699999999999992</v>
      </c>
      <c r="BG79" s="29"/>
    </row>
    <row r="80" spans="1:59">
      <c r="A80" s="364"/>
      <c r="B80" s="26"/>
      <c r="C80" s="26"/>
      <c r="D80" s="31"/>
      <c r="E80" s="31"/>
      <c r="F80" s="49"/>
      <c r="G80" s="49"/>
      <c r="H80" s="49"/>
      <c r="I80" s="49"/>
      <c r="J80" s="49"/>
      <c r="K80" s="49"/>
      <c r="L80" s="31"/>
      <c r="N80" s="30"/>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29"/>
    </row>
    <row r="81" spans="1:59">
      <c r="A81" s="364"/>
      <c r="B81" s="250" t="s">
        <v>26</v>
      </c>
      <c r="C81" s="24" t="s">
        <v>24</v>
      </c>
      <c r="D81">
        <f>+入力シート①!F$19</f>
        <v>235</v>
      </c>
      <c r="E81">
        <f>+COUNT($M81:$BG81)</f>
        <v>19</v>
      </c>
      <c r="F81" s="16">
        <f>+AVERAGE($M81:$BG81)</f>
        <v>159.78947368421052</v>
      </c>
      <c r="G81" s="16">
        <f>+STDEV($M81:$BG81)</f>
        <v>94.894431956644695</v>
      </c>
      <c r="H81" s="16">
        <f>+MAX($M81:$BG81)</f>
        <v>350</v>
      </c>
      <c r="I81" s="16">
        <f>+MIN($M81:$BG81)</f>
        <v>28</v>
      </c>
      <c r="J81" s="16">
        <f>+D81-F81</f>
        <v>75.21052631578948</v>
      </c>
      <c r="K81" s="16">
        <f>+J81/G81</f>
        <v>0.79257048875271852</v>
      </c>
      <c r="N81" s="30"/>
      <c r="P81" s="30">
        <v>350</v>
      </c>
      <c r="R81" s="30">
        <v>50</v>
      </c>
      <c r="T81" s="30">
        <v>82</v>
      </c>
      <c r="U81" s="30">
        <v>129</v>
      </c>
      <c r="V81">
        <v>81</v>
      </c>
      <c r="W81">
        <v>71</v>
      </c>
      <c r="X81">
        <v>275</v>
      </c>
      <c r="Y81" s="30">
        <v>161</v>
      </c>
      <c r="AA81" s="30">
        <v>88</v>
      </c>
      <c r="AD81" s="30">
        <v>241</v>
      </c>
      <c r="AF81" s="30">
        <v>235</v>
      </c>
      <c r="AG81">
        <v>284</v>
      </c>
      <c r="AJ81">
        <v>49</v>
      </c>
      <c r="AP81">
        <v>155</v>
      </c>
      <c r="AS81">
        <v>180</v>
      </c>
      <c r="AU81">
        <v>28</v>
      </c>
      <c r="AW81">
        <v>226</v>
      </c>
      <c r="AY81">
        <v>99</v>
      </c>
      <c r="BA81">
        <v>252</v>
      </c>
      <c r="BG81" s="29"/>
    </row>
    <row r="82" spans="1:59">
      <c r="A82" s="364"/>
      <c r="B82" s="251"/>
      <c r="C82" s="21" t="s">
        <v>25</v>
      </c>
      <c r="D82">
        <f>+入力シート①!F$20</f>
        <v>1.1000000000000001</v>
      </c>
      <c r="E82">
        <f>+COUNT($M82:$BG82)</f>
        <v>19</v>
      </c>
      <c r="F82" s="16">
        <f>+AVERAGE($M82:$BG82)</f>
        <v>1.614736842105263</v>
      </c>
      <c r="G82" s="16">
        <f>+STDEV($M82:$BG82)</f>
        <v>0.90228948558069433</v>
      </c>
      <c r="H82" s="16">
        <f>+MAX($M82:$BG82)</f>
        <v>3.4</v>
      </c>
      <c r="I82" s="16">
        <f>+MIN($M82:$BG82)</f>
        <v>0.3</v>
      </c>
      <c r="J82" s="16">
        <f>+D82-F82</f>
        <v>-0.51473684210526294</v>
      </c>
      <c r="K82" s="16">
        <f>+J82/G82</f>
        <v>-0.5704785995306032</v>
      </c>
      <c r="N82" s="30"/>
      <c r="P82" s="30">
        <v>2.7</v>
      </c>
      <c r="R82" s="30">
        <v>1.9</v>
      </c>
      <c r="T82" s="30">
        <v>2.8</v>
      </c>
      <c r="U82" s="30">
        <v>0.9</v>
      </c>
      <c r="V82">
        <v>1.6</v>
      </c>
      <c r="W82">
        <v>1.1000000000000001</v>
      </c>
      <c r="X82">
        <v>2.5</v>
      </c>
      <c r="Y82" s="30">
        <v>3.4</v>
      </c>
      <c r="AA82" s="30">
        <v>2.5</v>
      </c>
      <c r="AD82" s="30">
        <v>1</v>
      </c>
      <c r="AF82" s="30">
        <v>0.5</v>
      </c>
      <c r="AG82">
        <v>0.8</v>
      </c>
      <c r="AJ82">
        <v>2.4</v>
      </c>
      <c r="AP82">
        <v>1.88</v>
      </c>
      <c r="AS82">
        <v>0.3</v>
      </c>
      <c r="AU82">
        <v>1.3</v>
      </c>
      <c r="AW82">
        <v>0.4</v>
      </c>
      <c r="AY82">
        <v>1.5</v>
      </c>
      <c r="BA82">
        <v>1.2</v>
      </c>
      <c r="BG82" s="29"/>
    </row>
    <row r="83" spans="1:59" ht="0.95" customHeight="1">
      <c r="N83" s="30"/>
      <c r="BG83" s="29"/>
    </row>
    <row r="84" spans="1:59" ht="0.95" customHeight="1">
      <c r="N84" s="30"/>
      <c r="BG84" s="29"/>
    </row>
    <row r="85" spans="1:59" ht="0.95" customHeight="1">
      <c r="N85" s="30"/>
      <c r="BG85" s="29"/>
    </row>
    <row r="86" spans="1:59" ht="0.95" customHeight="1">
      <c r="N86" s="30"/>
      <c r="BG86" s="29"/>
    </row>
    <row r="87" spans="1:59" ht="0.95" customHeight="1">
      <c r="N87" s="30"/>
      <c r="BG87" s="29"/>
    </row>
    <row r="88" spans="1:59" ht="0.95" customHeight="1">
      <c r="N88" s="30"/>
      <c r="BG88" s="29"/>
    </row>
    <row r="89" spans="1:59" ht="0.95" customHeight="1">
      <c r="N89" s="30"/>
      <c r="BG89" s="29"/>
    </row>
    <row r="90" spans="1:59" ht="0.95" customHeight="1">
      <c r="N90" s="30"/>
      <c r="BG90" s="29"/>
    </row>
    <row r="91" spans="1:59" ht="16.5" thickBot="1">
      <c r="D91" s="1" t="s">
        <v>27</v>
      </c>
      <c r="E91" s="1" t="s">
        <v>3</v>
      </c>
      <c r="F91" s="15" t="s">
        <v>4</v>
      </c>
      <c r="G91" s="15" t="s">
        <v>8</v>
      </c>
      <c r="H91" s="15" t="s">
        <v>5</v>
      </c>
      <c r="I91" s="15" t="s">
        <v>6</v>
      </c>
      <c r="J91" s="15" t="s">
        <v>7</v>
      </c>
      <c r="K91" s="16" t="s">
        <v>60</v>
      </c>
      <c r="N91" s="30"/>
      <c r="P91" s="30" t="s">
        <v>201</v>
      </c>
      <c r="R91" s="30" t="s">
        <v>201</v>
      </c>
      <c r="V91" s="142"/>
      <c r="W91" s="142"/>
      <c r="X91" s="142"/>
      <c r="Y91" s="142"/>
      <c r="AB91" s="142"/>
      <c r="AC91" s="142"/>
      <c r="AD91" s="142"/>
      <c r="AE91" s="142"/>
      <c r="AF91" s="142"/>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29"/>
    </row>
    <row r="92" spans="1:59">
      <c r="A92" s="364">
        <v>34</v>
      </c>
      <c r="B92" s="252" t="s">
        <v>19</v>
      </c>
      <c r="C92" s="253"/>
      <c r="D92" s="78">
        <f>+入力シート①!G$2</f>
        <v>43853</v>
      </c>
      <c r="E92" s="32"/>
      <c r="F92" s="43"/>
      <c r="G92" s="43"/>
      <c r="H92" s="43"/>
      <c r="I92" s="43"/>
      <c r="J92" s="43"/>
      <c r="K92" s="44"/>
      <c r="N92" s="30"/>
      <c r="P92" s="239">
        <v>42753</v>
      </c>
      <c r="R92" s="239">
        <v>42017</v>
      </c>
      <c r="T92" s="30">
        <f t="shared" ref="T92:AA92" si="35">+T$1</f>
        <v>2013</v>
      </c>
      <c r="U92" s="30">
        <v>2012</v>
      </c>
      <c r="V92" s="30">
        <f t="shared" si="35"/>
        <v>2011</v>
      </c>
      <c r="W92" s="30">
        <f t="shared" si="35"/>
        <v>2010</v>
      </c>
      <c r="X92" s="30">
        <f t="shared" si="35"/>
        <v>2009</v>
      </c>
      <c r="Y92" s="30">
        <f t="shared" si="35"/>
        <v>2008</v>
      </c>
      <c r="Z92" s="30">
        <f t="shared" si="35"/>
        <v>2007</v>
      </c>
      <c r="AA92" s="30">
        <f t="shared" si="35"/>
        <v>2006</v>
      </c>
      <c r="AB92" s="30">
        <f t="shared" ref="AB92:BF92" si="36">+AB$1</f>
        <v>2005</v>
      </c>
      <c r="AC92" s="30">
        <f t="shared" si="36"/>
        <v>2004</v>
      </c>
      <c r="AD92" s="30">
        <f t="shared" si="36"/>
        <v>2003</v>
      </c>
      <c r="AE92" s="30">
        <f t="shared" si="36"/>
        <v>2003</v>
      </c>
      <c r="AF92" s="30">
        <f t="shared" si="36"/>
        <v>2001</v>
      </c>
      <c r="AG92">
        <f t="shared" si="36"/>
        <v>2001</v>
      </c>
      <c r="AH92">
        <f t="shared" si="36"/>
        <v>2000</v>
      </c>
      <c r="AI92">
        <f t="shared" si="36"/>
        <v>1999</v>
      </c>
      <c r="AJ92">
        <f t="shared" si="36"/>
        <v>1999</v>
      </c>
      <c r="AK92">
        <f t="shared" si="36"/>
        <v>1998</v>
      </c>
      <c r="AL92">
        <f t="shared" si="36"/>
        <v>1997</v>
      </c>
      <c r="AM92">
        <f t="shared" si="36"/>
        <v>1996</v>
      </c>
      <c r="AN92">
        <f t="shared" si="36"/>
        <v>1995</v>
      </c>
      <c r="AO92">
        <f t="shared" si="36"/>
        <v>1994</v>
      </c>
      <c r="AP92">
        <f t="shared" si="36"/>
        <v>1993</v>
      </c>
      <c r="AQ92">
        <f t="shared" si="36"/>
        <v>1992</v>
      </c>
      <c r="AR92">
        <f t="shared" si="36"/>
        <v>1991</v>
      </c>
      <c r="AS92">
        <f t="shared" si="36"/>
        <v>1991</v>
      </c>
      <c r="AT92">
        <f t="shared" si="36"/>
        <v>1990</v>
      </c>
      <c r="AU92">
        <f t="shared" si="36"/>
        <v>1989</v>
      </c>
      <c r="AV92">
        <f t="shared" si="36"/>
        <v>1988</v>
      </c>
      <c r="AW92">
        <f t="shared" si="36"/>
        <v>1987</v>
      </c>
      <c r="AX92">
        <f t="shared" si="36"/>
        <v>1986</v>
      </c>
      <c r="AY92">
        <f t="shared" si="36"/>
        <v>1985</v>
      </c>
      <c r="AZ92">
        <f t="shared" si="36"/>
        <v>1984</v>
      </c>
      <c r="BA92">
        <f t="shared" si="36"/>
        <v>1984</v>
      </c>
      <c r="BB92">
        <f t="shared" si="36"/>
        <v>1983</v>
      </c>
      <c r="BC92">
        <f t="shared" si="36"/>
        <v>1982</v>
      </c>
      <c r="BD92">
        <f t="shared" si="36"/>
        <v>1981</v>
      </c>
      <c r="BE92">
        <f t="shared" si="36"/>
        <v>1981</v>
      </c>
      <c r="BF92">
        <f t="shared" si="36"/>
        <v>1980</v>
      </c>
      <c r="BG92" s="29"/>
    </row>
    <row r="93" spans="1:59">
      <c r="A93" s="364"/>
      <c r="B93" s="252" t="s">
        <v>20</v>
      </c>
      <c r="C93" s="253"/>
      <c r="D93" s="79">
        <f>+入力シート①!G$2</f>
        <v>43853</v>
      </c>
      <c r="E93" s="33"/>
      <c r="F93" s="45"/>
      <c r="G93" s="45"/>
      <c r="H93" s="45"/>
      <c r="I93" s="45"/>
      <c r="J93" s="45"/>
      <c r="K93" s="46"/>
      <c r="N93" s="30"/>
      <c r="P93" s="150">
        <v>42753</v>
      </c>
      <c r="R93" s="150">
        <v>42017</v>
      </c>
      <c r="T93" s="30">
        <v>1</v>
      </c>
      <c r="U93" s="30">
        <v>1</v>
      </c>
      <c r="V93" s="30">
        <f t="shared" ref="V93:BF93" si="37">+V$3</f>
        <v>1</v>
      </c>
      <c r="W93" s="30">
        <f t="shared" si="37"/>
        <v>1</v>
      </c>
      <c r="X93" s="30">
        <f t="shared" si="37"/>
        <v>1</v>
      </c>
      <c r="Y93" s="30">
        <f>+Y$3</f>
        <v>1</v>
      </c>
      <c r="Z93" s="30">
        <f t="shared" si="37"/>
        <v>1</v>
      </c>
      <c r="AA93" s="30">
        <f>+AA$3</f>
        <v>1</v>
      </c>
      <c r="AB93" s="30">
        <f t="shared" si="37"/>
        <v>1</v>
      </c>
      <c r="AC93" s="30">
        <f t="shared" si="37"/>
        <v>1</v>
      </c>
      <c r="AD93" s="30">
        <f t="shared" si="37"/>
        <v>1</v>
      </c>
      <c r="AE93" s="30">
        <f t="shared" si="37"/>
        <v>1</v>
      </c>
      <c r="AF93" s="30">
        <f t="shared" si="37"/>
        <v>1</v>
      </c>
      <c r="AG93">
        <f t="shared" si="37"/>
        <v>1</v>
      </c>
      <c r="AH93">
        <f t="shared" si="37"/>
        <v>1</v>
      </c>
      <c r="AI93">
        <f t="shared" si="37"/>
        <v>1</v>
      </c>
      <c r="AJ93">
        <f t="shared" si="37"/>
        <v>1</v>
      </c>
      <c r="AK93">
        <f t="shared" si="37"/>
        <v>1</v>
      </c>
      <c r="AL93">
        <f t="shared" si="37"/>
        <v>1</v>
      </c>
      <c r="AM93">
        <f t="shared" si="37"/>
        <v>1</v>
      </c>
      <c r="AN93">
        <f t="shared" si="37"/>
        <v>1</v>
      </c>
      <c r="AO93">
        <f t="shared" si="37"/>
        <v>1</v>
      </c>
      <c r="AP93">
        <f t="shared" si="37"/>
        <v>1</v>
      </c>
      <c r="AQ93">
        <f t="shared" si="37"/>
        <v>1</v>
      </c>
      <c r="AR93">
        <f t="shared" si="37"/>
        <v>1</v>
      </c>
      <c r="AS93">
        <f t="shared" si="37"/>
        <v>1</v>
      </c>
      <c r="AT93">
        <f t="shared" si="37"/>
        <v>1</v>
      </c>
      <c r="AU93">
        <f t="shared" si="37"/>
        <v>1</v>
      </c>
      <c r="AV93">
        <f t="shared" si="37"/>
        <v>1</v>
      </c>
      <c r="AW93">
        <f t="shared" si="37"/>
        <v>1</v>
      </c>
      <c r="AX93">
        <f t="shared" si="37"/>
        <v>1</v>
      </c>
      <c r="AY93">
        <f t="shared" si="37"/>
        <v>1</v>
      </c>
      <c r="AZ93">
        <f t="shared" si="37"/>
        <v>1</v>
      </c>
      <c r="BA93">
        <f t="shared" si="37"/>
        <v>1</v>
      </c>
      <c r="BB93">
        <f t="shared" si="37"/>
        <v>1</v>
      </c>
      <c r="BC93">
        <f t="shared" si="37"/>
        <v>1</v>
      </c>
      <c r="BD93">
        <f t="shared" si="37"/>
        <v>1</v>
      </c>
      <c r="BE93">
        <f t="shared" si="37"/>
        <v>1</v>
      </c>
      <c r="BF93">
        <f t="shared" si="37"/>
        <v>1</v>
      </c>
      <c r="BG93" s="29"/>
    </row>
    <row r="94" spans="1:59">
      <c r="A94" s="364"/>
      <c r="B94" s="252" t="s">
        <v>21</v>
      </c>
      <c r="C94" s="253"/>
      <c r="D94" s="80">
        <f>+入力シート①!G$2</f>
        <v>43853</v>
      </c>
      <c r="E94" s="33"/>
      <c r="F94" s="45"/>
      <c r="G94" s="45"/>
      <c r="H94" s="45"/>
      <c r="I94" s="45"/>
      <c r="J94" s="45"/>
      <c r="K94" s="46"/>
      <c r="N94" s="30"/>
      <c r="P94" s="151">
        <v>42753</v>
      </c>
      <c r="R94" s="151">
        <v>42017</v>
      </c>
      <c r="T94" s="30">
        <v>7</v>
      </c>
      <c r="U94" s="30">
        <v>18</v>
      </c>
      <c r="V94" s="80">
        <v>40567</v>
      </c>
      <c r="W94" s="80">
        <v>40205</v>
      </c>
      <c r="X94" s="80">
        <v>39834</v>
      </c>
      <c r="Y94" s="151">
        <v>39462</v>
      </c>
      <c r="AA94" s="30">
        <v>18</v>
      </c>
      <c r="AD94" s="30">
        <v>7</v>
      </c>
      <c r="AF94" s="30">
        <v>30</v>
      </c>
      <c r="AG94">
        <v>20</v>
      </c>
      <c r="AH94">
        <v>24</v>
      </c>
      <c r="AI94">
        <v>18</v>
      </c>
      <c r="AJ94">
        <v>5</v>
      </c>
      <c r="AN94">
        <v>9</v>
      </c>
      <c r="AO94">
        <v>9</v>
      </c>
      <c r="AP94">
        <v>13</v>
      </c>
      <c r="AR94">
        <v>31</v>
      </c>
      <c r="AS94">
        <v>17</v>
      </c>
      <c r="AU94">
        <v>6</v>
      </c>
      <c r="AW94">
        <v>12</v>
      </c>
      <c r="AY94">
        <v>8</v>
      </c>
      <c r="BA94">
        <v>9</v>
      </c>
      <c r="BC94">
        <v>23</v>
      </c>
      <c r="BD94">
        <v>23</v>
      </c>
      <c r="BG94" s="29"/>
    </row>
    <row r="95" spans="1:59">
      <c r="A95" s="364"/>
      <c r="B95" s="252" t="s">
        <v>61</v>
      </c>
      <c r="C95" s="253"/>
      <c r="D95">
        <f>+入力シート①!G$3</f>
        <v>34</v>
      </c>
      <c r="E95" s="33"/>
      <c r="F95" s="45"/>
      <c r="G95" s="45"/>
      <c r="H95" s="45"/>
      <c r="I95" s="45"/>
      <c r="J95" s="45"/>
      <c r="K95" s="46"/>
      <c r="N95" s="30"/>
      <c r="P95" s="30">
        <v>34</v>
      </c>
      <c r="R95" s="30">
        <v>34</v>
      </c>
      <c r="T95" s="30">
        <v>34</v>
      </c>
      <c r="U95" s="30">
        <v>34</v>
      </c>
      <c r="V95" s="30">
        <f t="shared" ref="V95:BF95" si="38">+$A$92</f>
        <v>34</v>
      </c>
      <c r="W95" s="30">
        <f t="shared" si="38"/>
        <v>34</v>
      </c>
      <c r="X95" s="30">
        <f t="shared" si="38"/>
        <v>34</v>
      </c>
      <c r="Y95" s="30">
        <f>+$A$92</f>
        <v>34</v>
      </c>
      <c r="Z95" s="30">
        <f t="shared" si="38"/>
        <v>34</v>
      </c>
      <c r="AA95" s="30">
        <f>+$A$92</f>
        <v>34</v>
      </c>
      <c r="AB95" s="30">
        <f t="shared" si="38"/>
        <v>34</v>
      </c>
      <c r="AC95" s="30">
        <f t="shared" si="38"/>
        <v>34</v>
      </c>
      <c r="AD95" s="30">
        <f t="shared" si="38"/>
        <v>34</v>
      </c>
      <c r="AE95" s="30">
        <f t="shared" si="38"/>
        <v>34</v>
      </c>
      <c r="AF95" s="30">
        <f t="shared" si="38"/>
        <v>34</v>
      </c>
      <c r="AG95">
        <f t="shared" si="38"/>
        <v>34</v>
      </c>
      <c r="AH95">
        <f t="shared" si="38"/>
        <v>34</v>
      </c>
      <c r="AI95">
        <f t="shared" si="38"/>
        <v>34</v>
      </c>
      <c r="AJ95">
        <f t="shared" si="38"/>
        <v>34</v>
      </c>
      <c r="AK95">
        <f t="shared" si="38"/>
        <v>34</v>
      </c>
      <c r="AL95">
        <f t="shared" si="38"/>
        <v>34</v>
      </c>
      <c r="AM95">
        <f t="shared" si="38"/>
        <v>34</v>
      </c>
      <c r="AN95">
        <f t="shared" si="38"/>
        <v>34</v>
      </c>
      <c r="AO95">
        <f t="shared" si="38"/>
        <v>34</v>
      </c>
      <c r="AP95">
        <f t="shared" si="38"/>
        <v>34</v>
      </c>
      <c r="AQ95">
        <f t="shared" si="38"/>
        <v>34</v>
      </c>
      <c r="AR95">
        <f t="shared" si="38"/>
        <v>34</v>
      </c>
      <c r="AS95">
        <f t="shared" si="38"/>
        <v>34</v>
      </c>
      <c r="AT95">
        <f t="shared" si="38"/>
        <v>34</v>
      </c>
      <c r="AU95">
        <f t="shared" si="38"/>
        <v>34</v>
      </c>
      <c r="AV95">
        <f t="shared" si="38"/>
        <v>34</v>
      </c>
      <c r="AW95">
        <f t="shared" si="38"/>
        <v>34</v>
      </c>
      <c r="AX95">
        <f t="shared" si="38"/>
        <v>34</v>
      </c>
      <c r="AY95">
        <f t="shared" si="38"/>
        <v>34</v>
      </c>
      <c r="AZ95">
        <f t="shared" si="38"/>
        <v>34</v>
      </c>
      <c r="BA95">
        <f t="shared" si="38"/>
        <v>34</v>
      </c>
      <c r="BB95">
        <f t="shared" si="38"/>
        <v>34</v>
      </c>
      <c r="BC95">
        <f t="shared" si="38"/>
        <v>34</v>
      </c>
      <c r="BD95">
        <f t="shared" si="38"/>
        <v>34</v>
      </c>
      <c r="BE95">
        <f t="shared" si="38"/>
        <v>34</v>
      </c>
      <c r="BF95">
        <f t="shared" si="38"/>
        <v>34</v>
      </c>
      <c r="BG95" s="29"/>
    </row>
    <row r="96" spans="1:59" ht="16.5" thickBot="1">
      <c r="A96" s="364"/>
      <c r="B96" s="252" t="s">
        <v>22</v>
      </c>
      <c r="C96" s="253"/>
      <c r="D96" s="85">
        <f>+入力シート①!G$4</f>
        <v>0.26041666666666669</v>
      </c>
      <c r="E96" s="34"/>
      <c r="F96" s="47"/>
      <c r="G96" s="47"/>
      <c r="H96" s="47"/>
      <c r="I96" s="47"/>
      <c r="J96" s="47"/>
      <c r="K96" s="48"/>
      <c r="N96" s="30"/>
      <c r="P96" s="152">
        <v>0.3263888888888889</v>
      </c>
      <c r="R96" s="152">
        <v>0.31944444444444448</v>
      </c>
      <c r="T96" s="207">
        <v>0.35069444444444442</v>
      </c>
      <c r="U96" s="207">
        <v>0.35069444444444442</v>
      </c>
      <c r="V96" s="85">
        <v>0.4236111111111111</v>
      </c>
      <c r="W96" s="85">
        <v>0.30208333333333331</v>
      </c>
      <c r="X96" s="85">
        <v>0.2986111111111111</v>
      </c>
      <c r="Y96" s="152">
        <v>0.43055555555555558</v>
      </c>
      <c r="BG96" s="29"/>
    </row>
    <row r="97" spans="1:59">
      <c r="A97" s="364"/>
      <c r="B97" s="254" t="s">
        <v>23</v>
      </c>
      <c r="C97" s="20">
        <v>0</v>
      </c>
      <c r="D97" s="218">
        <f>+入力シート①!G$5</f>
        <v>20.28</v>
      </c>
      <c r="E97">
        <f t="shared" ref="E97:E109" si="39">+COUNT($M97:$BG97)</f>
        <v>26</v>
      </c>
      <c r="F97" s="16">
        <f t="shared" ref="F97:F109" si="40">+AVERAGE($M97:$BG97)</f>
        <v>19.308076923076921</v>
      </c>
      <c r="G97" s="16">
        <f t="shared" ref="G97:G109" si="41">+STDEV($M97:$BG97)</f>
        <v>1.9742604067969742</v>
      </c>
      <c r="H97" s="16">
        <f t="shared" ref="H97:H109" si="42">+MAX($M97:$BG97)</f>
        <v>22.7</v>
      </c>
      <c r="I97" s="16">
        <f t="shared" ref="I97:I109" si="43">+MIN($M97:$BG97)</f>
        <v>14.2</v>
      </c>
      <c r="J97" s="16">
        <f>+D97-F97</f>
        <v>0.97192307692307978</v>
      </c>
      <c r="K97" s="16">
        <f>+J97/G97</f>
        <v>0.49229730463972621</v>
      </c>
      <c r="N97" s="30"/>
      <c r="P97" s="240">
        <v>21.15</v>
      </c>
      <c r="R97" s="240">
        <v>20.73</v>
      </c>
      <c r="T97" s="30">
        <v>20.43</v>
      </c>
      <c r="U97" s="30">
        <v>20.5</v>
      </c>
      <c r="V97">
        <v>19.600000000000001</v>
      </c>
      <c r="W97">
        <v>20</v>
      </c>
      <c r="X97">
        <v>18.100000000000001</v>
      </c>
      <c r="Y97" s="30">
        <v>16</v>
      </c>
      <c r="AA97" s="30">
        <v>20.7</v>
      </c>
      <c r="AD97" s="30">
        <v>19.8</v>
      </c>
      <c r="AF97" s="30">
        <v>17</v>
      </c>
      <c r="AG97">
        <v>17.899999999999999</v>
      </c>
      <c r="AH97">
        <v>16.2</v>
      </c>
      <c r="AI97">
        <v>21.3</v>
      </c>
      <c r="AJ97">
        <v>22.7</v>
      </c>
      <c r="AN97">
        <v>20.7</v>
      </c>
      <c r="AO97">
        <v>20.7</v>
      </c>
      <c r="AP97">
        <v>20.9</v>
      </c>
      <c r="AR97">
        <v>14.2</v>
      </c>
      <c r="AS97">
        <v>19.7</v>
      </c>
      <c r="AU97">
        <v>20.6</v>
      </c>
      <c r="AW97">
        <v>20.100000000000001</v>
      </c>
      <c r="AY97">
        <v>19.3</v>
      </c>
      <c r="BA97">
        <v>18</v>
      </c>
      <c r="BC97">
        <v>18.5</v>
      </c>
      <c r="BD97">
        <v>17.2</v>
      </c>
      <c r="BG97" s="29"/>
    </row>
    <row r="98" spans="1:59">
      <c r="A98" s="364"/>
      <c r="B98" s="254"/>
      <c r="C98" s="20">
        <v>10</v>
      </c>
      <c r="D98" s="218">
        <f>+入力シート①!G$6</f>
        <v>20.28</v>
      </c>
      <c r="E98">
        <f t="shared" si="39"/>
        <v>25</v>
      </c>
      <c r="F98" s="16">
        <f t="shared" si="40"/>
        <v>19.212688</v>
      </c>
      <c r="G98" s="16">
        <f t="shared" si="41"/>
        <v>2.1300295843641677</v>
      </c>
      <c r="H98" s="16">
        <f t="shared" si="42"/>
        <v>22.46</v>
      </c>
      <c r="I98" s="16">
        <f t="shared" si="43"/>
        <v>12.36</v>
      </c>
      <c r="J98" s="16">
        <f t="shared" ref="J98:J109" si="44">+D98-F98</f>
        <v>1.0673120000000011</v>
      </c>
      <c r="K98" s="16">
        <f t="shared" ref="K98:K109" si="45">+J98/G98</f>
        <v>0.50107848634346697</v>
      </c>
      <c r="N98" s="30"/>
      <c r="P98" s="240">
        <v>21.15</v>
      </c>
      <c r="R98" s="240">
        <v>20.73</v>
      </c>
      <c r="T98" s="30">
        <v>20.420000000000002</v>
      </c>
      <c r="U98" s="30">
        <v>20.45</v>
      </c>
      <c r="V98">
        <v>19.592199999999998</v>
      </c>
      <c r="W98">
        <v>20.022400000000001</v>
      </c>
      <c r="X98">
        <v>18.102599999999999</v>
      </c>
      <c r="Y98" s="30">
        <v>16</v>
      </c>
      <c r="AA98" s="30">
        <v>20.77</v>
      </c>
      <c r="AD98" s="30">
        <v>19.88</v>
      </c>
      <c r="AG98">
        <v>17.86</v>
      </c>
      <c r="AH98">
        <v>16.46</v>
      </c>
      <c r="AI98">
        <v>20.32</v>
      </c>
      <c r="AJ98">
        <v>22.46</v>
      </c>
      <c r="AN98">
        <v>20.73</v>
      </c>
      <c r="AO98">
        <v>20.73</v>
      </c>
      <c r="AP98">
        <v>20.5</v>
      </c>
      <c r="AR98">
        <v>12.36</v>
      </c>
      <c r="AS98">
        <v>17.95</v>
      </c>
      <c r="AU98">
        <v>20.14</v>
      </c>
      <c r="AW98">
        <v>20.37</v>
      </c>
      <c r="AY98">
        <v>19.420000000000002</v>
      </c>
      <c r="BA98">
        <v>18.07</v>
      </c>
      <c r="BC98">
        <v>18.84</v>
      </c>
      <c r="BD98">
        <v>16.989999999999998</v>
      </c>
      <c r="BG98" s="29"/>
    </row>
    <row r="99" spans="1:59">
      <c r="A99" s="364"/>
      <c r="B99" s="254"/>
      <c r="C99" s="20">
        <v>20</v>
      </c>
      <c r="D99" s="218">
        <f>+入力シート①!G$7</f>
        <v>20.28</v>
      </c>
      <c r="E99">
        <f t="shared" si="39"/>
        <v>25</v>
      </c>
      <c r="F99" s="16">
        <f t="shared" si="40"/>
        <v>19.222588000000002</v>
      </c>
      <c r="G99" s="16">
        <f t="shared" si="41"/>
        <v>2.1167496416124703</v>
      </c>
      <c r="H99" s="16">
        <f t="shared" si="42"/>
        <v>22.47</v>
      </c>
      <c r="I99" s="16">
        <f t="shared" si="43"/>
        <v>12.36</v>
      </c>
      <c r="J99" s="16">
        <f t="shared" si="44"/>
        <v>1.0574119999999994</v>
      </c>
      <c r="K99" s="16">
        <f t="shared" si="45"/>
        <v>0.49954514185933563</v>
      </c>
      <c r="N99" s="30"/>
      <c r="P99" s="240">
        <v>21.14</v>
      </c>
      <c r="R99" s="240">
        <v>20.73</v>
      </c>
      <c r="T99" s="30">
        <v>20.43</v>
      </c>
      <c r="U99" s="30">
        <v>20.43</v>
      </c>
      <c r="V99">
        <v>19.603400000000001</v>
      </c>
      <c r="W99">
        <v>20.024899999999999</v>
      </c>
      <c r="X99">
        <v>18.106400000000001</v>
      </c>
      <c r="Y99" s="30">
        <v>15.98</v>
      </c>
      <c r="AA99" s="30">
        <v>20.77</v>
      </c>
      <c r="AD99" s="30">
        <v>19.899999999999999</v>
      </c>
      <c r="AG99">
        <v>17.86</v>
      </c>
      <c r="AH99">
        <v>16.46</v>
      </c>
      <c r="AI99">
        <v>20.2</v>
      </c>
      <c r="AJ99">
        <v>22.47</v>
      </c>
      <c r="AN99">
        <v>20.74</v>
      </c>
      <c r="AO99">
        <v>20.74</v>
      </c>
      <c r="AP99">
        <v>20.5</v>
      </c>
      <c r="AR99">
        <v>12.36</v>
      </c>
      <c r="AS99">
        <v>17.7</v>
      </c>
      <c r="AU99">
        <v>20.16</v>
      </c>
      <c r="AW99">
        <v>20.37</v>
      </c>
      <c r="AY99">
        <v>19.43</v>
      </c>
      <c r="BA99">
        <v>18.079999999999998</v>
      </c>
      <c r="BC99">
        <v>18.88</v>
      </c>
      <c r="BD99">
        <v>17.5</v>
      </c>
      <c r="BG99" s="29"/>
    </row>
    <row r="100" spans="1:59">
      <c r="A100" s="364"/>
      <c r="B100" s="254"/>
      <c r="C100" s="20">
        <v>30</v>
      </c>
      <c r="D100" s="218">
        <f>+入力シート①!G$8</f>
        <v>20.29</v>
      </c>
      <c r="E100">
        <f t="shared" si="39"/>
        <v>25</v>
      </c>
      <c r="F100" s="16">
        <f t="shared" si="40"/>
        <v>19.190268</v>
      </c>
      <c r="G100" s="16">
        <f t="shared" si="41"/>
        <v>2.1377901691388259</v>
      </c>
      <c r="H100" s="16">
        <f t="shared" si="42"/>
        <v>22.47</v>
      </c>
      <c r="I100" s="16">
        <f t="shared" si="43"/>
        <v>12.33</v>
      </c>
      <c r="J100" s="16">
        <f t="shared" si="44"/>
        <v>1.0997319999999995</v>
      </c>
      <c r="K100" s="16">
        <f t="shared" si="45"/>
        <v>0.514424668929509</v>
      </c>
      <c r="N100" s="30"/>
      <c r="P100" s="240">
        <v>21.14</v>
      </c>
      <c r="R100" s="240">
        <v>20.69</v>
      </c>
      <c r="T100" s="30">
        <v>20.420000000000002</v>
      </c>
      <c r="U100" s="30">
        <v>20.43</v>
      </c>
      <c r="V100">
        <v>19.599599999999999</v>
      </c>
      <c r="W100">
        <v>20.027000000000001</v>
      </c>
      <c r="X100">
        <v>18.110099999999999</v>
      </c>
      <c r="Y100" s="30">
        <v>15.89</v>
      </c>
      <c r="AA100" s="30">
        <v>20.77</v>
      </c>
      <c r="AD100" s="30">
        <v>19.88</v>
      </c>
      <c r="AG100">
        <v>17.850000000000001</v>
      </c>
      <c r="AH100">
        <v>16.43</v>
      </c>
      <c r="AI100">
        <v>20.100000000000001</v>
      </c>
      <c r="AJ100">
        <v>22.47</v>
      </c>
      <c r="AN100">
        <v>20.73</v>
      </c>
      <c r="AO100">
        <v>20.73</v>
      </c>
      <c r="AP100">
        <v>20.52</v>
      </c>
      <c r="AR100">
        <v>12.33</v>
      </c>
      <c r="AS100">
        <v>17.29</v>
      </c>
      <c r="AU100">
        <v>20.16</v>
      </c>
      <c r="AW100">
        <v>20.36</v>
      </c>
      <c r="AY100">
        <v>19.420000000000002</v>
      </c>
      <c r="BA100">
        <v>18.03</v>
      </c>
      <c r="BC100">
        <v>18.82</v>
      </c>
      <c r="BD100">
        <v>17.559999999999999</v>
      </c>
      <c r="BG100" s="29"/>
    </row>
    <row r="101" spans="1:59">
      <c r="A101" s="364"/>
      <c r="B101" s="254"/>
      <c r="C101" s="20">
        <v>50</v>
      </c>
      <c r="D101" s="218">
        <f>+入力シート①!G$9</f>
        <v>20.29</v>
      </c>
      <c r="E101">
        <f t="shared" si="39"/>
        <v>25</v>
      </c>
      <c r="F101" s="16">
        <f t="shared" si="40"/>
        <v>19.012188000000002</v>
      </c>
      <c r="G101" s="16">
        <f t="shared" si="41"/>
        <v>2.3584591930467216</v>
      </c>
      <c r="H101" s="16">
        <f t="shared" si="42"/>
        <v>22.35</v>
      </c>
      <c r="I101" s="16">
        <f t="shared" si="43"/>
        <v>11.58</v>
      </c>
      <c r="J101" s="16">
        <f t="shared" si="44"/>
        <v>1.2778119999999973</v>
      </c>
      <c r="K101" s="16">
        <f t="shared" si="45"/>
        <v>0.54179949509717196</v>
      </c>
      <c r="N101" s="30"/>
      <c r="P101" s="240">
        <v>21.13</v>
      </c>
      <c r="R101" s="240">
        <v>20.56</v>
      </c>
      <c r="T101" s="30">
        <v>20.37</v>
      </c>
      <c r="U101" s="30">
        <v>20.420000000000002</v>
      </c>
      <c r="V101">
        <v>19.5825</v>
      </c>
      <c r="W101">
        <v>20.029800000000002</v>
      </c>
      <c r="X101">
        <v>18.112400000000001</v>
      </c>
      <c r="Y101" s="30">
        <v>15.81</v>
      </c>
      <c r="AA101" s="30">
        <v>20.77</v>
      </c>
      <c r="AD101" s="30">
        <v>19.899999999999999</v>
      </c>
      <c r="AG101">
        <v>17.79</v>
      </c>
      <c r="AH101">
        <v>16.420000000000002</v>
      </c>
      <c r="AI101">
        <v>19.95</v>
      </c>
      <c r="AJ101">
        <v>22.35</v>
      </c>
      <c r="AN101">
        <v>20.73</v>
      </c>
      <c r="AO101">
        <v>20.73</v>
      </c>
      <c r="AP101">
        <v>20.52</v>
      </c>
      <c r="AR101">
        <v>11.58</v>
      </c>
      <c r="AS101">
        <v>15.5</v>
      </c>
      <c r="AU101">
        <v>20.16</v>
      </c>
      <c r="AW101">
        <v>20.350000000000001</v>
      </c>
      <c r="AY101">
        <v>19.420000000000002</v>
      </c>
      <c r="BA101">
        <v>17.21</v>
      </c>
      <c r="BC101">
        <v>18.89</v>
      </c>
      <c r="BD101">
        <v>17.02</v>
      </c>
      <c r="BG101" s="29"/>
    </row>
    <row r="102" spans="1:59">
      <c r="A102" s="364"/>
      <c r="B102" s="254"/>
      <c r="C102" s="20">
        <v>75</v>
      </c>
      <c r="D102" s="218">
        <f>+入力シート①!G$10</f>
        <v>20.3</v>
      </c>
      <c r="E102">
        <f t="shared" si="39"/>
        <v>25</v>
      </c>
      <c r="F102" s="16">
        <f t="shared" si="40"/>
        <v>18.797604000000007</v>
      </c>
      <c r="G102" s="16">
        <f t="shared" si="41"/>
        <v>2.5038640648804771</v>
      </c>
      <c r="H102" s="16">
        <f t="shared" si="42"/>
        <v>22.07</v>
      </c>
      <c r="I102" s="16">
        <f t="shared" si="43"/>
        <v>11.15</v>
      </c>
      <c r="J102" s="16">
        <f t="shared" si="44"/>
        <v>1.5023959999999938</v>
      </c>
      <c r="K102" s="16">
        <f t="shared" si="45"/>
        <v>0.60003097655052262</v>
      </c>
      <c r="N102" s="30"/>
      <c r="P102" s="240">
        <v>21.06</v>
      </c>
      <c r="R102" s="240">
        <v>20.52</v>
      </c>
      <c r="T102" s="30">
        <v>20.28</v>
      </c>
      <c r="U102" s="30">
        <v>20.309999999999999</v>
      </c>
      <c r="V102">
        <v>19.4834</v>
      </c>
      <c r="W102">
        <v>20.037199999999999</v>
      </c>
      <c r="X102">
        <v>18.109500000000001</v>
      </c>
      <c r="Y102" s="30">
        <v>15.27</v>
      </c>
      <c r="AA102" s="30">
        <v>20.77</v>
      </c>
      <c r="AD102" s="30">
        <v>19.84</v>
      </c>
      <c r="AG102">
        <v>17.78</v>
      </c>
      <c r="AH102">
        <v>16.420000000000002</v>
      </c>
      <c r="AI102">
        <v>18.72</v>
      </c>
      <c r="AJ102">
        <v>22.07</v>
      </c>
      <c r="AN102">
        <v>20.72</v>
      </c>
      <c r="AO102">
        <v>20.72</v>
      </c>
      <c r="AP102">
        <v>20.54</v>
      </c>
      <c r="AR102">
        <v>11.15</v>
      </c>
      <c r="AS102">
        <v>14.68</v>
      </c>
      <c r="AU102">
        <v>20.16</v>
      </c>
      <c r="AW102">
        <v>20.239999999999998</v>
      </c>
      <c r="AY102">
        <v>19.39</v>
      </c>
      <c r="BA102">
        <v>16.77</v>
      </c>
      <c r="BC102">
        <v>18.61</v>
      </c>
      <c r="BD102">
        <v>16.29</v>
      </c>
      <c r="BG102" s="29"/>
    </row>
    <row r="103" spans="1:59">
      <c r="A103" s="364"/>
      <c r="B103" s="254"/>
      <c r="C103" s="20">
        <v>100</v>
      </c>
      <c r="D103" s="218">
        <f>+入力シート①!G$11</f>
        <v>20.29</v>
      </c>
      <c r="E103">
        <f t="shared" si="39"/>
        <v>25</v>
      </c>
      <c r="F103" s="16">
        <f t="shared" si="40"/>
        <v>18.466255999999998</v>
      </c>
      <c r="G103" s="16">
        <f t="shared" si="41"/>
        <v>2.7414800353519451</v>
      </c>
      <c r="H103" s="16">
        <f t="shared" si="42"/>
        <v>21.39</v>
      </c>
      <c r="I103" s="16">
        <f t="shared" si="43"/>
        <v>10.02</v>
      </c>
      <c r="J103" s="16">
        <f t="shared" si="44"/>
        <v>1.8237440000000014</v>
      </c>
      <c r="K103" s="16">
        <f t="shared" si="45"/>
        <v>0.66524066434278195</v>
      </c>
      <c r="N103" s="30"/>
      <c r="P103" s="240">
        <v>20.149999999999999</v>
      </c>
      <c r="R103" s="240">
        <v>20.49</v>
      </c>
      <c r="T103" s="30">
        <v>20.190000000000001</v>
      </c>
      <c r="U103" s="30">
        <v>20.260000000000002</v>
      </c>
      <c r="V103">
        <v>19.138100000000001</v>
      </c>
      <c r="W103">
        <v>20.040600000000001</v>
      </c>
      <c r="X103">
        <v>18.117699999999999</v>
      </c>
      <c r="Y103" s="30">
        <v>14.23</v>
      </c>
      <c r="AA103" s="30">
        <v>20.78</v>
      </c>
      <c r="AD103" s="30">
        <v>19.79</v>
      </c>
      <c r="AG103">
        <v>17.16</v>
      </c>
      <c r="AH103">
        <v>16.420000000000002</v>
      </c>
      <c r="AI103">
        <v>17.829999999999998</v>
      </c>
      <c r="AJ103">
        <v>21.39</v>
      </c>
      <c r="AN103">
        <v>20.72</v>
      </c>
      <c r="AO103">
        <v>20.72</v>
      </c>
      <c r="AP103">
        <v>20.55</v>
      </c>
      <c r="AR103">
        <v>10.02</v>
      </c>
      <c r="AS103">
        <v>14.25</v>
      </c>
      <c r="AU103">
        <v>20.170000000000002</v>
      </c>
      <c r="AW103">
        <v>20.22</v>
      </c>
      <c r="AY103">
        <v>18.8</v>
      </c>
      <c r="BA103">
        <v>16.39</v>
      </c>
      <c r="BC103">
        <v>18.57</v>
      </c>
      <c r="BD103">
        <v>15.26</v>
      </c>
      <c r="BG103" s="29"/>
    </row>
    <row r="104" spans="1:59">
      <c r="A104" s="364"/>
      <c r="B104" s="254"/>
      <c r="C104" s="20">
        <v>150</v>
      </c>
      <c r="D104" s="218">
        <f>+入力シート①!G$12</f>
        <v>19.329999999999998</v>
      </c>
      <c r="E104">
        <f t="shared" si="39"/>
        <v>25</v>
      </c>
      <c r="F104" s="16">
        <f t="shared" si="40"/>
        <v>17.487508000000005</v>
      </c>
      <c r="G104" s="16">
        <f t="shared" si="41"/>
        <v>3.0100886292211433</v>
      </c>
      <c r="H104" s="16">
        <f t="shared" si="42"/>
        <v>20.68</v>
      </c>
      <c r="I104" s="16">
        <f t="shared" si="43"/>
        <v>9.49</v>
      </c>
      <c r="J104" s="16">
        <f t="shared" si="44"/>
        <v>1.8424919999999929</v>
      </c>
      <c r="K104" s="16">
        <f t="shared" si="45"/>
        <v>0.61210556463805366</v>
      </c>
      <c r="N104" s="30"/>
      <c r="P104" s="240">
        <v>19.04</v>
      </c>
      <c r="R104" s="240">
        <v>20.37</v>
      </c>
      <c r="T104" s="30">
        <v>17.14</v>
      </c>
      <c r="U104" s="30">
        <v>20.23</v>
      </c>
      <c r="V104">
        <v>18.604299999999999</v>
      </c>
      <c r="W104">
        <v>20.037099999999999</v>
      </c>
      <c r="X104">
        <v>17.626300000000001</v>
      </c>
      <c r="Y104" s="30">
        <v>13.34</v>
      </c>
      <c r="AA104" s="30">
        <v>19.309999999999999</v>
      </c>
      <c r="AD104" s="30">
        <v>19.670000000000002</v>
      </c>
      <c r="AG104">
        <v>14.11</v>
      </c>
      <c r="AH104">
        <v>16.010000000000002</v>
      </c>
      <c r="AI104">
        <v>15.74</v>
      </c>
      <c r="AJ104">
        <v>19.18</v>
      </c>
      <c r="AN104">
        <v>20.68</v>
      </c>
      <c r="AO104">
        <v>20.68</v>
      </c>
      <c r="AP104">
        <v>20.29</v>
      </c>
      <c r="AR104">
        <v>9.49</v>
      </c>
      <c r="AS104">
        <v>13.99</v>
      </c>
      <c r="AU104">
        <v>19.79</v>
      </c>
      <c r="AW104">
        <v>20.12</v>
      </c>
      <c r="AY104">
        <v>14.2</v>
      </c>
      <c r="BA104">
        <v>15.07</v>
      </c>
      <c r="BC104">
        <v>18.48</v>
      </c>
      <c r="BD104">
        <v>13.99</v>
      </c>
      <c r="BG104" s="29"/>
    </row>
    <row r="105" spans="1:59">
      <c r="A105" s="364"/>
      <c r="B105" s="254"/>
      <c r="C105" s="20">
        <v>200</v>
      </c>
      <c r="D105" s="218">
        <f>+入力シート①!G$13</f>
        <v>18.13</v>
      </c>
      <c r="E105">
        <f t="shared" si="39"/>
        <v>25</v>
      </c>
      <c r="F105" s="16">
        <f t="shared" si="40"/>
        <v>15.998719999999997</v>
      </c>
      <c r="G105" s="16">
        <f t="shared" si="41"/>
        <v>3.2612488915291586</v>
      </c>
      <c r="H105" s="16">
        <f t="shared" si="42"/>
        <v>19.940000000000001</v>
      </c>
      <c r="I105" s="16">
        <f t="shared" si="43"/>
        <v>8.65</v>
      </c>
      <c r="J105" s="16">
        <f t="shared" si="44"/>
        <v>2.1312800000000021</v>
      </c>
      <c r="K105" s="16">
        <f t="shared" si="45"/>
        <v>0.65351651189083937</v>
      </c>
      <c r="N105" s="30"/>
      <c r="P105" s="240">
        <v>17.12</v>
      </c>
      <c r="R105" s="240">
        <v>18.12</v>
      </c>
      <c r="T105" s="30">
        <v>15.86</v>
      </c>
      <c r="U105" s="30">
        <v>18.809999999999999</v>
      </c>
      <c r="V105">
        <v>18.5487</v>
      </c>
      <c r="W105">
        <v>18.764600000000002</v>
      </c>
      <c r="X105">
        <v>16.674700000000001</v>
      </c>
      <c r="Y105" s="30">
        <v>12.6</v>
      </c>
      <c r="AA105" s="30">
        <v>17.68</v>
      </c>
      <c r="AD105" s="30">
        <v>19.53</v>
      </c>
      <c r="AG105">
        <v>11.34</v>
      </c>
      <c r="AH105">
        <v>13.25</v>
      </c>
      <c r="AI105">
        <v>13.99</v>
      </c>
      <c r="AJ105">
        <v>16.29</v>
      </c>
      <c r="AN105">
        <v>19.940000000000001</v>
      </c>
      <c r="AO105">
        <v>19.940000000000001</v>
      </c>
      <c r="AP105">
        <v>18.649999999999999</v>
      </c>
      <c r="AR105">
        <v>8.65</v>
      </c>
      <c r="AS105">
        <v>11.84</v>
      </c>
      <c r="AU105">
        <v>19.559999999999999</v>
      </c>
      <c r="AW105">
        <v>19.34</v>
      </c>
      <c r="AY105">
        <v>12.69</v>
      </c>
      <c r="BA105">
        <v>13.93</v>
      </c>
      <c r="BC105">
        <v>15.01</v>
      </c>
      <c r="BD105">
        <v>11.84</v>
      </c>
      <c r="BG105" s="29"/>
    </row>
    <row r="106" spans="1:59">
      <c r="A106" s="364"/>
      <c r="B106" s="254"/>
      <c r="C106" s="20">
        <v>300</v>
      </c>
      <c r="D106" s="218">
        <f>+入力シート①!G$14</f>
        <v>16.5</v>
      </c>
      <c r="E106">
        <f t="shared" si="39"/>
        <v>16</v>
      </c>
      <c r="F106" s="16">
        <f t="shared" si="40"/>
        <v>13.810793750000002</v>
      </c>
      <c r="G106" s="16">
        <f t="shared" si="41"/>
        <v>2.9817199042317188</v>
      </c>
      <c r="H106" s="16">
        <f t="shared" si="42"/>
        <v>17.43</v>
      </c>
      <c r="I106" s="16">
        <f t="shared" si="43"/>
        <v>9.15</v>
      </c>
      <c r="J106" s="16">
        <f t="shared" si="44"/>
        <v>2.689206249999998</v>
      </c>
      <c r="K106" s="16">
        <f t="shared" si="45"/>
        <v>0.90189767529251175</v>
      </c>
      <c r="N106" s="30"/>
      <c r="P106" s="240">
        <v>14.46</v>
      </c>
      <c r="R106" s="240">
        <v>14.22</v>
      </c>
      <c r="T106" s="30">
        <v>11.89</v>
      </c>
      <c r="U106" s="30">
        <v>17.36</v>
      </c>
      <c r="V106">
        <v>16.601700000000001</v>
      </c>
      <c r="W106">
        <v>16.779</v>
      </c>
      <c r="X106">
        <v>12.852</v>
      </c>
      <c r="Y106" s="30">
        <v>9.92</v>
      </c>
      <c r="AA106" s="30">
        <v>13.69</v>
      </c>
      <c r="AD106" s="30">
        <v>16.22</v>
      </c>
      <c r="AG106">
        <v>9.15</v>
      </c>
      <c r="AH106">
        <v>10.32</v>
      </c>
      <c r="AI106">
        <v>9.66</v>
      </c>
      <c r="AJ106">
        <v>12.99</v>
      </c>
      <c r="AN106">
        <v>17.43</v>
      </c>
      <c r="AO106">
        <v>17.43</v>
      </c>
      <c r="BG106" s="29"/>
    </row>
    <row r="107" spans="1:59">
      <c r="A107" s="364"/>
      <c r="B107" s="254"/>
      <c r="C107" s="20">
        <v>400</v>
      </c>
      <c r="D107" s="218">
        <f>+入力シート①!G$15</f>
        <v>13.91</v>
      </c>
      <c r="E107">
        <f t="shared" si="39"/>
        <v>16</v>
      </c>
      <c r="F107" s="16">
        <f t="shared" si="40"/>
        <v>11.432787500000002</v>
      </c>
      <c r="G107" s="16">
        <f t="shared" si="41"/>
        <v>2.7120009933319129</v>
      </c>
      <c r="H107" s="16">
        <f t="shared" si="42"/>
        <v>15.95</v>
      </c>
      <c r="I107" s="16">
        <f t="shared" si="43"/>
        <v>7.48</v>
      </c>
      <c r="J107" s="16">
        <f t="shared" si="44"/>
        <v>2.4772124999999985</v>
      </c>
      <c r="K107" s="16">
        <f t="shared" si="45"/>
        <v>0.91342610348993358</v>
      </c>
      <c r="N107" s="30"/>
      <c r="P107" s="240">
        <v>13.01</v>
      </c>
      <c r="R107" s="240">
        <v>11.31</v>
      </c>
      <c r="T107" s="30">
        <v>9.52</v>
      </c>
      <c r="U107" s="30">
        <v>14.75</v>
      </c>
      <c r="V107">
        <v>13.888299999999999</v>
      </c>
      <c r="W107">
        <v>13.553599999999999</v>
      </c>
      <c r="X107">
        <v>9.6626999999999992</v>
      </c>
      <c r="Y107" s="30">
        <v>7.48</v>
      </c>
      <c r="AA107" s="30">
        <v>11.04</v>
      </c>
      <c r="AD107" s="30">
        <v>15.95</v>
      </c>
      <c r="AG107">
        <v>7.81</v>
      </c>
      <c r="AH107">
        <v>8.6</v>
      </c>
      <c r="AI107">
        <v>8.2899999999999991</v>
      </c>
      <c r="AJ107">
        <v>10.44</v>
      </c>
      <c r="AN107">
        <v>13.81</v>
      </c>
      <c r="AO107">
        <v>13.81</v>
      </c>
      <c r="BG107" s="29"/>
    </row>
    <row r="108" spans="1:59">
      <c r="A108" s="364"/>
      <c r="B108" s="254"/>
      <c r="C108" s="20">
        <v>500</v>
      </c>
      <c r="D108" s="218">
        <f>+入力シート①!G$16</f>
        <v>11.05</v>
      </c>
      <c r="E108">
        <f t="shared" si="39"/>
        <v>13</v>
      </c>
      <c r="F108" s="16">
        <f t="shared" si="40"/>
        <v>9.1970076923076931</v>
      </c>
      <c r="G108" s="16">
        <f t="shared" si="41"/>
        <v>2.2251881779831337</v>
      </c>
      <c r="H108" s="16">
        <f t="shared" si="42"/>
        <v>14.08</v>
      </c>
      <c r="I108" s="16">
        <f t="shared" si="43"/>
        <v>6.23</v>
      </c>
      <c r="J108" s="16">
        <f t="shared" si="44"/>
        <v>1.8529923076923076</v>
      </c>
      <c r="K108" s="16">
        <f t="shared" si="45"/>
        <v>0.83273510349665036</v>
      </c>
      <c r="N108" s="30"/>
      <c r="P108" s="240">
        <v>9.57</v>
      </c>
      <c r="R108" s="240">
        <v>9.0500000000000007</v>
      </c>
      <c r="T108" s="30">
        <v>7.47</v>
      </c>
      <c r="U108" s="30">
        <v>11.76</v>
      </c>
      <c r="V108">
        <v>11.6904</v>
      </c>
      <c r="W108">
        <v>10.223599999999999</v>
      </c>
      <c r="X108">
        <v>7.9371</v>
      </c>
      <c r="AA108" s="30">
        <v>8.84</v>
      </c>
      <c r="AD108" s="30">
        <v>14.08</v>
      </c>
      <c r="AG108">
        <v>6.23</v>
      </c>
      <c r="AH108">
        <v>7.54</v>
      </c>
      <c r="AI108">
        <v>7.33</v>
      </c>
      <c r="AJ108">
        <v>7.84</v>
      </c>
      <c r="BG108" s="29"/>
    </row>
    <row r="109" spans="1:59">
      <c r="A109" s="364"/>
      <c r="B109" s="254"/>
      <c r="C109" s="20">
        <v>600</v>
      </c>
      <c r="D109" s="218" t="str">
        <f>+入力シート①!G$17</f>
        <v>-</v>
      </c>
      <c r="E109">
        <f t="shared" si="39"/>
        <v>4</v>
      </c>
      <c r="F109" s="16">
        <f t="shared" si="40"/>
        <v>7.5150000000000006</v>
      </c>
      <c r="G109" s="16">
        <f t="shared" si="41"/>
        <v>1.0222361110167519</v>
      </c>
      <c r="H109" s="16">
        <f t="shared" si="42"/>
        <v>9</v>
      </c>
      <c r="I109" s="16">
        <f t="shared" si="43"/>
        <v>6.83</v>
      </c>
      <c r="J109" s="16" t="e">
        <f t="shared" si="44"/>
        <v>#VALUE!</v>
      </c>
      <c r="K109" s="16" t="e">
        <f t="shared" si="45"/>
        <v>#VALUE!</v>
      </c>
      <c r="N109" s="30"/>
      <c r="P109" s="240">
        <v>7.38</v>
      </c>
      <c r="R109" s="240">
        <v>6.83</v>
      </c>
      <c r="T109" s="30">
        <v>6.85</v>
      </c>
      <c r="U109" s="30">
        <v>9</v>
      </c>
      <c r="BG109" s="29"/>
    </row>
    <row r="110" spans="1:59">
      <c r="A110" s="364"/>
      <c r="B110" s="26"/>
      <c r="C110" s="26"/>
      <c r="D110" s="31"/>
      <c r="E110" s="31"/>
      <c r="F110" s="49"/>
      <c r="G110" s="49"/>
      <c r="H110" s="49"/>
      <c r="I110" s="49"/>
      <c r="J110" s="49"/>
      <c r="K110" s="49"/>
      <c r="L110" s="31"/>
      <c r="N110" s="30"/>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29"/>
    </row>
    <row r="111" spans="1:59">
      <c r="A111" s="364"/>
      <c r="B111" s="250" t="s">
        <v>26</v>
      </c>
      <c r="C111" s="24" t="s">
        <v>24</v>
      </c>
      <c r="D111">
        <f>+入力シート①!G$19</f>
        <v>235</v>
      </c>
      <c r="E111">
        <f>+COUNT($M111:$BG111)</f>
        <v>23</v>
      </c>
      <c r="F111" s="16">
        <f>+AVERAGE($M111:$BG111)</f>
        <v>167.56521739130434</v>
      </c>
      <c r="G111" s="16">
        <f>+STDEV($M111:$BG111)</f>
        <v>109.00117851195945</v>
      </c>
      <c r="H111" s="16">
        <f>+MAX($M111:$BG111)</f>
        <v>356</v>
      </c>
      <c r="I111" s="16">
        <f>+MIN($M111:$BG111)</f>
        <v>24</v>
      </c>
      <c r="J111" s="16">
        <f>+D111-F111</f>
        <v>67.434782608695656</v>
      </c>
      <c r="K111" s="16">
        <f>+J111/G111</f>
        <v>0.61866104136935374</v>
      </c>
      <c r="N111" s="30"/>
      <c r="P111" s="30">
        <v>345</v>
      </c>
      <c r="R111" s="30">
        <v>44</v>
      </c>
      <c r="T111" s="30">
        <v>93</v>
      </c>
      <c r="U111" s="30">
        <v>35</v>
      </c>
      <c r="V111">
        <v>138</v>
      </c>
      <c r="W111">
        <v>52</v>
      </c>
      <c r="X111">
        <v>267</v>
      </c>
      <c r="Y111" s="30">
        <v>292</v>
      </c>
      <c r="AA111" s="30">
        <v>74</v>
      </c>
      <c r="AD111" s="30">
        <v>257</v>
      </c>
      <c r="AF111" s="30">
        <v>237</v>
      </c>
      <c r="AG111">
        <v>316</v>
      </c>
      <c r="AH111">
        <v>194</v>
      </c>
      <c r="AI111">
        <v>356</v>
      </c>
      <c r="AJ111">
        <v>61</v>
      </c>
      <c r="AN111">
        <v>150</v>
      </c>
      <c r="AO111">
        <v>150</v>
      </c>
      <c r="AP111">
        <v>135</v>
      </c>
      <c r="AS111">
        <v>322</v>
      </c>
      <c r="AU111">
        <v>90</v>
      </c>
      <c r="AW111">
        <v>24</v>
      </c>
      <c r="AY111">
        <v>78</v>
      </c>
      <c r="BD111">
        <v>144</v>
      </c>
      <c r="BG111" s="29"/>
    </row>
    <row r="112" spans="1:59">
      <c r="A112" s="364"/>
      <c r="B112" s="251"/>
      <c r="C112" s="21" t="s">
        <v>25</v>
      </c>
      <c r="D112">
        <f>+入力シート①!G$20</f>
        <v>0.4</v>
      </c>
      <c r="E112">
        <f>+COUNT($M112:$BG112)</f>
        <v>23</v>
      </c>
      <c r="F112" s="16">
        <f>+AVERAGE($M112:$BG112)</f>
        <v>1.2073913043478264</v>
      </c>
      <c r="G112" s="16">
        <f>+STDEV($M112:$BG112)</f>
        <v>0.69678624210992768</v>
      </c>
      <c r="H112" s="16">
        <f>+MAX($M112:$BG112)</f>
        <v>2.6</v>
      </c>
      <c r="I112" s="16">
        <f>+MIN($M112:$BG112)</f>
        <v>0.3</v>
      </c>
      <c r="J112" s="16">
        <f>+D112-F112</f>
        <v>-0.80739130434782636</v>
      </c>
      <c r="K112" s="16">
        <f>+J112/G112</f>
        <v>-1.1587360018805439</v>
      </c>
      <c r="N112" s="30"/>
      <c r="P112" s="30">
        <v>1.7</v>
      </c>
      <c r="R112" s="30">
        <v>2.2000000000000002</v>
      </c>
      <c r="T112" s="30">
        <v>2.6</v>
      </c>
      <c r="U112" s="30">
        <v>0.5</v>
      </c>
      <c r="V112">
        <v>1.7</v>
      </c>
      <c r="W112">
        <v>0.9</v>
      </c>
      <c r="X112">
        <v>1.8</v>
      </c>
      <c r="Y112" s="30">
        <v>0.8</v>
      </c>
      <c r="AA112" s="30">
        <v>1.6</v>
      </c>
      <c r="AD112" s="30">
        <v>0.9</v>
      </c>
      <c r="AF112" s="30">
        <v>0.7</v>
      </c>
      <c r="AG112">
        <v>0.7</v>
      </c>
      <c r="AH112">
        <v>0.3</v>
      </c>
      <c r="AI112">
        <v>2.1</v>
      </c>
      <c r="AJ112">
        <v>1.6</v>
      </c>
      <c r="AN112">
        <v>1</v>
      </c>
      <c r="AO112">
        <v>1</v>
      </c>
      <c r="AP112">
        <v>0.64</v>
      </c>
      <c r="AS112">
        <v>2.5299999999999998</v>
      </c>
      <c r="AU112">
        <v>0.5</v>
      </c>
      <c r="AW112">
        <v>0.6</v>
      </c>
      <c r="AY112">
        <v>0.5</v>
      </c>
      <c r="BD112">
        <v>0.9</v>
      </c>
      <c r="BG112" s="29"/>
    </row>
    <row r="113" spans="1:59" ht="0.95" customHeight="1">
      <c r="N113" s="30"/>
      <c r="BG113" s="29"/>
    </row>
    <row r="114" spans="1:59" ht="0.95" customHeight="1">
      <c r="N114" s="30"/>
      <c r="BG114" s="29"/>
    </row>
    <row r="115" spans="1:59" ht="0.95" customHeight="1">
      <c r="N115" s="30"/>
      <c r="BG115" s="29"/>
    </row>
    <row r="116" spans="1:59" ht="0.95" customHeight="1">
      <c r="N116" s="30"/>
      <c r="BG116" s="29"/>
    </row>
    <row r="117" spans="1:59" ht="0.95" customHeight="1">
      <c r="N117" s="30"/>
      <c r="BG117" s="29"/>
    </row>
    <row r="118" spans="1:59" ht="0.95" customHeight="1">
      <c r="N118" s="30"/>
      <c r="BG118" s="29"/>
    </row>
    <row r="119" spans="1:59" ht="0.95" customHeight="1">
      <c r="N119" s="30"/>
      <c r="BG119" s="29"/>
    </row>
    <row r="120" spans="1:59" ht="0.95" customHeight="1">
      <c r="N120" s="30"/>
      <c r="BG120" s="29"/>
    </row>
    <row r="121" spans="1:59" ht="16.5" thickBot="1">
      <c r="D121" s="1" t="s">
        <v>27</v>
      </c>
      <c r="E121" s="1" t="s">
        <v>3</v>
      </c>
      <c r="F121" s="15" t="s">
        <v>4</v>
      </c>
      <c r="G121" s="15" t="s">
        <v>8</v>
      </c>
      <c r="H121" s="15" t="s">
        <v>5</v>
      </c>
      <c r="I121" s="15" t="s">
        <v>6</v>
      </c>
      <c r="J121" s="15" t="s">
        <v>7</v>
      </c>
      <c r="K121" s="16" t="s">
        <v>60</v>
      </c>
      <c r="N121" s="30"/>
      <c r="P121" s="30" t="s">
        <v>201</v>
      </c>
      <c r="R121" s="30" t="s">
        <v>201</v>
      </c>
      <c r="V121" s="142"/>
      <c r="W121" s="142"/>
      <c r="X121" s="142"/>
      <c r="Y121" s="142"/>
      <c r="AB121" s="142"/>
      <c r="AC121" s="142"/>
      <c r="AD121" s="142"/>
      <c r="AE121" s="142"/>
      <c r="AF121" s="142"/>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29"/>
    </row>
    <row r="122" spans="1:59">
      <c r="A122" s="364">
        <v>35</v>
      </c>
      <c r="B122" s="252" t="s">
        <v>19</v>
      </c>
      <c r="C122" s="253"/>
      <c r="D122" s="78">
        <f>+入力シート①!H$2</f>
        <v>43853</v>
      </c>
      <c r="E122" s="32"/>
      <c r="F122" s="43"/>
      <c r="G122" s="43"/>
      <c r="H122" s="43"/>
      <c r="I122" s="43"/>
      <c r="J122" s="43"/>
      <c r="K122" s="44"/>
      <c r="N122" s="30"/>
      <c r="P122" s="239">
        <v>42753</v>
      </c>
      <c r="R122" s="239">
        <v>42017</v>
      </c>
      <c r="T122" s="30">
        <f t="shared" ref="T122:AA122" si="46">+T$1</f>
        <v>2013</v>
      </c>
      <c r="U122" s="30">
        <v>2012</v>
      </c>
      <c r="V122" s="30">
        <f t="shared" si="46"/>
        <v>2011</v>
      </c>
      <c r="W122" s="30">
        <f t="shared" si="46"/>
        <v>2010</v>
      </c>
      <c r="X122" s="30">
        <f t="shared" si="46"/>
        <v>2009</v>
      </c>
      <c r="Y122" s="30">
        <f t="shared" si="46"/>
        <v>2008</v>
      </c>
      <c r="Z122" s="30">
        <f t="shared" si="46"/>
        <v>2007</v>
      </c>
      <c r="AA122" s="30">
        <f t="shared" si="46"/>
        <v>2006</v>
      </c>
      <c r="AB122" s="30">
        <f t="shared" ref="AB122:BF122" si="47">+AB$1</f>
        <v>2005</v>
      </c>
      <c r="AC122" s="30">
        <f t="shared" si="47"/>
        <v>2004</v>
      </c>
      <c r="AD122" s="30">
        <f t="shared" si="47"/>
        <v>2003</v>
      </c>
      <c r="AE122" s="30">
        <f t="shared" si="47"/>
        <v>2003</v>
      </c>
      <c r="AF122" s="30">
        <f t="shared" si="47"/>
        <v>2001</v>
      </c>
      <c r="AG122">
        <f t="shared" si="47"/>
        <v>2001</v>
      </c>
      <c r="AH122">
        <f t="shared" si="47"/>
        <v>2000</v>
      </c>
      <c r="AI122">
        <f t="shared" si="47"/>
        <v>1999</v>
      </c>
      <c r="AJ122">
        <f t="shared" si="47"/>
        <v>1999</v>
      </c>
      <c r="AK122">
        <f t="shared" si="47"/>
        <v>1998</v>
      </c>
      <c r="AL122">
        <f t="shared" si="47"/>
        <v>1997</v>
      </c>
      <c r="AM122">
        <f t="shared" si="47"/>
        <v>1996</v>
      </c>
      <c r="AN122">
        <f t="shared" si="47"/>
        <v>1995</v>
      </c>
      <c r="AO122">
        <f t="shared" si="47"/>
        <v>1994</v>
      </c>
      <c r="AP122">
        <f t="shared" si="47"/>
        <v>1993</v>
      </c>
      <c r="AQ122">
        <f t="shared" si="47"/>
        <v>1992</v>
      </c>
      <c r="AR122">
        <f t="shared" si="47"/>
        <v>1991</v>
      </c>
      <c r="AS122">
        <f t="shared" si="47"/>
        <v>1991</v>
      </c>
      <c r="AT122">
        <f t="shared" si="47"/>
        <v>1990</v>
      </c>
      <c r="AU122">
        <f t="shared" si="47"/>
        <v>1989</v>
      </c>
      <c r="AV122">
        <f t="shared" si="47"/>
        <v>1988</v>
      </c>
      <c r="AW122">
        <f t="shared" si="47"/>
        <v>1987</v>
      </c>
      <c r="AX122">
        <f t="shared" si="47"/>
        <v>1986</v>
      </c>
      <c r="AY122">
        <f t="shared" si="47"/>
        <v>1985</v>
      </c>
      <c r="AZ122">
        <f t="shared" si="47"/>
        <v>1984</v>
      </c>
      <c r="BA122">
        <f t="shared" si="47"/>
        <v>1984</v>
      </c>
      <c r="BB122">
        <f t="shared" si="47"/>
        <v>1983</v>
      </c>
      <c r="BC122">
        <f t="shared" si="47"/>
        <v>1982</v>
      </c>
      <c r="BD122">
        <f t="shared" si="47"/>
        <v>1981</v>
      </c>
      <c r="BE122">
        <f t="shared" si="47"/>
        <v>1981</v>
      </c>
      <c r="BF122">
        <f t="shared" si="47"/>
        <v>1980</v>
      </c>
      <c r="BG122" s="29"/>
    </row>
    <row r="123" spans="1:59">
      <c r="A123" s="364"/>
      <c r="B123" s="252" t="s">
        <v>20</v>
      </c>
      <c r="C123" s="253"/>
      <c r="D123" s="79">
        <f>+入力シート①!H$2</f>
        <v>43853</v>
      </c>
      <c r="E123" s="33"/>
      <c r="F123" s="45"/>
      <c r="G123" s="45"/>
      <c r="H123" s="45"/>
      <c r="I123" s="45"/>
      <c r="J123" s="45"/>
      <c r="K123" s="46"/>
      <c r="N123" s="30"/>
      <c r="P123" s="150">
        <v>42753</v>
      </c>
      <c r="R123" s="150">
        <v>42017</v>
      </c>
      <c r="T123" s="30">
        <v>1</v>
      </c>
      <c r="U123" s="30">
        <v>1</v>
      </c>
      <c r="V123" s="30">
        <f t="shared" ref="V123:AA123" si="48">+V$3</f>
        <v>1</v>
      </c>
      <c r="W123" s="30">
        <f t="shared" si="48"/>
        <v>1</v>
      </c>
      <c r="X123" s="30">
        <f t="shared" si="48"/>
        <v>1</v>
      </c>
      <c r="Y123" s="30">
        <f t="shared" si="48"/>
        <v>1</v>
      </c>
      <c r="Z123" s="30">
        <f t="shared" si="48"/>
        <v>1</v>
      </c>
      <c r="AA123" s="30">
        <f t="shared" si="48"/>
        <v>1</v>
      </c>
      <c r="AB123" s="30">
        <f t="shared" ref="AB123:BF123" si="49">+AB$3</f>
        <v>1</v>
      </c>
      <c r="AC123" s="30">
        <f t="shared" si="49"/>
        <v>1</v>
      </c>
      <c r="AD123" s="30">
        <f t="shared" si="49"/>
        <v>1</v>
      </c>
      <c r="AE123" s="30">
        <f t="shared" si="49"/>
        <v>1</v>
      </c>
      <c r="AF123" s="30">
        <f t="shared" si="49"/>
        <v>1</v>
      </c>
      <c r="AG123">
        <f t="shared" si="49"/>
        <v>1</v>
      </c>
      <c r="AH123">
        <f t="shared" si="49"/>
        <v>1</v>
      </c>
      <c r="AI123">
        <f t="shared" si="49"/>
        <v>1</v>
      </c>
      <c r="AJ123">
        <f t="shared" si="49"/>
        <v>1</v>
      </c>
      <c r="AK123">
        <f t="shared" si="49"/>
        <v>1</v>
      </c>
      <c r="AL123">
        <f t="shared" si="49"/>
        <v>1</v>
      </c>
      <c r="AM123">
        <f t="shared" si="49"/>
        <v>1</v>
      </c>
      <c r="AN123">
        <f t="shared" si="49"/>
        <v>1</v>
      </c>
      <c r="AO123">
        <f t="shared" si="49"/>
        <v>1</v>
      </c>
      <c r="AP123">
        <f t="shared" si="49"/>
        <v>1</v>
      </c>
      <c r="AQ123">
        <f t="shared" si="49"/>
        <v>1</v>
      </c>
      <c r="AR123">
        <f t="shared" si="49"/>
        <v>1</v>
      </c>
      <c r="AS123">
        <f t="shared" si="49"/>
        <v>1</v>
      </c>
      <c r="AT123">
        <f t="shared" si="49"/>
        <v>1</v>
      </c>
      <c r="AU123">
        <f t="shared" si="49"/>
        <v>1</v>
      </c>
      <c r="AV123">
        <f t="shared" si="49"/>
        <v>1</v>
      </c>
      <c r="AW123">
        <f t="shared" si="49"/>
        <v>1</v>
      </c>
      <c r="AX123">
        <f t="shared" si="49"/>
        <v>1</v>
      </c>
      <c r="AY123">
        <f t="shared" si="49"/>
        <v>1</v>
      </c>
      <c r="AZ123">
        <f t="shared" si="49"/>
        <v>1</v>
      </c>
      <c r="BA123">
        <f t="shared" si="49"/>
        <v>1</v>
      </c>
      <c r="BB123">
        <f t="shared" si="49"/>
        <v>1</v>
      </c>
      <c r="BC123">
        <f t="shared" si="49"/>
        <v>1</v>
      </c>
      <c r="BD123">
        <f t="shared" si="49"/>
        <v>1</v>
      </c>
      <c r="BE123">
        <f t="shared" si="49"/>
        <v>1</v>
      </c>
      <c r="BF123">
        <f t="shared" si="49"/>
        <v>1</v>
      </c>
      <c r="BG123" s="29"/>
    </row>
    <row r="124" spans="1:59">
      <c r="A124" s="364"/>
      <c r="B124" s="252" t="s">
        <v>21</v>
      </c>
      <c r="C124" s="253"/>
      <c r="D124" s="80">
        <f>+入力シート①!H$2</f>
        <v>43853</v>
      </c>
      <c r="E124" s="33"/>
      <c r="F124" s="45"/>
      <c r="G124" s="45"/>
      <c r="H124" s="45"/>
      <c r="I124" s="45"/>
      <c r="J124" s="45"/>
      <c r="K124" s="46"/>
      <c r="N124" s="30"/>
      <c r="P124" s="151">
        <v>42753</v>
      </c>
      <c r="R124" s="151">
        <v>42017</v>
      </c>
      <c r="T124" s="30">
        <v>7</v>
      </c>
      <c r="U124" s="30">
        <v>18</v>
      </c>
      <c r="V124" s="80">
        <v>40567</v>
      </c>
      <c r="W124" s="80">
        <v>40205</v>
      </c>
      <c r="X124" s="80">
        <v>39834</v>
      </c>
      <c r="Y124" s="151">
        <v>39462</v>
      </c>
      <c r="AA124" s="30">
        <v>18</v>
      </c>
      <c r="AD124" s="30">
        <v>7</v>
      </c>
      <c r="AF124" s="30">
        <v>30</v>
      </c>
      <c r="AG124">
        <v>20</v>
      </c>
      <c r="AH124">
        <v>24</v>
      </c>
      <c r="AI124">
        <v>18</v>
      </c>
      <c r="AO124">
        <v>9</v>
      </c>
      <c r="AP124">
        <v>13</v>
      </c>
      <c r="AS124">
        <v>17</v>
      </c>
      <c r="AW124">
        <v>12</v>
      </c>
      <c r="AY124">
        <v>8</v>
      </c>
      <c r="BA124">
        <v>9</v>
      </c>
      <c r="BC124">
        <v>23</v>
      </c>
      <c r="BD124">
        <v>23</v>
      </c>
      <c r="BE124">
        <v>20</v>
      </c>
      <c r="BG124" s="29"/>
    </row>
    <row r="125" spans="1:59">
      <c r="A125" s="364"/>
      <c r="B125" s="252" t="s">
        <v>61</v>
      </c>
      <c r="C125" s="253"/>
      <c r="D125">
        <f>+入力シート①!H$3</f>
        <v>35</v>
      </c>
      <c r="E125" s="33"/>
      <c r="F125" s="45"/>
      <c r="G125" s="45"/>
      <c r="H125" s="45"/>
      <c r="I125" s="45"/>
      <c r="J125" s="45"/>
      <c r="K125" s="46"/>
      <c r="N125" s="30"/>
      <c r="P125" s="30">
        <v>35</v>
      </c>
      <c r="R125" s="30">
        <v>35</v>
      </c>
      <c r="T125" s="30">
        <v>35</v>
      </c>
      <c r="U125" s="30">
        <v>35</v>
      </c>
      <c r="V125" s="30">
        <f t="shared" ref="V125:AA125" si="50">+$A$122</f>
        <v>35</v>
      </c>
      <c r="W125" s="30">
        <f t="shared" si="50"/>
        <v>35</v>
      </c>
      <c r="X125" s="30">
        <f t="shared" si="50"/>
        <v>35</v>
      </c>
      <c r="Y125" s="30">
        <f t="shared" si="50"/>
        <v>35</v>
      </c>
      <c r="Z125" s="30">
        <f t="shared" si="50"/>
        <v>35</v>
      </c>
      <c r="AA125" s="30">
        <f t="shared" si="50"/>
        <v>35</v>
      </c>
      <c r="AB125" s="30">
        <f t="shared" ref="AB125:BF125" si="51">+$A$122</f>
        <v>35</v>
      </c>
      <c r="AC125" s="30">
        <f t="shared" si="51"/>
        <v>35</v>
      </c>
      <c r="AD125" s="30">
        <f t="shared" si="51"/>
        <v>35</v>
      </c>
      <c r="AE125" s="30">
        <f t="shared" si="51"/>
        <v>35</v>
      </c>
      <c r="AF125" s="30">
        <f t="shared" si="51"/>
        <v>35</v>
      </c>
      <c r="AG125">
        <f t="shared" si="51"/>
        <v>35</v>
      </c>
      <c r="AH125">
        <f t="shared" si="51"/>
        <v>35</v>
      </c>
      <c r="AI125">
        <f t="shared" si="51"/>
        <v>35</v>
      </c>
      <c r="AJ125">
        <f t="shared" si="51"/>
        <v>35</v>
      </c>
      <c r="AK125">
        <f t="shared" si="51"/>
        <v>35</v>
      </c>
      <c r="AL125">
        <f t="shared" si="51"/>
        <v>35</v>
      </c>
      <c r="AM125">
        <f t="shared" si="51"/>
        <v>35</v>
      </c>
      <c r="AN125">
        <f t="shared" si="51"/>
        <v>35</v>
      </c>
      <c r="AO125">
        <f t="shared" si="51"/>
        <v>35</v>
      </c>
      <c r="AP125">
        <f t="shared" si="51"/>
        <v>35</v>
      </c>
      <c r="AQ125">
        <f t="shared" si="51"/>
        <v>35</v>
      </c>
      <c r="AR125">
        <f t="shared" si="51"/>
        <v>35</v>
      </c>
      <c r="AS125">
        <f t="shared" si="51"/>
        <v>35</v>
      </c>
      <c r="AT125">
        <f t="shared" si="51"/>
        <v>35</v>
      </c>
      <c r="AU125">
        <f t="shared" si="51"/>
        <v>35</v>
      </c>
      <c r="AV125">
        <f t="shared" si="51"/>
        <v>35</v>
      </c>
      <c r="AW125">
        <f t="shared" si="51"/>
        <v>35</v>
      </c>
      <c r="AX125">
        <f t="shared" si="51"/>
        <v>35</v>
      </c>
      <c r="AY125">
        <f t="shared" si="51"/>
        <v>35</v>
      </c>
      <c r="AZ125">
        <f t="shared" si="51"/>
        <v>35</v>
      </c>
      <c r="BA125">
        <f t="shared" si="51"/>
        <v>35</v>
      </c>
      <c r="BB125">
        <f t="shared" si="51"/>
        <v>35</v>
      </c>
      <c r="BC125">
        <f t="shared" si="51"/>
        <v>35</v>
      </c>
      <c r="BD125">
        <f t="shared" si="51"/>
        <v>35</v>
      </c>
      <c r="BE125">
        <f t="shared" si="51"/>
        <v>35</v>
      </c>
      <c r="BF125">
        <f t="shared" si="51"/>
        <v>35</v>
      </c>
      <c r="BG125" s="29"/>
    </row>
    <row r="126" spans="1:59" ht="16.5" thickBot="1">
      <c r="A126" s="364"/>
      <c r="B126" s="252" t="s">
        <v>22</v>
      </c>
      <c r="C126" s="253"/>
      <c r="D126" s="85">
        <f>+入力シート①!H$4</f>
        <v>0.22222222222222221</v>
      </c>
      <c r="E126" s="34"/>
      <c r="F126" s="47"/>
      <c r="G126" s="47"/>
      <c r="H126" s="47"/>
      <c r="I126" s="47"/>
      <c r="J126" s="47"/>
      <c r="K126" s="48"/>
      <c r="N126" s="30"/>
      <c r="P126" s="152">
        <v>0.28819444444444448</v>
      </c>
      <c r="R126" s="152">
        <v>0.28125</v>
      </c>
      <c r="T126" s="207">
        <v>0.30555555555555552</v>
      </c>
      <c r="U126" s="207">
        <v>0.31944444444444448</v>
      </c>
      <c r="V126" s="85">
        <v>0.38541666666666669</v>
      </c>
      <c r="W126" s="85">
        <v>0.2638888888888889</v>
      </c>
      <c r="X126" s="85">
        <v>0.25347222222222221</v>
      </c>
      <c r="Y126" s="152">
        <v>0.3923611111111111</v>
      </c>
      <c r="BG126" s="29"/>
    </row>
    <row r="127" spans="1:59">
      <c r="A127" s="364"/>
      <c r="B127" s="254" t="s">
        <v>23</v>
      </c>
      <c r="C127" s="20">
        <v>0</v>
      </c>
      <c r="D127" s="218">
        <f>+入力シート①!H$5</f>
        <v>20.32</v>
      </c>
      <c r="E127">
        <f t="shared" ref="E127:E138" si="52">+COUNT($M127:$BG127)</f>
        <v>22</v>
      </c>
      <c r="F127" s="16">
        <f t="shared" ref="F127:F138" si="53">+AVERAGE($M127:$BG127)</f>
        <v>19.305454545454548</v>
      </c>
      <c r="G127" s="16">
        <f t="shared" ref="G127:G138" si="54">+STDEV($M127:$BG127)</f>
        <v>1.7183428541772929</v>
      </c>
      <c r="H127" s="16">
        <f t="shared" ref="H127:H138" si="55">+MAX($M127:$BG127)</f>
        <v>21.8</v>
      </c>
      <c r="I127" s="16">
        <f t="shared" ref="I127:I138" si="56">+MIN($M127:$BG127)</f>
        <v>15.6</v>
      </c>
      <c r="J127" s="16">
        <f t="shared" ref="J127:J138" si="57">+D127-F127</f>
        <v>1.014545454545452</v>
      </c>
      <c r="K127" s="16">
        <f t="shared" ref="K127:K138" si="58">+J127/G127</f>
        <v>0.5904208534863058</v>
      </c>
      <c r="N127" s="30"/>
      <c r="P127" s="240">
        <v>20.62</v>
      </c>
      <c r="R127" s="240">
        <v>20.65</v>
      </c>
      <c r="T127" s="30">
        <v>20.95</v>
      </c>
      <c r="U127" s="30">
        <v>20.5</v>
      </c>
      <c r="V127">
        <v>19.5</v>
      </c>
      <c r="W127">
        <v>20</v>
      </c>
      <c r="X127">
        <v>17.7</v>
      </c>
      <c r="Y127" s="30">
        <v>16.8</v>
      </c>
      <c r="AA127" s="30">
        <v>20.5</v>
      </c>
      <c r="AD127" s="30">
        <v>19.8</v>
      </c>
      <c r="AF127" s="30">
        <v>18.3</v>
      </c>
      <c r="AG127">
        <v>17.3</v>
      </c>
      <c r="AH127">
        <v>15.6</v>
      </c>
      <c r="AI127">
        <v>21.6</v>
      </c>
      <c r="AO127">
        <v>21.3</v>
      </c>
      <c r="AP127">
        <v>21.8</v>
      </c>
      <c r="AS127">
        <v>20</v>
      </c>
      <c r="AW127">
        <v>19.399999999999999</v>
      </c>
      <c r="AY127">
        <v>19</v>
      </c>
      <c r="BA127">
        <v>18</v>
      </c>
      <c r="BC127">
        <v>18.600000000000001</v>
      </c>
      <c r="BD127">
        <v>16.8</v>
      </c>
      <c r="BG127" s="29"/>
    </row>
    <row r="128" spans="1:59">
      <c r="A128" s="364"/>
      <c r="B128" s="254"/>
      <c r="C128" s="20">
        <v>10</v>
      </c>
      <c r="D128" s="218">
        <f>+入力シート①!H$6</f>
        <v>20.309999999999999</v>
      </c>
      <c r="E128">
        <f t="shared" si="52"/>
        <v>14</v>
      </c>
      <c r="F128" s="16">
        <f t="shared" si="53"/>
        <v>19.042814285714289</v>
      </c>
      <c r="G128" s="16">
        <f t="shared" si="54"/>
        <v>1.9130428061707763</v>
      </c>
      <c r="H128" s="16">
        <f t="shared" si="55"/>
        <v>20.95</v>
      </c>
      <c r="I128" s="16">
        <f t="shared" si="56"/>
        <v>14.74</v>
      </c>
      <c r="J128" s="16">
        <f t="shared" si="57"/>
        <v>1.2671857142857093</v>
      </c>
      <c r="K128" s="16">
        <f t="shared" si="58"/>
        <v>0.66239276517923784</v>
      </c>
      <c r="N128" s="30"/>
      <c r="P128" s="240">
        <v>20.63</v>
      </c>
      <c r="R128" s="240">
        <v>20.66</v>
      </c>
      <c r="T128" s="30">
        <v>20.95</v>
      </c>
      <c r="U128" s="30">
        <v>20.51</v>
      </c>
      <c r="V128">
        <v>19.510000000000002</v>
      </c>
      <c r="W128">
        <v>20.010000000000002</v>
      </c>
      <c r="X128">
        <v>17.787600000000001</v>
      </c>
      <c r="Y128" s="30">
        <v>16.771799999999999</v>
      </c>
      <c r="AA128" s="30">
        <v>20.57</v>
      </c>
      <c r="AW128">
        <v>19.8</v>
      </c>
      <c r="AY128">
        <v>19.399999999999999</v>
      </c>
      <c r="BC128">
        <v>18.899999999999999</v>
      </c>
      <c r="BD128">
        <v>16.36</v>
      </c>
      <c r="BE128">
        <v>14.74</v>
      </c>
      <c r="BG128" s="29"/>
    </row>
    <row r="129" spans="1:59">
      <c r="A129" s="364"/>
      <c r="B129" s="254"/>
      <c r="C129" s="20">
        <v>20</v>
      </c>
      <c r="D129" s="218">
        <f>+入力シート①!H$7</f>
        <v>20.32</v>
      </c>
      <c r="E129">
        <f t="shared" si="52"/>
        <v>14</v>
      </c>
      <c r="F129" s="16">
        <f t="shared" si="53"/>
        <v>19.023835714285713</v>
      </c>
      <c r="G129" s="16">
        <f t="shared" si="54"/>
        <v>1.8793270586148008</v>
      </c>
      <c r="H129" s="16">
        <f t="shared" si="55"/>
        <v>20.96</v>
      </c>
      <c r="I129" s="16">
        <f t="shared" si="56"/>
        <v>14.65</v>
      </c>
      <c r="J129" s="16">
        <f t="shared" si="57"/>
        <v>1.296164285714287</v>
      </c>
      <c r="K129" s="16">
        <f t="shared" si="58"/>
        <v>0.68969596312291348</v>
      </c>
      <c r="N129" s="30"/>
      <c r="P129" s="240">
        <v>20.64</v>
      </c>
      <c r="R129" s="240">
        <v>20.59</v>
      </c>
      <c r="T129" s="30">
        <v>20.96</v>
      </c>
      <c r="U129" s="30">
        <v>20.5</v>
      </c>
      <c r="V129">
        <v>19.510000000000002</v>
      </c>
      <c r="W129">
        <v>20.03</v>
      </c>
      <c r="X129">
        <v>17.7805</v>
      </c>
      <c r="Y129" s="30">
        <v>16.5932</v>
      </c>
      <c r="AA129" s="30">
        <v>20.5</v>
      </c>
      <c r="AW129">
        <v>19.79</v>
      </c>
      <c r="AY129">
        <v>18.93</v>
      </c>
      <c r="BC129">
        <v>18.91</v>
      </c>
      <c r="BD129">
        <v>16.95</v>
      </c>
      <c r="BE129">
        <v>14.65</v>
      </c>
      <c r="BG129" s="29"/>
    </row>
    <row r="130" spans="1:59">
      <c r="A130" s="364"/>
      <c r="B130" s="254"/>
      <c r="C130" s="20">
        <v>30</v>
      </c>
      <c r="D130" s="218">
        <f>+入力シート①!H$8</f>
        <v>20.309999999999999</v>
      </c>
      <c r="E130">
        <f t="shared" si="52"/>
        <v>14</v>
      </c>
      <c r="F130" s="16">
        <f t="shared" si="53"/>
        <v>18.872599999999998</v>
      </c>
      <c r="G130" s="16">
        <f t="shared" si="54"/>
        <v>2.0112862004200549</v>
      </c>
      <c r="H130" s="16">
        <f t="shared" si="55"/>
        <v>20.96</v>
      </c>
      <c r="I130" s="16">
        <f t="shared" si="56"/>
        <v>14.62</v>
      </c>
      <c r="J130" s="16">
        <f t="shared" si="57"/>
        <v>1.4374000000000002</v>
      </c>
      <c r="K130" s="16">
        <f t="shared" si="58"/>
        <v>0.71466706215147346</v>
      </c>
      <c r="N130" s="30"/>
      <c r="P130" s="240">
        <v>20.6</v>
      </c>
      <c r="R130" s="240">
        <v>20.59</v>
      </c>
      <c r="T130" s="30">
        <v>20.96</v>
      </c>
      <c r="U130" s="30">
        <v>20.5</v>
      </c>
      <c r="V130">
        <v>19.510000000000002</v>
      </c>
      <c r="W130">
        <v>20.03</v>
      </c>
      <c r="X130">
        <v>17.682700000000001</v>
      </c>
      <c r="Y130" s="30">
        <v>16.2437</v>
      </c>
      <c r="AA130" s="30">
        <v>20.22</v>
      </c>
      <c r="AW130">
        <v>19.78</v>
      </c>
      <c r="AY130">
        <v>18.75</v>
      </c>
      <c r="BC130">
        <v>18.829999999999998</v>
      </c>
      <c r="BD130">
        <v>15.9</v>
      </c>
      <c r="BE130">
        <v>14.62</v>
      </c>
      <c r="BG130" s="29"/>
    </row>
    <row r="131" spans="1:59">
      <c r="A131" s="364"/>
      <c r="B131" s="254"/>
      <c r="C131" s="20">
        <v>50</v>
      </c>
      <c r="D131" s="218">
        <f>+入力シート①!H$9</f>
        <v>20.309999999999999</v>
      </c>
      <c r="E131">
        <f t="shared" si="52"/>
        <v>14</v>
      </c>
      <c r="F131" s="16">
        <f t="shared" si="53"/>
        <v>18.593257142857144</v>
      </c>
      <c r="G131" s="16">
        <f t="shared" si="54"/>
        <v>2.2546791287024761</v>
      </c>
      <c r="H131" s="16">
        <f t="shared" si="55"/>
        <v>20.96</v>
      </c>
      <c r="I131" s="16">
        <f t="shared" si="56"/>
        <v>14.42</v>
      </c>
      <c r="J131" s="16">
        <f t="shared" si="57"/>
        <v>1.7167428571428545</v>
      </c>
      <c r="K131" s="16">
        <f t="shared" si="58"/>
        <v>0.7614133804178187</v>
      </c>
      <c r="N131" s="30"/>
      <c r="P131" s="240">
        <v>20.7</v>
      </c>
      <c r="R131" s="240">
        <v>20.440000000000001</v>
      </c>
      <c r="T131" s="30">
        <v>20.96</v>
      </c>
      <c r="U131" s="30">
        <v>20.51</v>
      </c>
      <c r="V131">
        <v>19.510000000000002</v>
      </c>
      <c r="W131">
        <v>20.03</v>
      </c>
      <c r="X131">
        <v>17.712299999999999</v>
      </c>
      <c r="Y131" s="30">
        <v>15.183299999999999</v>
      </c>
      <c r="AA131" s="30">
        <v>20</v>
      </c>
      <c r="AW131">
        <v>19.7</v>
      </c>
      <c r="AY131">
        <v>17.55</v>
      </c>
      <c r="BC131">
        <v>18.45</v>
      </c>
      <c r="BD131">
        <v>15.14</v>
      </c>
      <c r="BE131">
        <v>14.42</v>
      </c>
      <c r="BG131" s="29"/>
    </row>
    <row r="132" spans="1:59">
      <c r="A132" s="364"/>
      <c r="B132" s="254"/>
      <c r="C132" s="20">
        <v>75</v>
      </c>
      <c r="D132" s="218">
        <f>+入力シート①!H$10</f>
        <v>20.190000000000001</v>
      </c>
      <c r="E132">
        <f t="shared" si="52"/>
        <v>14</v>
      </c>
      <c r="F132" s="16">
        <f t="shared" si="53"/>
        <v>18.299607142857145</v>
      </c>
      <c r="G132" s="16">
        <f t="shared" si="54"/>
        <v>2.5623830166060588</v>
      </c>
      <c r="H132" s="16">
        <f t="shared" si="55"/>
        <v>20.95</v>
      </c>
      <c r="I132" s="16">
        <f t="shared" si="56"/>
        <v>13.62</v>
      </c>
      <c r="J132" s="16">
        <f t="shared" si="57"/>
        <v>1.8903928571428565</v>
      </c>
      <c r="K132" s="16">
        <f t="shared" si="58"/>
        <v>0.73774796542584398</v>
      </c>
      <c r="N132" s="30"/>
      <c r="P132" s="240">
        <v>20.51</v>
      </c>
      <c r="R132" s="240">
        <v>20.399999999999999</v>
      </c>
      <c r="T132" s="30">
        <v>20.95</v>
      </c>
      <c r="U132" s="30">
        <v>20.51</v>
      </c>
      <c r="V132">
        <v>19.52</v>
      </c>
      <c r="W132">
        <v>20.02</v>
      </c>
      <c r="X132">
        <v>17.633900000000001</v>
      </c>
      <c r="Y132" s="30">
        <v>14.300599999999999</v>
      </c>
      <c r="AA132" s="30">
        <v>19.87</v>
      </c>
      <c r="AW132">
        <v>19.5</v>
      </c>
      <c r="AY132">
        <v>16.54</v>
      </c>
      <c r="BC132">
        <v>18.309999999999999</v>
      </c>
      <c r="BD132">
        <v>14.51</v>
      </c>
      <c r="BE132">
        <v>13.62</v>
      </c>
      <c r="BG132" s="29"/>
    </row>
    <row r="133" spans="1:59">
      <c r="A133" s="364"/>
      <c r="B133" s="254"/>
      <c r="C133" s="20">
        <v>100</v>
      </c>
      <c r="D133" s="218">
        <f>+入力シート①!H$11</f>
        <v>20.190000000000001</v>
      </c>
      <c r="E133">
        <f t="shared" si="52"/>
        <v>14</v>
      </c>
      <c r="F133" s="16">
        <f t="shared" si="53"/>
        <v>17.997885714285715</v>
      </c>
      <c r="G133" s="16">
        <f t="shared" si="54"/>
        <v>2.8527355160258909</v>
      </c>
      <c r="H133" s="16">
        <f t="shared" si="55"/>
        <v>20.91</v>
      </c>
      <c r="I133" s="16">
        <f t="shared" si="56"/>
        <v>12.68</v>
      </c>
      <c r="J133" s="16">
        <f t="shared" si="57"/>
        <v>2.1921142857142861</v>
      </c>
      <c r="K133" s="16">
        <f t="shared" si="58"/>
        <v>0.76842534942324137</v>
      </c>
      <c r="N133" s="30"/>
      <c r="P133" s="240">
        <v>20.2</v>
      </c>
      <c r="R133" s="240">
        <v>20.43</v>
      </c>
      <c r="T133" s="30">
        <v>20.91</v>
      </c>
      <c r="U133" s="30">
        <v>20.52</v>
      </c>
      <c r="V133">
        <v>19.52</v>
      </c>
      <c r="W133">
        <v>19.989999999999998</v>
      </c>
      <c r="X133">
        <v>17.607600000000001</v>
      </c>
      <c r="Y133" s="30">
        <v>13.9628</v>
      </c>
      <c r="AA133" s="30">
        <v>19.78</v>
      </c>
      <c r="AW133">
        <v>19.22</v>
      </c>
      <c r="AY133">
        <v>15.77</v>
      </c>
      <c r="BC133">
        <v>17.8</v>
      </c>
      <c r="BD133">
        <v>13.58</v>
      </c>
      <c r="BE133">
        <v>12.68</v>
      </c>
      <c r="BG133" s="29"/>
    </row>
    <row r="134" spans="1:59">
      <c r="A134" s="364"/>
      <c r="B134" s="254"/>
      <c r="C134" s="20">
        <v>150</v>
      </c>
      <c r="D134" s="218">
        <f>+入力シート①!H$12</f>
        <v>19.16</v>
      </c>
      <c r="E134">
        <f t="shared" si="52"/>
        <v>14</v>
      </c>
      <c r="F134" s="16">
        <f t="shared" si="53"/>
        <v>17.240449999999999</v>
      </c>
      <c r="G134" s="16">
        <f t="shared" si="54"/>
        <v>3.5542987976100586</v>
      </c>
      <c r="H134" s="16">
        <f t="shared" si="55"/>
        <v>20.65</v>
      </c>
      <c r="I134" s="16">
        <f t="shared" si="56"/>
        <v>10.37</v>
      </c>
      <c r="J134" s="16">
        <f t="shared" si="57"/>
        <v>1.919550000000001</v>
      </c>
      <c r="K134" s="16">
        <f t="shared" si="58"/>
        <v>0.54006433035138268</v>
      </c>
      <c r="N134" s="30"/>
      <c r="P134" s="240">
        <v>20.05</v>
      </c>
      <c r="R134" s="240">
        <v>20.39</v>
      </c>
      <c r="T134" s="30">
        <v>20.65</v>
      </c>
      <c r="U134" s="30">
        <v>20.440000000000001</v>
      </c>
      <c r="V134">
        <v>19.53</v>
      </c>
      <c r="W134">
        <v>19.54</v>
      </c>
      <c r="X134">
        <v>17.585999999999999</v>
      </c>
      <c r="Y134" s="30">
        <v>13.250299999999999</v>
      </c>
      <c r="AA134" s="30">
        <v>19.5</v>
      </c>
      <c r="AW134">
        <v>18.190000000000001</v>
      </c>
      <c r="AY134">
        <v>13.37</v>
      </c>
      <c r="BC134">
        <v>16.690000000000001</v>
      </c>
      <c r="BD134">
        <v>10.37</v>
      </c>
      <c r="BE134">
        <v>11.81</v>
      </c>
      <c r="BG134" s="29"/>
    </row>
    <row r="135" spans="1:59">
      <c r="A135" s="364"/>
      <c r="B135" s="254"/>
      <c r="C135" s="20">
        <v>200</v>
      </c>
      <c r="D135" s="218">
        <f>+入力シート①!H$13</f>
        <v>17.46</v>
      </c>
      <c r="E135">
        <f t="shared" si="52"/>
        <v>14</v>
      </c>
      <c r="F135" s="16">
        <f t="shared" si="53"/>
        <v>15.908435714285716</v>
      </c>
      <c r="G135" s="16">
        <f t="shared" si="54"/>
        <v>3.9526621096726413</v>
      </c>
      <c r="H135" s="16">
        <f t="shared" si="55"/>
        <v>20.25</v>
      </c>
      <c r="I135" s="16">
        <f t="shared" si="56"/>
        <v>8.98</v>
      </c>
      <c r="J135" s="16">
        <f t="shared" si="57"/>
        <v>1.5515642857142851</v>
      </c>
      <c r="K135" s="16">
        <f t="shared" si="58"/>
        <v>0.3925365342808888</v>
      </c>
      <c r="N135" s="30"/>
      <c r="P135" s="240">
        <v>18.190000000000001</v>
      </c>
      <c r="R135" s="240">
        <v>20.25</v>
      </c>
      <c r="T135" s="30">
        <v>16.829999999999998</v>
      </c>
      <c r="U135" s="30">
        <v>20.079999999999998</v>
      </c>
      <c r="V135">
        <v>19.2</v>
      </c>
      <c r="W135">
        <v>19.510000000000002</v>
      </c>
      <c r="X135">
        <v>13.894399999999999</v>
      </c>
      <c r="Y135" s="30">
        <v>12.733700000000001</v>
      </c>
      <c r="AA135" s="30">
        <v>18.21</v>
      </c>
      <c r="AW135">
        <v>17.97</v>
      </c>
      <c r="AY135">
        <v>10.62</v>
      </c>
      <c r="BC135">
        <v>16.43</v>
      </c>
      <c r="BD135">
        <v>8.98</v>
      </c>
      <c r="BE135">
        <v>9.82</v>
      </c>
      <c r="BG135" s="29"/>
    </row>
    <row r="136" spans="1:59">
      <c r="A136" s="364"/>
      <c r="B136" s="254"/>
      <c r="C136" s="20">
        <v>300</v>
      </c>
      <c r="D136" s="218">
        <f>+入力シート①!H$14</f>
        <v>16.25</v>
      </c>
      <c r="E136">
        <f t="shared" si="52"/>
        <v>9</v>
      </c>
      <c r="F136" s="16">
        <f t="shared" si="53"/>
        <v>14.326511111111111</v>
      </c>
      <c r="G136" s="16">
        <f t="shared" si="54"/>
        <v>3.2288068506200744</v>
      </c>
      <c r="H136" s="16">
        <f t="shared" si="55"/>
        <v>17.71</v>
      </c>
      <c r="I136" s="16">
        <f t="shared" si="56"/>
        <v>9.6003000000000007</v>
      </c>
      <c r="J136" s="16">
        <f t="shared" si="57"/>
        <v>1.9234888888888886</v>
      </c>
      <c r="K136" s="16">
        <f t="shared" si="58"/>
        <v>0.59572745533524041</v>
      </c>
      <c r="N136" s="30"/>
      <c r="P136" s="240">
        <v>17.03</v>
      </c>
      <c r="R136" s="240">
        <v>16.579999999999998</v>
      </c>
      <c r="T136" s="30">
        <v>11.02</v>
      </c>
      <c r="U136" s="30">
        <v>17.71</v>
      </c>
      <c r="V136">
        <v>16.440000000000001</v>
      </c>
      <c r="W136">
        <v>15.78</v>
      </c>
      <c r="X136">
        <v>9.9183000000000003</v>
      </c>
      <c r="Y136" s="30">
        <v>9.6003000000000007</v>
      </c>
      <c r="AA136" s="30">
        <v>14.86</v>
      </c>
      <c r="BG136" s="29"/>
    </row>
    <row r="137" spans="1:59">
      <c r="A137" s="364"/>
      <c r="B137" s="254"/>
      <c r="C137" s="20">
        <v>400</v>
      </c>
      <c r="D137" s="218">
        <f>+入力シート①!H$15</f>
        <v>13.44</v>
      </c>
      <c r="E137">
        <f t="shared" si="52"/>
        <v>8</v>
      </c>
      <c r="F137" s="16">
        <f t="shared" si="53"/>
        <v>11.8808875</v>
      </c>
      <c r="G137" s="16">
        <f t="shared" si="54"/>
        <v>2.6423447387486814</v>
      </c>
      <c r="H137" s="16">
        <f t="shared" si="55"/>
        <v>14.84</v>
      </c>
      <c r="I137" s="16">
        <f t="shared" si="56"/>
        <v>8.3767999999999994</v>
      </c>
      <c r="J137" s="16">
        <f t="shared" si="57"/>
        <v>1.5591124999999995</v>
      </c>
      <c r="K137" s="16">
        <f t="shared" si="58"/>
        <v>0.5900488596875284</v>
      </c>
      <c r="N137" s="30"/>
      <c r="P137" s="240">
        <v>13.43</v>
      </c>
      <c r="R137" s="240">
        <v>12.37</v>
      </c>
      <c r="T137" s="30">
        <v>9.6199999999999992</v>
      </c>
      <c r="U137" s="30">
        <v>14.84</v>
      </c>
      <c r="V137">
        <v>14.43</v>
      </c>
      <c r="W137">
        <v>13.44</v>
      </c>
      <c r="X137">
        <v>8.5403000000000002</v>
      </c>
      <c r="Y137" s="30">
        <v>8.3767999999999994</v>
      </c>
      <c r="BG137" s="29"/>
    </row>
    <row r="138" spans="1:59">
      <c r="A138" s="364"/>
      <c r="B138" s="254"/>
      <c r="C138" s="20">
        <v>500</v>
      </c>
      <c r="D138" s="218">
        <f>+入力シート①!H$16</f>
        <v>11.43</v>
      </c>
      <c r="E138">
        <f t="shared" si="52"/>
        <v>1</v>
      </c>
      <c r="F138" s="16">
        <f t="shared" si="53"/>
        <v>12.74</v>
      </c>
      <c r="G138" s="16" t="e">
        <f t="shared" si="54"/>
        <v>#DIV/0!</v>
      </c>
      <c r="H138" s="16">
        <f t="shared" si="55"/>
        <v>12.74</v>
      </c>
      <c r="I138" s="16">
        <f t="shared" si="56"/>
        <v>12.74</v>
      </c>
      <c r="J138" s="16">
        <f t="shared" si="57"/>
        <v>-1.3100000000000005</v>
      </c>
      <c r="K138" s="16" t="e">
        <f t="shared" si="58"/>
        <v>#DIV/0!</v>
      </c>
      <c r="N138" s="30"/>
      <c r="P138" s="240">
        <v>12.74</v>
      </c>
      <c r="R138" s="240"/>
      <c r="BG138" s="29"/>
    </row>
    <row r="139" spans="1:59">
      <c r="A139" s="364"/>
      <c r="B139" s="254"/>
      <c r="C139" s="20">
        <v>600</v>
      </c>
      <c r="D139" s="218" t="str">
        <f>+入力シート①!H$17</f>
        <v>-</v>
      </c>
      <c r="N139" s="30"/>
      <c r="P139" s="240" t="s">
        <v>105</v>
      </c>
      <c r="R139" s="240"/>
      <c r="BG139" s="29"/>
    </row>
    <row r="140" spans="1:59">
      <c r="A140" s="364"/>
      <c r="B140" s="26"/>
      <c r="C140" s="26"/>
      <c r="D140" s="31"/>
      <c r="E140" s="31">
        <f>+COUNT($M140:$BG140)</f>
        <v>0</v>
      </c>
      <c r="F140" s="49" t="e">
        <f>+AVERAGE($M140:$BG140)</f>
        <v>#DIV/0!</v>
      </c>
      <c r="G140" s="49" t="e">
        <f>+STDEV($M140:$BG140)</f>
        <v>#DIV/0!</v>
      </c>
      <c r="H140" s="49">
        <f>+MAX($M140:$BG140)</f>
        <v>0</v>
      </c>
      <c r="I140" s="49">
        <f>+MIN($M140:$BG140)</f>
        <v>0</v>
      </c>
      <c r="J140" s="49" t="e">
        <f>+D140-F140</f>
        <v>#DIV/0!</v>
      </c>
      <c r="K140" s="49" t="e">
        <f t="shared" ref="K140:K145" si="59">+J140/G140</f>
        <v>#DIV/0!</v>
      </c>
      <c r="L140" s="31"/>
      <c r="N140" s="30"/>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29"/>
    </row>
    <row r="141" spans="1:59">
      <c r="A141" s="364"/>
      <c r="B141" s="250" t="s">
        <v>26</v>
      </c>
      <c r="C141" s="24" t="s">
        <v>24</v>
      </c>
      <c r="D141">
        <f>+入力シート①!H$19</f>
        <v>175</v>
      </c>
      <c r="E141">
        <f>+COUNT($M141:$BG141)</f>
        <v>18</v>
      </c>
      <c r="F141" s="16">
        <f>+AVERAGE($M141:$BG141)</f>
        <v>210.88888888888889</v>
      </c>
      <c r="G141" s="16">
        <f>+STDEV($M141:$BG141)</f>
        <v>88.988359376803672</v>
      </c>
      <c r="H141" s="16">
        <f>+MAX($M141:$BG141)</f>
        <v>357</v>
      </c>
      <c r="I141" s="16">
        <f>+MIN($M141:$BG141)</f>
        <v>25</v>
      </c>
      <c r="J141" s="16">
        <f>+D141-F141</f>
        <v>-35.888888888888886</v>
      </c>
      <c r="K141" s="16">
        <f t="shared" si="59"/>
        <v>-0.40329869142686919</v>
      </c>
      <c r="N141" s="30"/>
      <c r="P141" s="30">
        <v>252</v>
      </c>
      <c r="R141" s="30">
        <v>357</v>
      </c>
      <c r="T141" s="30">
        <v>88</v>
      </c>
      <c r="U141" s="30">
        <v>146</v>
      </c>
      <c r="V141">
        <v>245</v>
      </c>
      <c r="W141">
        <v>84</v>
      </c>
      <c r="X141">
        <v>278</v>
      </c>
      <c r="Y141" s="30">
        <v>237</v>
      </c>
      <c r="AA141" s="30">
        <v>101</v>
      </c>
      <c r="AD141" s="30">
        <v>200</v>
      </c>
      <c r="AF141" s="30">
        <v>245</v>
      </c>
      <c r="AG141">
        <v>316</v>
      </c>
      <c r="AH141">
        <v>25</v>
      </c>
      <c r="AW141">
        <v>270</v>
      </c>
      <c r="AY141">
        <v>183</v>
      </c>
      <c r="BA141">
        <v>242</v>
      </c>
      <c r="BC141">
        <v>257</v>
      </c>
      <c r="BD141">
        <v>270</v>
      </c>
      <c r="BG141" s="29"/>
    </row>
    <row r="142" spans="1:59">
      <c r="A142" s="364"/>
      <c r="B142" s="251"/>
      <c r="C142" s="21" t="s">
        <v>25</v>
      </c>
      <c r="D142">
        <f>+入力シート①!H$20</f>
        <v>0.4</v>
      </c>
      <c r="E142">
        <f>+COUNT($M142:$BG142)</f>
        <v>18</v>
      </c>
      <c r="F142" s="16">
        <f>+AVERAGE($M142:$BG142)</f>
        <v>1.1388888888888886</v>
      </c>
      <c r="G142" s="16">
        <f>+STDEV($M142:$BG142)</f>
        <v>0.80669178376064321</v>
      </c>
      <c r="H142" s="16">
        <f>+MAX($M142:$BG142)</f>
        <v>3.2</v>
      </c>
      <c r="I142" s="16">
        <f>+MIN($M142:$BG142)</f>
        <v>0.4</v>
      </c>
      <c r="J142" s="16">
        <f>+D142-F142</f>
        <v>-0.7388888888888886</v>
      </c>
      <c r="K142" s="16">
        <f t="shared" si="59"/>
        <v>-0.91594944161242053</v>
      </c>
      <c r="N142" s="30"/>
      <c r="P142" s="30">
        <v>2.2000000000000002</v>
      </c>
      <c r="R142" s="30">
        <v>0.6</v>
      </c>
      <c r="T142" s="30">
        <v>2.4</v>
      </c>
      <c r="U142" s="30">
        <v>0.4</v>
      </c>
      <c r="V142">
        <v>0.4</v>
      </c>
      <c r="W142">
        <v>0.4</v>
      </c>
      <c r="X142">
        <v>1.2</v>
      </c>
      <c r="Y142" s="30">
        <v>0.7</v>
      </c>
      <c r="AA142" s="30">
        <v>1.2</v>
      </c>
      <c r="AD142" s="30">
        <v>1.2</v>
      </c>
      <c r="AF142" s="30">
        <v>3.2</v>
      </c>
      <c r="AG142">
        <v>0.7</v>
      </c>
      <c r="AH142">
        <v>0.7</v>
      </c>
      <c r="AW142">
        <v>0.6</v>
      </c>
      <c r="AY142">
        <v>0.6</v>
      </c>
      <c r="BA142">
        <v>1.5</v>
      </c>
      <c r="BC142">
        <v>1.9</v>
      </c>
      <c r="BD142">
        <v>0.6</v>
      </c>
      <c r="BG142" s="29"/>
    </row>
    <row r="143" spans="1:59" ht="0.95" customHeight="1">
      <c r="A143" s="30"/>
      <c r="B143" s="30"/>
      <c r="C143" s="30"/>
      <c r="D143" s="30"/>
      <c r="E143" s="30"/>
      <c r="F143" s="217"/>
      <c r="G143" s="217"/>
      <c r="H143" s="217"/>
      <c r="I143" s="217"/>
      <c r="J143" s="217"/>
      <c r="K143" s="217" t="e">
        <f t="shared" si="59"/>
        <v>#DIV/0!</v>
      </c>
      <c r="L143" s="30"/>
      <c r="M143" s="30"/>
      <c r="N143" s="30"/>
      <c r="V143" s="29"/>
      <c r="W143" s="29"/>
      <c r="X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row>
    <row r="144" spans="1:59" ht="0.95" customHeight="1">
      <c r="A144" s="30"/>
      <c r="B144" s="30"/>
      <c r="C144" s="30"/>
      <c r="D144" s="30"/>
      <c r="E144" s="30"/>
      <c r="F144" s="217"/>
      <c r="G144" s="217"/>
      <c r="H144" s="217"/>
      <c r="I144" s="217"/>
      <c r="J144" s="217"/>
      <c r="K144" s="217" t="e">
        <f t="shared" si="59"/>
        <v>#DIV/0!</v>
      </c>
      <c r="L144" s="30"/>
      <c r="M144" s="30"/>
      <c r="N144" s="30"/>
      <c r="V144" s="29"/>
      <c r="W144" s="29"/>
      <c r="X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row>
    <row r="145" spans="1:59" ht="0.75" customHeight="1">
      <c r="A145" s="30"/>
      <c r="B145" s="30"/>
      <c r="C145" s="30"/>
      <c r="D145" s="30"/>
      <c r="E145" s="30"/>
      <c r="F145" s="217"/>
      <c r="G145" s="217"/>
      <c r="H145" s="217"/>
      <c r="I145" s="217"/>
      <c r="J145" s="217"/>
      <c r="K145" s="217" t="e">
        <f t="shared" si="59"/>
        <v>#DIV/0!</v>
      </c>
      <c r="L145" s="30"/>
      <c r="M145" s="30"/>
      <c r="N145" s="30"/>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row>
    <row r="146" spans="1:59" ht="0.95" customHeight="1">
      <c r="A146" s="30"/>
      <c r="B146" s="30"/>
      <c r="C146" s="30"/>
      <c r="D146" s="30"/>
      <c r="E146" s="30"/>
      <c r="F146" s="217"/>
      <c r="G146" s="217"/>
      <c r="H146" s="217"/>
      <c r="I146" s="217"/>
      <c r="J146" s="217"/>
      <c r="K146" s="217"/>
      <c r="L146" s="30"/>
      <c r="M146" s="30"/>
      <c r="N146" s="30"/>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row>
    <row r="147" spans="1:59" ht="0.95" customHeight="1">
      <c r="A147" s="30"/>
      <c r="B147" s="30"/>
      <c r="C147" s="30"/>
      <c r="D147" s="30"/>
      <c r="E147" s="30"/>
      <c r="F147" s="217"/>
      <c r="G147" s="217"/>
      <c r="H147" s="217"/>
      <c r="I147" s="217"/>
      <c r="J147" s="217"/>
      <c r="K147" s="217"/>
      <c r="L147" s="30"/>
      <c r="M147" s="30"/>
      <c r="N147" s="30"/>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row>
    <row r="148" spans="1:59" ht="0.95" customHeight="1">
      <c r="A148" s="30"/>
      <c r="B148" s="30"/>
      <c r="C148" s="30"/>
      <c r="D148" s="30"/>
      <c r="E148" s="30"/>
      <c r="F148" s="217"/>
      <c r="G148" s="217"/>
      <c r="H148" s="217"/>
      <c r="I148" s="217"/>
      <c r="J148" s="217"/>
      <c r="K148" s="217"/>
      <c r="L148" s="30"/>
      <c r="M148" s="30"/>
      <c r="N148" s="30"/>
      <c r="V148" s="29"/>
      <c r="W148" s="29"/>
      <c r="X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row>
    <row r="149" spans="1:59" ht="0.95" customHeight="1">
      <c r="A149" s="30"/>
      <c r="B149" s="30"/>
      <c r="C149" s="30"/>
      <c r="D149" s="30"/>
      <c r="E149" s="30"/>
      <c r="F149" s="217"/>
      <c r="G149" s="217"/>
      <c r="H149" s="217"/>
      <c r="I149" s="217"/>
      <c r="J149" s="217"/>
      <c r="K149" s="217"/>
      <c r="L149" s="30"/>
      <c r="M149" s="30"/>
      <c r="N149" s="30"/>
      <c r="V149" s="29"/>
      <c r="W149" s="29"/>
      <c r="X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row>
    <row r="150" spans="1:59" ht="0.95" customHeight="1">
      <c r="A150" s="30"/>
      <c r="B150" s="30"/>
      <c r="C150" s="30"/>
      <c r="D150" s="30"/>
      <c r="E150" s="30"/>
      <c r="F150" s="217"/>
      <c r="G150" s="217"/>
      <c r="H150" s="217"/>
      <c r="I150" s="217"/>
      <c r="J150" s="217"/>
      <c r="K150" s="217"/>
      <c r="L150" s="30"/>
      <c r="M150" s="30"/>
      <c r="N150" s="30"/>
      <c r="V150" s="29"/>
      <c r="W150" s="29"/>
      <c r="X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row>
    <row r="151" spans="1:59" ht="16.5" thickBot="1">
      <c r="D151" s="1" t="s">
        <v>27</v>
      </c>
      <c r="E151" s="1" t="s">
        <v>3</v>
      </c>
      <c r="F151" s="15" t="s">
        <v>4</v>
      </c>
      <c r="G151" s="15" t="s">
        <v>8</v>
      </c>
      <c r="H151" s="15" t="s">
        <v>5</v>
      </c>
      <c r="I151" s="15" t="s">
        <v>6</v>
      </c>
      <c r="J151" s="15" t="s">
        <v>7</v>
      </c>
      <c r="K151" s="16" t="s">
        <v>60</v>
      </c>
      <c r="P151" s="30" t="s">
        <v>201</v>
      </c>
      <c r="R151" s="30" t="s">
        <v>201</v>
      </c>
      <c r="V151" s="142"/>
      <c r="W151" s="142"/>
      <c r="X151" s="142"/>
      <c r="Y151" s="142"/>
      <c r="AB151" s="142"/>
      <c r="AC151" s="142"/>
      <c r="AD151" s="142"/>
      <c r="AE151" s="142"/>
      <c r="AF151" s="142"/>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29"/>
    </row>
    <row r="152" spans="1:59">
      <c r="A152" s="364">
        <v>36</v>
      </c>
      <c r="B152" s="252" t="s">
        <v>19</v>
      </c>
      <c r="C152" s="253"/>
      <c r="D152" s="78">
        <f>+入力シート①!J$2</f>
        <v>43852</v>
      </c>
      <c r="E152" s="32"/>
      <c r="F152" s="43"/>
      <c r="G152" s="43"/>
      <c r="H152" s="43"/>
      <c r="I152" s="43"/>
      <c r="J152" s="43"/>
      <c r="K152" s="44"/>
      <c r="P152" s="239">
        <v>42754</v>
      </c>
      <c r="R152" s="239">
        <v>42018</v>
      </c>
      <c r="S152" s="239"/>
      <c r="T152" s="239">
        <v>41282</v>
      </c>
      <c r="U152" s="30">
        <v>2012</v>
      </c>
      <c r="V152" s="30">
        <f t="shared" ref="V152:BF152" si="60">+V$1</f>
        <v>2011</v>
      </c>
      <c r="W152" s="30">
        <f t="shared" si="60"/>
        <v>2010</v>
      </c>
      <c r="X152" s="30">
        <f t="shared" si="60"/>
        <v>2009</v>
      </c>
      <c r="Y152" s="30">
        <f t="shared" si="60"/>
        <v>2008</v>
      </c>
      <c r="Z152" s="30">
        <f t="shared" si="60"/>
        <v>2007</v>
      </c>
      <c r="AA152" s="30">
        <f t="shared" si="60"/>
        <v>2006</v>
      </c>
      <c r="AB152" s="30">
        <f t="shared" si="60"/>
        <v>2005</v>
      </c>
      <c r="AC152" s="30">
        <f t="shared" si="60"/>
        <v>2004</v>
      </c>
      <c r="AD152" s="30">
        <f t="shared" si="60"/>
        <v>2003</v>
      </c>
      <c r="AE152" s="30">
        <f t="shared" si="60"/>
        <v>2003</v>
      </c>
      <c r="AF152" s="30">
        <f t="shared" si="60"/>
        <v>2001</v>
      </c>
      <c r="AG152">
        <f t="shared" si="60"/>
        <v>2001</v>
      </c>
      <c r="AH152">
        <f t="shared" si="60"/>
        <v>2000</v>
      </c>
      <c r="AI152">
        <f t="shared" si="60"/>
        <v>1999</v>
      </c>
      <c r="AJ152">
        <f t="shared" si="60"/>
        <v>1999</v>
      </c>
      <c r="AK152">
        <f t="shared" si="60"/>
        <v>1998</v>
      </c>
      <c r="AL152">
        <f t="shared" si="60"/>
        <v>1997</v>
      </c>
      <c r="AM152">
        <f t="shared" si="60"/>
        <v>1996</v>
      </c>
      <c r="AN152">
        <f t="shared" si="60"/>
        <v>1995</v>
      </c>
      <c r="AO152">
        <f t="shared" si="60"/>
        <v>1994</v>
      </c>
      <c r="AP152">
        <f t="shared" si="60"/>
        <v>1993</v>
      </c>
      <c r="AQ152">
        <f t="shared" si="60"/>
        <v>1992</v>
      </c>
      <c r="AR152">
        <f t="shared" si="60"/>
        <v>1991</v>
      </c>
      <c r="AS152">
        <f t="shared" si="60"/>
        <v>1991</v>
      </c>
      <c r="AT152">
        <f t="shared" si="60"/>
        <v>1990</v>
      </c>
      <c r="AU152">
        <f t="shared" si="60"/>
        <v>1989</v>
      </c>
      <c r="AV152">
        <f t="shared" si="60"/>
        <v>1988</v>
      </c>
      <c r="AW152">
        <f t="shared" si="60"/>
        <v>1987</v>
      </c>
      <c r="AX152">
        <f t="shared" si="60"/>
        <v>1986</v>
      </c>
      <c r="AY152">
        <f t="shared" si="60"/>
        <v>1985</v>
      </c>
      <c r="AZ152">
        <f t="shared" si="60"/>
        <v>1984</v>
      </c>
      <c r="BA152">
        <f t="shared" si="60"/>
        <v>1984</v>
      </c>
      <c r="BB152">
        <f t="shared" si="60"/>
        <v>1983</v>
      </c>
      <c r="BC152">
        <f t="shared" si="60"/>
        <v>1982</v>
      </c>
      <c r="BD152">
        <f t="shared" si="60"/>
        <v>1981</v>
      </c>
      <c r="BE152">
        <f t="shared" si="60"/>
        <v>1981</v>
      </c>
      <c r="BF152">
        <f t="shared" si="60"/>
        <v>1980</v>
      </c>
      <c r="BG152" s="29"/>
    </row>
    <row r="153" spans="1:59">
      <c r="A153" s="364"/>
      <c r="B153" s="252" t="s">
        <v>20</v>
      </c>
      <c r="C153" s="253"/>
      <c r="D153" s="79">
        <f>+入力シート①!J$2</f>
        <v>43852</v>
      </c>
      <c r="E153" s="33"/>
      <c r="F153" s="45"/>
      <c r="G153" s="45"/>
      <c r="H153" s="45"/>
      <c r="I153" s="45"/>
      <c r="J153" s="45"/>
      <c r="K153" s="46"/>
      <c r="P153" s="150">
        <v>42754</v>
      </c>
      <c r="R153" s="150">
        <v>42018</v>
      </c>
      <c r="S153" s="150"/>
      <c r="T153" s="150">
        <v>41282</v>
      </c>
      <c r="U153" s="30">
        <v>1</v>
      </c>
      <c r="V153" s="30">
        <f t="shared" ref="V153:BF153" si="61">+V$3</f>
        <v>1</v>
      </c>
      <c r="W153" s="30">
        <f t="shared" si="61"/>
        <v>1</v>
      </c>
      <c r="X153" s="30">
        <f t="shared" si="61"/>
        <v>1</v>
      </c>
      <c r="Y153" s="30">
        <f t="shared" si="61"/>
        <v>1</v>
      </c>
      <c r="Z153" s="30">
        <f t="shared" si="61"/>
        <v>1</v>
      </c>
      <c r="AA153" s="30">
        <f t="shared" si="61"/>
        <v>1</v>
      </c>
      <c r="AB153" s="30">
        <f t="shared" si="61"/>
        <v>1</v>
      </c>
      <c r="AC153" s="30">
        <f t="shared" si="61"/>
        <v>1</v>
      </c>
      <c r="AD153" s="30">
        <f t="shared" si="61"/>
        <v>1</v>
      </c>
      <c r="AE153" s="30">
        <f t="shared" si="61"/>
        <v>1</v>
      </c>
      <c r="AF153" s="30">
        <f t="shared" si="61"/>
        <v>1</v>
      </c>
      <c r="AG153">
        <f t="shared" si="61"/>
        <v>1</v>
      </c>
      <c r="AH153">
        <f t="shared" si="61"/>
        <v>1</v>
      </c>
      <c r="AI153">
        <f t="shared" si="61"/>
        <v>1</v>
      </c>
      <c r="AJ153">
        <f t="shared" si="61"/>
        <v>1</v>
      </c>
      <c r="AK153">
        <f t="shared" si="61"/>
        <v>1</v>
      </c>
      <c r="AL153">
        <f t="shared" si="61"/>
        <v>1</v>
      </c>
      <c r="AM153">
        <f t="shared" si="61"/>
        <v>1</v>
      </c>
      <c r="AN153">
        <f t="shared" si="61"/>
        <v>1</v>
      </c>
      <c r="AO153">
        <f t="shared" si="61"/>
        <v>1</v>
      </c>
      <c r="AP153">
        <f t="shared" si="61"/>
        <v>1</v>
      </c>
      <c r="AQ153">
        <f t="shared" si="61"/>
        <v>1</v>
      </c>
      <c r="AR153">
        <f t="shared" si="61"/>
        <v>1</v>
      </c>
      <c r="AS153">
        <f t="shared" si="61"/>
        <v>1</v>
      </c>
      <c r="AT153">
        <f t="shared" si="61"/>
        <v>1</v>
      </c>
      <c r="AU153">
        <f t="shared" si="61"/>
        <v>1</v>
      </c>
      <c r="AV153">
        <f t="shared" si="61"/>
        <v>1</v>
      </c>
      <c r="AW153">
        <f t="shared" si="61"/>
        <v>1</v>
      </c>
      <c r="AX153">
        <f t="shared" si="61"/>
        <v>1</v>
      </c>
      <c r="AY153">
        <f t="shared" si="61"/>
        <v>1</v>
      </c>
      <c r="AZ153">
        <f t="shared" si="61"/>
        <v>1</v>
      </c>
      <c r="BA153">
        <f t="shared" si="61"/>
        <v>1</v>
      </c>
      <c r="BB153">
        <f t="shared" si="61"/>
        <v>1</v>
      </c>
      <c r="BC153">
        <f t="shared" si="61"/>
        <v>1</v>
      </c>
      <c r="BD153">
        <f t="shared" si="61"/>
        <v>1</v>
      </c>
      <c r="BE153">
        <f t="shared" si="61"/>
        <v>1</v>
      </c>
      <c r="BF153">
        <f t="shared" si="61"/>
        <v>1</v>
      </c>
      <c r="BG153" s="29"/>
    </row>
    <row r="154" spans="1:59">
      <c r="A154" s="364"/>
      <c r="B154" s="252" t="s">
        <v>21</v>
      </c>
      <c r="C154" s="253"/>
      <c r="D154" s="80">
        <f>+入力シート①!J$2</f>
        <v>43852</v>
      </c>
      <c r="E154" s="33"/>
      <c r="F154" s="45"/>
      <c r="G154" s="45"/>
      <c r="H154" s="45"/>
      <c r="I154" s="45"/>
      <c r="J154" s="45"/>
      <c r="K154" s="46"/>
      <c r="P154" s="151">
        <v>42754</v>
      </c>
      <c r="R154" s="151">
        <v>42018</v>
      </c>
      <c r="S154" s="151"/>
      <c r="T154" s="151">
        <v>41282</v>
      </c>
      <c r="U154" s="30">
        <v>19</v>
      </c>
      <c r="V154" s="80"/>
      <c r="W154" s="80"/>
      <c r="X154" s="80">
        <v>39835</v>
      </c>
      <c r="Y154" s="151">
        <v>39463</v>
      </c>
      <c r="AA154" s="30">
        <v>19</v>
      </c>
      <c r="AG154">
        <v>20</v>
      </c>
      <c r="AH154">
        <v>24</v>
      </c>
      <c r="AJ154">
        <v>6</v>
      </c>
      <c r="AP154">
        <v>18</v>
      </c>
      <c r="AS154">
        <v>29</v>
      </c>
      <c r="AU154">
        <v>17</v>
      </c>
      <c r="AW154">
        <v>16</v>
      </c>
      <c r="AY154">
        <v>18</v>
      </c>
      <c r="AZ154">
        <v>30</v>
      </c>
      <c r="BA154">
        <v>14</v>
      </c>
      <c r="BD154">
        <v>23</v>
      </c>
      <c r="BG154" s="29"/>
    </row>
    <row r="155" spans="1:59">
      <c r="A155" s="364"/>
      <c r="B155" s="252" t="s">
        <v>61</v>
      </c>
      <c r="C155" s="253"/>
      <c r="D155">
        <f>+入力シート①!J$3</f>
        <v>36</v>
      </c>
      <c r="E155" s="33"/>
      <c r="F155" s="45"/>
      <c r="G155" s="45"/>
      <c r="H155" s="45"/>
      <c r="I155" s="45"/>
      <c r="J155" s="45"/>
      <c r="K155" s="46"/>
      <c r="P155" s="30">
        <v>36</v>
      </c>
      <c r="R155" s="30">
        <v>36</v>
      </c>
      <c r="T155" s="30">
        <v>36</v>
      </c>
      <c r="U155" s="30">
        <v>36</v>
      </c>
      <c r="V155" s="30">
        <f t="shared" ref="V155:AA155" si="62">+$A$152</f>
        <v>36</v>
      </c>
      <c r="W155" s="30">
        <f t="shared" si="62"/>
        <v>36</v>
      </c>
      <c r="X155" s="30">
        <f t="shared" si="62"/>
        <v>36</v>
      </c>
      <c r="Y155" s="30">
        <f t="shared" si="62"/>
        <v>36</v>
      </c>
      <c r="Z155" s="30">
        <f t="shared" si="62"/>
        <v>36</v>
      </c>
      <c r="AA155" s="30">
        <f t="shared" si="62"/>
        <v>36</v>
      </c>
      <c r="AB155" s="30">
        <f t="shared" ref="AB155:BF155" si="63">+$A$152</f>
        <v>36</v>
      </c>
      <c r="AC155" s="30">
        <f t="shared" si="63"/>
        <v>36</v>
      </c>
      <c r="AD155" s="30">
        <f t="shared" si="63"/>
        <v>36</v>
      </c>
      <c r="AE155" s="30">
        <f t="shared" si="63"/>
        <v>36</v>
      </c>
      <c r="AF155" s="30">
        <f t="shared" si="63"/>
        <v>36</v>
      </c>
      <c r="AG155">
        <f t="shared" si="63"/>
        <v>36</v>
      </c>
      <c r="AH155">
        <f t="shared" si="63"/>
        <v>36</v>
      </c>
      <c r="AI155">
        <f t="shared" si="63"/>
        <v>36</v>
      </c>
      <c r="AJ155">
        <f t="shared" si="63"/>
        <v>36</v>
      </c>
      <c r="AK155">
        <f t="shared" si="63"/>
        <v>36</v>
      </c>
      <c r="AL155">
        <f t="shared" si="63"/>
        <v>36</v>
      </c>
      <c r="AM155">
        <f t="shared" si="63"/>
        <v>36</v>
      </c>
      <c r="AN155">
        <f t="shared" si="63"/>
        <v>36</v>
      </c>
      <c r="AO155">
        <f t="shared" si="63"/>
        <v>36</v>
      </c>
      <c r="AP155">
        <f t="shared" si="63"/>
        <v>36</v>
      </c>
      <c r="AQ155">
        <f t="shared" si="63"/>
        <v>36</v>
      </c>
      <c r="AR155">
        <f t="shared" si="63"/>
        <v>36</v>
      </c>
      <c r="AS155">
        <f t="shared" si="63"/>
        <v>36</v>
      </c>
      <c r="AT155">
        <f t="shared" si="63"/>
        <v>36</v>
      </c>
      <c r="AU155">
        <f t="shared" si="63"/>
        <v>36</v>
      </c>
      <c r="AV155">
        <f t="shared" si="63"/>
        <v>36</v>
      </c>
      <c r="AW155">
        <f t="shared" si="63"/>
        <v>36</v>
      </c>
      <c r="AX155">
        <f t="shared" si="63"/>
        <v>36</v>
      </c>
      <c r="AY155">
        <f t="shared" si="63"/>
        <v>36</v>
      </c>
      <c r="AZ155">
        <f t="shared" si="63"/>
        <v>36</v>
      </c>
      <c r="BA155">
        <f t="shared" si="63"/>
        <v>36</v>
      </c>
      <c r="BB155">
        <f t="shared" si="63"/>
        <v>36</v>
      </c>
      <c r="BC155">
        <f t="shared" si="63"/>
        <v>36</v>
      </c>
      <c r="BD155">
        <f t="shared" si="63"/>
        <v>36</v>
      </c>
      <c r="BE155">
        <f t="shared" si="63"/>
        <v>36</v>
      </c>
      <c r="BF155">
        <f t="shared" si="63"/>
        <v>36</v>
      </c>
      <c r="BG155" s="29"/>
    </row>
    <row r="156" spans="1:59" ht="16.5" thickBot="1">
      <c r="A156" s="364"/>
      <c r="B156" s="252" t="s">
        <v>22</v>
      </c>
      <c r="C156" s="253"/>
      <c r="D156" s="85">
        <f>+入力シート①!J$4</f>
        <v>0.27430555555555552</v>
      </c>
      <c r="E156" s="34"/>
      <c r="F156" s="47"/>
      <c r="G156" s="47"/>
      <c r="H156" s="47"/>
      <c r="I156" s="47"/>
      <c r="J156" s="47"/>
      <c r="K156" s="48"/>
      <c r="P156" s="152">
        <v>0.27430555555555552</v>
      </c>
      <c r="R156" s="152">
        <v>0.28472222222222221</v>
      </c>
      <c r="S156" s="152"/>
      <c r="T156" s="152">
        <v>0.30208333333333331</v>
      </c>
      <c r="U156" s="207">
        <v>0.53472222222222221</v>
      </c>
      <c r="V156" s="85"/>
      <c r="W156" s="85"/>
      <c r="X156" s="85">
        <v>0.25694444444444448</v>
      </c>
      <c r="Y156" s="152">
        <v>0.25347222222222221</v>
      </c>
      <c r="BG156" s="29"/>
    </row>
    <row r="157" spans="1:59">
      <c r="A157" s="364"/>
      <c r="B157" s="254" t="s">
        <v>23</v>
      </c>
      <c r="C157" s="20">
        <v>0</v>
      </c>
      <c r="D157">
        <f>+入力シート①!J$5</f>
        <v>20.2</v>
      </c>
      <c r="E157">
        <f t="shared" ref="E157:E169" si="64">+COUNT($M157:$BG157)</f>
        <v>18</v>
      </c>
      <c r="F157" s="16">
        <f t="shared" ref="F157:F169" si="65">+AVERAGE($M157:$BG157)</f>
        <v>18.744444444444444</v>
      </c>
      <c r="G157" s="16">
        <f t="shared" ref="G157:G169" si="66">+STDEV($M157:$BG157)</f>
        <v>1.9884111961481767</v>
      </c>
      <c r="H157" s="16">
        <f t="shared" ref="H157:H169" si="67">+MAX($M157:$BG157)</f>
        <v>22.1</v>
      </c>
      <c r="I157" s="16">
        <f t="shared" ref="I157:I169" si="68">+MIN($M157:$BG157)</f>
        <v>16</v>
      </c>
      <c r="J157" s="16">
        <f>+D157-F157</f>
        <v>1.4555555555555557</v>
      </c>
      <c r="K157" s="16">
        <f>+J157/G157</f>
        <v>0.73201939235464231</v>
      </c>
      <c r="P157" s="30">
        <v>19.93</v>
      </c>
      <c r="R157" s="30">
        <v>20.07</v>
      </c>
      <c r="T157" s="30">
        <v>20.6</v>
      </c>
      <c r="U157" s="30">
        <v>20.3</v>
      </c>
      <c r="X157">
        <v>17.8</v>
      </c>
      <c r="Y157" s="30">
        <v>16.399999999999999</v>
      </c>
      <c r="AA157" s="30">
        <v>20.3</v>
      </c>
      <c r="AG157">
        <v>17.2</v>
      </c>
      <c r="AH157">
        <v>16</v>
      </c>
      <c r="AJ157">
        <v>22.1</v>
      </c>
      <c r="AP157">
        <v>21.8</v>
      </c>
      <c r="AS157">
        <v>16.600000000000001</v>
      </c>
      <c r="AU157">
        <v>20.2</v>
      </c>
      <c r="AW157">
        <v>19.3</v>
      </c>
      <c r="AY157">
        <v>18</v>
      </c>
      <c r="AZ157">
        <v>16.3</v>
      </c>
      <c r="BA157">
        <v>17.899999999999999</v>
      </c>
      <c r="BD157">
        <v>16.600000000000001</v>
      </c>
      <c r="BG157" s="29"/>
    </row>
    <row r="158" spans="1:59">
      <c r="A158" s="364"/>
      <c r="B158" s="254"/>
      <c r="C158" s="20">
        <v>10</v>
      </c>
      <c r="D158">
        <f>+入力シート①!J$6</f>
        <v>20.21</v>
      </c>
      <c r="E158">
        <f t="shared" si="64"/>
        <v>17</v>
      </c>
      <c r="F158" s="16">
        <f t="shared" si="65"/>
        <v>18.907447058823529</v>
      </c>
      <c r="G158" s="16">
        <f t="shared" si="66"/>
        <v>1.8159149340338219</v>
      </c>
      <c r="H158" s="16">
        <f t="shared" si="67"/>
        <v>21.85</v>
      </c>
      <c r="I158" s="16">
        <f t="shared" si="68"/>
        <v>16.3916</v>
      </c>
      <c r="J158" s="16">
        <f t="shared" ref="J158:J169" si="69">+D158-F158</f>
        <v>1.3025529411764722</v>
      </c>
      <c r="K158" s="16">
        <f t="shared" ref="K158:K169" si="70">+J158/G158</f>
        <v>0.7172984354961045</v>
      </c>
      <c r="P158" s="30">
        <v>19.920000000000002</v>
      </c>
      <c r="R158" s="30">
        <v>20.079999999999998</v>
      </c>
      <c r="T158" s="30">
        <v>20.6</v>
      </c>
      <c r="U158" s="30">
        <v>20.350000000000001</v>
      </c>
      <c r="X158">
        <v>17.835000000000001</v>
      </c>
      <c r="Y158" s="30">
        <v>16.3916</v>
      </c>
      <c r="AA158" s="30">
        <v>20.25</v>
      </c>
      <c r="AG158">
        <v>17.32</v>
      </c>
      <c r="AH158">
        <v>16.420000000000002</v>
      </c>
      <c r="AJ158">
        <v>21.85</v>
      </c>
      <c r="AP158">
        <v>21.3</v>
      </c>
      <c r="AU158">
        <v>19.95</v>
      </c>
      <c r="AW158">
        <v>19.64</v>
      </c>
      <c r="AY158">
        <v>18.14</v>
      </c>
      <c r="AZ158">
        <v>16.73</v>
      </c>
      <c r="BA158">
        <v>18.059999999999999</v>
      </c>
      <c r="BD158">
        <v>16.59</v>
      </c>
      <c r="BG158" s="29"/>
    </row>
    <row r="159" spans="1:59">
      <c r="A159" s="364"/>
      <c r="B159" s="254"/>
      <c r="C159" s="20">
        <v>20</v>
      </c>
      <c r="D159">
        <f>+入力シート①!J$7</f>
        <v>20.22</v>
      </c>
      <c r="E159">
        <f t="shared" si="64"/>
        <v>17</v>
      </c>
      <c r="F159" s="16">
        <f t="shared" si="65"/>
        <v>18.897482352941175</v>
      </c>
      <c r="G159" s="16">
        <f t="shared" si="66"/>
        <v>1.8759145543691798</v>
      </c>
      <c r="H159" s="16">
        <f t="shared" si="67"/>
        <v>21.84</v>
      </c>
      <c r="I159" s="16">
        <f t="shared" si="68"/>
        <v>16.230399999999999</v>
      </c>
      <c r="J159" s="16">
        <f t="shared" si="69"/>
        <v>1.3225176470588238</v>
      </c>
      <c r="K159" s="16">
        <f t="shared" si="70"/>
        <v>0.70499887320483601</v>
      </c>
      <c r="P159" s="30">
        <v>19.920000000000002</v>
      </c>
      <c r="R159" s="30">
        <v>20.079999999999998</v>
      </c>
      <c r="T159" s="30">
        <v>20.6</v>
      </c>
      <c r="U159" s="30">
        <v>20.309999999999999</v>
      </c>
      <c r="X159">
        <v>17.846800000000002</v>
      </c>
      <c r="Y159" s="30">
        <v>16.230399999999999</v>
      </c>
      <c r="AA159" s="30">
        <v>20.27</v>
      </c>
      <c r="AG159">
        <v>17.32</v>
      </c>
      <c r="AH159">
        <v>16.420000000000002</v>
      </c>
      <c r="AJ159">
        <v>21.84</v>
      </c>
      <c r="AP159">
        <v>21.6</v>
      </c>
      <c r="AU159">
        <v>19.95</v>
      </c>
      <c r="AW159">
        <v>19.64</v>
      </c>
      <c r="AY159">
        <v>18.149999999999999</v>
      </c>
      <c r="AZ159">
        <v>16.73</v>
      </c>
      <c r="BA159">
        <v>18.02</v>
      </c>
      <c r="BD159">
        <v>16.329999999999998</v>
      </c>
      <c r="BG159" s="29"/>
    </row>
    <row r="160" spans="1:59">
      <c r="A160" s="364"/>
      <c r="B160" s="254"/>
      <c r="C160" s="20">
        <v>30</v>
      </c>
      <c r="D160">
        <f>+入力シート①!J$8</f>
        <v>20.22</v>
      </c>
      <c r="E160">
        <f t="shared" si="64"/>
        <v>17</v>
      </c>
      <c r="F160" s="16">
        <f t="shared" si="65"/>
        <v>18.842552941176471</v>
      </c>
      <c r="G160" s="16">
        <f t="shared" si="66"/>
        <v>1.9172899161699721</v>
      </c>
      <c r="H160" s="16">
        <f t="shared" si="67"/>
        <v>21.79</v>
      </c>
      <c r="I160" s="16">
        <f t="shared" si="68"/>
        <v>16</v>
      </c>
      <c r="J160" s="16">
        <f t="shared" si="69"/>
        <v>1.3774470588235275</v>
      </c>
      <c r="K160" s="16">
        <f t="shared" si="70"/>
        <v>0.71843441474680647</v>
      </c>
      <c r="P160" s="30">
        <v>19.91</v>
      </c>
      <c r="R160" s="30">
        <v>20.09</v>
      </c>
      <c r="T160" s="30">
        <v>20.6</v>
      </c>
      <c r="U160" s="30">
        <v>20.361000000000001</v>
      </c>
      <c r="X160">
        <v>17.844999999999999</v>
      </c>
      <c r="Y160" s="30">
        <v>16.0974</v>
      </c>
      <c r="AA160" s="30">
        <v>20.190000000000001</v>
      </c>
      <c r="AG160">
        <v>17.32</v>
      </c>
      <c r="AH160">
        <v>16.420000000000002</v>
      </c>
      <c r="AJ160">
        <v>21.79</v>
      </c>
      <c r="AP160">
        <v>21.6</v>
      </c>
      <c r="AU160">
        <v>19.95</v>
      </c>
      <c r="AW160">
        <v>19.52</v>
      </c>
      <c r="AY160">
        <v>18.149999999999999</v>
      </c>
      <c r="AZ160">
        <v>16.73</v>
      </c>
      <c r="BA160">
        <v>17.75</v>
      </c>
      <c r="BD160">
        <v>16</v>
      </c>
      <c r="BG160" s="29"/>
    </row>
    <row r="161" spans="1:59">
      <c r="A161" s="364"/>
      <c r="B161" s="254"/>
      <c r="C161" s="20">
        <v>50</v>
      </c>
      <c r="D161">
        <f>+入力シート①!J$9</f>
        <v>20.23</v>
      </c>
      <c r="E161">
        <f t="shared" si="64"/>
        <v>17</v>
      </c>
      <c r="F161" s="16">
        <f t="shared" si="65"/>
        <v>18.71967647058824</v>
      </c>
      <c r="G161" s="16">
        <f t="shared" si="66"/>
        <v>2.0231131640151792</v>
      </c>
      <c r="H161" s="16">
        <f t="shared" si="67"/>
        <v>21.83</v>
      </c>
      <c r="I161" s="16">
        <f t="shared" si="68"/>
        <v>15.49</v>
      </c>
      <c r="J161" s="16">
        <f t="shared" si="69"/>
        <v>1.5103235294117603</v>
      </c>
      <c r="K161" s="16">
        <f t="shared" si="70"/>
        <v>0.74653437893424168</v>
      </c>
      <c r="P161" s="30">
        <v>19.91</v>
      </c>
      <c r="R161" s="30">
        <v>19.96</v>
      </c>
      <c r="T161" s="30">
        <v>20.420000000000002</v>
      </c>
      <c r="U161" s="30">
        <v>20.329999999999998</v>
      </c>
      <c r="X161">
        <v>17.790900000000001</v>
      </c>
      <c r="Y161" s="30">
        <v>15.883599999999999</v>
      </c>
      <c r="AA161" s="30">
        <v>20.21</v>
      </c>
      <c r="AG161">
        <v>17.32</v>
      </c>
      <c r="AH161">
        <v>16.350000000000001</v>
      </c>
      <c r="AJ161">
        <v>21.83</v>
      </c>
      <c r="AP161">
        <v>21.61</v>
      </c>
      <c r="AU161">
        <v>19.93</v>
      </c>
      <c r="AW161">
        <v>19.5</v>
      </c>
      <c r="AY161">
        <v>18.12</v>
      </c>
      <c r="AZ161">
        <v>16.73</v>
      </c>
      <c r="BA161">
        <v>16.850000000000001</v>
      </c>
      <c r="BD161">
        <v>15.49</v>
      </c>
      <c r="BG161" s="29"/>
    </row>
    <row r="162" spans="1:59">
      <c r="A162" s="364"/>
      <c r="B162" s="254"/>
      <c r="C162" s="20">
        <v>75</v>
      </c>
      <c r="D162">
        <f>+入力シート①!J$10</f>
        <v>20.239999999999998</v>
      </c>
      <c r="E162">
        <f t="shared" si="64"/>
        <v>17</v>
      </c>
      <c r="F162" s="16">
        <f t="shared" si="65"/>
        <v>18.571858823529414</v>
      </c>
      <c r="G162" s="16">
        <f t="shared" si="66"/>
        <v>2.1269147229786722</v>
      </c>
      <c r="H162" s="16">
        <f t="shared" si="67"/>
        <v>21.67</v>
      </c>
      <c r="I162" s="16">
        <f t="shared" si="68"/>
        <v>15.15</v>
      </c>
      <c r="J162" s="16">
        <f t="shared" si="69"/>
        <v>1.6681411764705842</v>
      </c>
      <c r="K162" s="16">
        <f t="shared" si="70"/>
        <v>0.78430092116453487</v>
      </c>
      <c r="P162" s="30">
        <v>19.91</v>
      </c>
      <c r="R162" s="30">
        <v>19.96</v>
      </c>
      <c r="T162" s="30">
        <v>20.100000000000001</v>
      </c>
      <c r="U162" s="30">
        <v>20.32</v>
      </c>
      <c r="X162">
        <v>17.77</v>
      </c>
      <c r="Y162" s="30">
        <v>15.701599999999999</v>
      </c>
      <c r="AA162" s="30">
        <v>20.21</v>
      </c>
      <c r="AG162">
        <v>16.87</v>
      </c>
      <c r="AH162">
        <v>16.329999999999998</v>
      </c>
      <c r="AJ162">
        <v>21.67</v>
      </c>
      <c r="AP162">
        <v>21.61</v>
      </c>
      <c r="AU162">
        <v>19.96</v>
      </c>
      <c r="AW162">
        <v>19.48</v>
      </c>
      <c r="AY162">
        <v>18.059999999999999</v>
      </c>
      <c r="AZ162">
        <v>16.29</v>
      </c>
      <c r="BA162">
        <v>16.329999999999998</v>
      </c>
      <c r="BD162">
        <v>15.15</v>
      </c>
      <c r="BG162" s="29"/>
    </row>
    <row r="163" spans="1:59">
      <c r="A163" s="364"/>
      <c r="B163" s="254"/>
      <c r="C163" s="20">
        <v>100</v>
      </c>
      <c r="D163">
        <f>+入力シート①!J$11</f>
        <v>20.239999999999998</v>
      </c>
      <c r="E163">
        <f t="shared" si="64"/>
        <v>17</v>
      </c>
      <c r="F163" s="16">
        <f t="shared" si="65"/>
        <v>18.426682352941178</v>
      </c>
      <c r="G163" s="16">
        <f t="shared" si="66"/>
        <v>2.2727132661851872</v>
      </c>
      <c r="H163" s="16">
        <f t="shared" si="67"/>
        <v>21.66</v>
      </c>
      <c r="I163" s="16">
        <f t="shared" si="68"/>
        <v>14.54</v>
      </c>
      <c r="J163" s="16">
        <f t="shared" si="69"/>
        <v>1.8133176470588204</v>
      </c>
      <c r="K163" s="16">
        <f t="shared" si="70"/>
        <v>0.79786468184898873</v>
      </c>
      <c r="P163" s="30">
        <v>19.91</v>
      </c>
      <c r="R163" s="30">
        <v>19.96</v>
      </c>
      <c r="T163" s="30">
        <v>19.75</v>
      </c>
      <c r="U163" s="30">
        <v>20.309999999999999</v>
      </c>
      <c r="X163">
        <v>17.706600000000002</v>
      </c>
      <c r="Y163" s="30">
        <v>14.897</v>
      </c>
      <c r="AA163" s="30">
        <v>20.21</v>
      </c>
      <c r="AG163">
        <v>16.64</v>
      </c>
      <c r="AH163">
        <v>16.29</v>
      </c>
      <c r="AJ163">
        <v>21.66</v>
      </c>
      <c r="AP163">
        <v>21.56</v>
      </c>
      <c r="AU163">
        <v>19.98</v>
      </c>
      <c r="AW163">
        <v>19.45</v>
      </c>
      <c r="AY163">
        <v>17.97</v>
      </c>
      <c r="AZ163">
        <v>16.16</v>
      </c>
      <c r="BA163">
        <v>16.260000000000002</v>
      </c>
      <c r="BD163">
        <v>14.54</v>
      </c>
      <c r="BG163" s="29"/>
    </row>
    <row r="164" spans="1:59">
      <c r="A164" s="364"/>
      <c r="B164" s="254"/>
      <c r="C164" s="20">
        <v>150</v>
      </c>
      <c r="D164">
        <f>+入力シート①!J$12</f>
        <v>20.059999999999999</v>
      </c>
      <c r="E164">
        <f t="shared" si="64"/>
        <v>17</v>
      </c>
      <c r="F164" s="16">
        <f t="shared" si="65"/>
        <v>17.72105294117647</v>
      </c>
      <c r="G164" s="16">
        <f t="shared" si="66"/>
        <v>2.5948406791452681</v>
      </c>
      <c r="H164" s="16">
        <f t="shared" si="67"/>
        <v>21.06</v>
      </c>
      <c r="I164" s="16">
        <f t="shared" si="68"/>
        <v>13.12</v>
      </c>
      <c r="J164" s="16">
        <f t="shared" si="69"/>
        <v>2.3389470588235284</v>
      </c>
      <c r="K164" s="16">
        <f t="shared" si="70"/>
        <v>0.90138368710712902</v>
      </c>
      <c r="P164" s="30">
        <v>19.84</v>
      </c>
      <c r="R164" s="30">
        <v>19.91</v>
      </c>
      <c r="T164" s="30">
        <v>16.68</v>
      </c>
      <c r="U164" s="30">
        <v>20.13</v>
      </c>
      <c r="X164">
        <v>16.893799999999999</v>
      </c>
      <c r="Y164" s="30">
        <v>14.354100000000001</v>
      </c>
      <c r="AA164" s="30">
        <v>20.170000000000002</v>
      </c>
      <c r="AG164">
        <v>15.69</v>
      </c>
      <c r="AH164">
        <v>15.74</v>
      </c>
      <c r="AJ164">
        <v>20.85</v>
      </c>
      <c r="AP164">
        <v>21.06</v>
      </c>
      <c r="AU164">
        <v>19.71</v>
      </c>
      <c r="AW164">
        <v>19.399999999999999</v>
      </c>
      <c r="AY164">
        <v>17.75</v>
      </c>
      <c r="AZ164">
        <v>15.87</v>
      </c>
      <c r="BA164">
        <v>14.09</v>
      </c>
      <c r="BD164">
        <v>13.12</v>
      </c>
      <c r="BG164" s="29"/>
    </row>
    <row r="165" spans="1:59">
      <c r="A165" s="364"/>
      <c r="B165" s="254"/>
      <c r="C165" s="20">
        <v>200</v>
      </c>
      <c r="D165">
        <f>+入力シート①!J$13</f>
        <v>18.899999999999999</v>
      </c>
      <c r="E165">
        <f t="shared" si="64"/>
        <v>17</v>
      </c>
      <c r="F165" s="16">
        <f t="shared" si="65"/>
        <v>16.287729411764705</v>
      </c>
      <c r="G165" s="16">
        <f t="shared" si="66"/>
        <v>3.0597001723544648</v>
      </c>
      <c r="H165" s="16">
        <f t="shared" si="67"/>
        <v>20.53</v>
      </c>
      <c r="I165" s="16">
        <f t="shared" si="68"/>
        <v>11.23</v>
      </c>
      <c r="J165" s="16">
        <f t="shared" si="69"/>
        <v>2.6122705882352939</v>
      </c>
      <c r="K165" s="16">
        <f t="shared" si="70"/>
        <v>0.85376685331397351</v>
      </c>
      <c r="P165" s="30">
        <v>19.170000000000002</v>
      </c>
      <c r="R165" s="30">
        <v>19.13</v>
      </c>
      <c r="T165" s="30">
        <v>15.16</v>
      </c>
      <c r="U165" s="30">
        <v>19.5</v>
      </c>
      <c r="X165">
        <v>16.364999999999998</v>
      </c>
      <c r="Y165" s="30">
        <v>12.426399999999999</v>
      </c>
      <c r="AA165" s="30">
        <v>19.899999999999999</v>
      </c>
      <c r="AG165">
        <v>13.3</v>
      </c>
      <c r="AH165">
        <v>13.07</v>
      </c>
      <c r="AJ165">
        <v>17.36</v>
      </c>
      <c r="AP165">
        <v>20.53</v>
      </c>
      <c r="AU165">
        <v>17.2</v>
      </c>
      <c r="AW165">
        <v>19.29</v>
      </c>
      <c r="AY165">
        <v>16.239999999999998</v>
      </c>
      <c r="AZ165">
        <v>15.02</v>
      </c>
      <c r="BA165">
        <v>12</v>
      </c>
      <c r="BD165">
        <v>11.23</v>
      </c>
      <c r="BG165" s="29"/>
    </row>
    <row r="166" spans="1:59">
      <c r="A166" s="364"/>
      <c r="B166" s="254"/>
      <c r="C166" s="20">
        <v>300</v>
      </c>
      <c r="D166">
        <f>+入力シート①!J$14</f>
        <v>17.53</v>
      </c>
      <c r="E166">
        <f t="shared" si="64"/>
        <v>10</v>
      </c>
      <c r="F166" s="16">
        <f t="shared" si="65"/>
        <v>13.696880000000002</v>
      </c>
      <c r="G166" s="16">
        <f t="shared" si="66"/>
        <v>2.5419417655712544</v>
      </c>
      <c r="H166" s="16">
        <f t="shared" si="67"/>
        <v>17.43</v>
      </c>
      <c r="I166" s="16">
        <f t="shared" si="68"/>
        <v>10.1492</v>
      </c>
      <c r="J166" s="16">
        <f t="shared" si="69"/>
        <v>3.8331199999999992</v>
      </c>
      <c r="K166" s="16">
        <f t="shared" si="70"/>
        <v>1.5079495730062786</v>
      </c>
      <c r="P166" s="30">
        <v>16.12</v>
      </c>
      <c r="R166" s="30">
        <v>15.32</v>
      </c>
      <c r="T166" s="30">
        <v>12.2</v>
      </c>
      <c r="U166" s="30">
        <v>17.43</v>
      </c>
      <c r="X166">
        <v>14.7896</v>
      </c>
      <c r="Y166" s="30">
        <v>10.1492</v>
      </c>
      <c r="AA166" s="30">
        <v>15.21</v>
      </c>
      <c r="AG166">
        <v>11.21</v>
      </c>
      <c r="AH166">
        <v>10.38</v>
      </c>
      <c r="AJ166">
        <v>14.16</v>
      </c>
      <c r="BG166" s="29"/>
    </row>
    <row r="167" spans="1:59">
      <c r="A167" s="364"/>
      <c r="B167" s="254"/>
      <c r="C167" s="20">
        <v>400</v>
      </c>
      <c r="D167">
        <f>+入力シート①!J$15</f>
        <v>15.53</v>
      </c>
      <c r="E167">
        <f t="shared" si="64"/>
        <v>7</v>
      </c>
      <c r="F167" s="16">
        <f t="shared" si="65"/>
        <v>11.152414285714286</v>
      </c>
      <c r="G167" s="16">
        <f t="shared" si="66"/>
        <v>2.2594353516078258</v>
      </c>
      <c r="H167" s="16">
        <f t="shared" si="67"/>
        <v>14</v>
      </c>
      <c r="I167" s="16">
        <f t="shared" si="68"/>
        <v>7.5848000000000004</v>
      </c>
      <c r="J167" s="16">
        <f t="shared" si="69"/>
        <v>4.3775857142857131</v>
      </c>
      <c r="K167" s="16">
        <f t="shared" si="70"/>
        <v>1.9374688951248817</v>
      </c>
      <c r="P167" s="30">
        <v>12.45</v>
      </c>
      <c r="R167" s="30">
        <v>12.01</v>
      </c>
      <c r="T167" s="30">
        <v>10.210000000000001</v>
      </c>
      <c r="U167" s="30">
        <v>14</v>
      </c>
      <c r="X167">
        <v>9.1220999999999997</v>
      </c>
      <c r="Y167" s="30">
        <v>7.5848000000000004</v>
      </c>
      <c r="AA167" s="30">
        <v>12.69</v>
      </c>
      <c r="BG167" s="29"/>
    </row>
    <row r="168" spans="1:59">
      <c r="A168" s="364"/>
      <c r="B168" s="254"/>
      <c r="C168" s="20">
        <v>500</v>
      </c>
      <c r="D168" t="str">
        <f>+入力シート①!J$16</f>
        <v>-</v>
      </c>
      <c r="E168">
        <f t="shared" si="64"/>
        <v>1</v>
      </c>
      <c r="F168" s="16">
        <f t="shared" si="65"/>
        <v>0</v>
      </c>
      <c r="G168" s="16" t="e">
        <f t="shared" si="66"/>
        <v>#DIV/0!</v>
      </c>
      <c r="H168" s="16">
        <f t="shared" si="67"/>
        <v>0</v>
      </c>
      <c r="I168" s="16">
        <f t="shared" si="68"/>
        <v>0</v>
      </c>
      <c r="J168" s="16" t="e">
        <f t="shared" si="69"/>
        <v>#VALUE!</v>
      </c>
      <c r="K168" s="16" t="e">
        <f t="shared" si="70"/>
        <v>#VALUE!</v>
      </c>
      <c r="P168" s="30" t="s">
        <v>105</v>
      </c>
      <c r="T168" s="30">
        <v>0</v>
      </c>
      <c r="BG168" s="29"/>
    </row>
    <row r="169" spans="1:59">
      <c r="A169" s="364"/>
      <c r="B169" s="254"/>
      <c r="C169" s="20">
        <v>600</v>
      </c>
      <c r="D169" t="str">
        <f>+入力シート①!J$17</f>
        <v>-</v>
      </c>
      <c r="E169">
        <f t="shared" si="64"/>
        <v>1</v>
      </c>
      <c r="F169" s="16">
        <f t="shared" si="65"/>
        <v>0</v>
      </c>
      <c r="G169" s="16" t="e">
        <f t="shared" si="66"/>
        <v>#DIV/0!</v>
      </c>
      <c r="H169" s="16">
        <f t="shared" si="67"/>
        <v>0</v>
      </c>
      <c r="I169" s="16">
        <f t="shared" si="68"/>
        <v>0</v>
      </c>
      <c r="J169" s="16" t="e">
        <f t="shared" si="69"/>
        <v>#VALUE!</v>
      </c>
      <c r="K169" s="16" t="e">
        <f t="shared" si="70"/>
        <v>#VALUE!</v>
      </c>
      <c r="P169" s="30" t="s">
        <v>105</v>
      </c>
      <c r="T169" s="30">
        <v>0</v>
      </c>
      <c r="BG169" s="29"/>
    </row>
    <row r="170" spans="1:59">
      <c r="A170" s="364"/>
      <c r="B170" s="26"/>
      <c r="C170" s="26"/>
      <c r="D170" s="31"/>
      <c r="E170" s="31"/>
      <c r="F170" s="49"/>
      <c r="G170" s="49"/>
      <c r="H170" s="49"/>
      <c r="I170" s="49"/>
      <c r="J170" s="49"/>
      <c r="K170" s="49"/>
      <c r="L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
      <c r="BA170" s="31"/>
      <c r="BB170" s="31"/>
      <c r="BC170" s="31"/>
      <c r="BD170" s="31"/>
      <c r="BE170" s="31"/>
      <c r="BF170" s="31"/>
      <c r="BG170" s="29"/>
    </row>
    <row r="171" spans="1:59">
      <c r="A171" s="364"/>
      <c r="B171" s="250" t="s">
        <v>26</v>
      </c>
      <c r="C171" s="24" t="s">
        <v>24</v>
      </c>
      <c r="D171">
        <f>+入力シート①!J$19</f>
        <v>296</v>
      </c>
      <c r="E171">
        <f>+COUNT($M171:$BG171)</f>
        <v>17</v>
      </c>
      <c r="F171" s="16">
        <f>+AVERAGE($M171:$BG171)</f>
        <v>204.58823529411765</v>
      </c>
      <c r="G171" s="16">
        <f>+STDEV($M171:$BG171)</f>
        <v>93.455911278747777</v>
      </c>
      <c r="H171" s="16">
        <f>+MAX($M171:$BG171)</f>
        <v>342</v>
      </c>
      <c r="I171" s="16">
        <f>+MIN($M171:$BG171)</f>
        <v>13</v>
      </c>
      <c r="J171" s="16">
        <f>+D171-F171</f>
        <v>91.411764705882348</v>
      </c>
      <c r="K171" s="16">
        <f>+J171/G171</f>
        <v>0.97812715595091226</v>
      </c>
      <c r="P171" s="30">
        <v>174</v>
      </c>
      <c r="R171" s="30">
        <v>293</v>
      </c>
      <c r="T171" s="30">
        <v>122</v>
      </c>
      <c r="U171" s="30">
        <v>69</v>
      </c>
      <c r="X171">
        <v>268</v>
      </c>
      <c r="Y171" s="30">
        <v>311</v>
      </c>
      <c r="AA171" s="30">
        <v>200</v>
      </c>
      <c r="AG171">
        <v>273</v>
      </c>
      <c r="AH171">
        <v>234</v>
      </c>
      <c r="AJ171">
        <v>127</v>
      </c>
      <c r="AP171">
        <v>342</v>
      </c>
      <c r="AU171">
        <v>13</v>
      </c>
      <c r="AW171">
        <v>158</v>
      </c>
      <c r="AY171">
        <v>324</v>
      </c>
      <c r="AZ171">
        <v>200</v>
      </c>
      <c r="BA171">
        <v>240</v>
      </c>
      <c r="BD171">
        <v>130</v>
      </c>
      <c r="BG171" s="29"/>
    </row>
    <row r="172" spans="1:59">
      <c r="A172" s="364"/>
      <c r="B172" s="251"/>
      <c r="C172" s="21" t="s">
        <v>25</v>
      </c>
      <c r="D172">
        <f>+入力シート①!J$20</f>
        <v>0.8</v>
      </c>
      <c r="E172">
        <f>+COUNT($M172:$BG172)</f>
        <v>17</v>
      </c>
      <c r="F172" s="16">
        <f>+AVERAGE($M172:$BG172)</f>
        <v>1.0270588235294116</v>
      </c>
      <c r="G172" s="16">
        <f>+STDEV($M172:$BG172)</f>
        <v>0.58111707841323146</v>
      </c>
      <c r="H172" s="16">
        <f>+MAX($M172:$BG172)</f>
        <v>2.4</v>
      </c>
      <c r="I172" s="16">
        <f>+MIN($M172:$BG172)</f>
        <v>0.16</v>
      </c>
      <c r="J172" s="16">
        <f>+D172-F172</f>
        <v>-0.22705882352941154</v>
      </c>
      <c r="K172" s="16">
        <f>+J172/G172</f>
        <v>-0.3907281888004509</v>
      </c>
      <c r="P172" s="30">
        <v>0.8</v>
      </c>
      <c r="R172" s="30">
        <v>0.5</v>
      </c>
      <c r="T172" s="30">
        <v>2.4</v>
      </c>
      <c r="U172" s="30">
        <v>0.9</v>
      </c>
      <c r="X172">
        <v>1.2</v>
      </c>
      <c r="Y172" s="30">
        <v>1.3</v>
      </c>
      <c r="AA172" s="30">
        <v>1.4</v>
      </c>
      <c r="AG172">
        <v>1.4</v>
      </c>
      <c r="AH172">
        <v>1.1000000000000001</v>
      </c>
      <c r="AJ172">
        <v>2</v>
      </c>
      <c r="AP172">
        <v>0.16</v>
      </c>
      <c r="AU172">
        <v>0.5</v>
      </c>
      <c r="AW172">
        <v>1.2</v>
      </c>
      <c r="AY172">
        <v>0.3</v>
      </c>
      <c r="AZ172">
        <v>0.6</v>
      </c>
      <c r="BA172">
        <v>0.8</v>
      </c>
      <c r="BD172">
        <v>0.9</v>
      </c>
      <c r="BG172" s="29"/>
    </row>
    <row r="173" spans="1:59" ht="0.95" customHeight="1">
      <c r="BG173" s="29"/>
    </row>
    <row r="174" spans="1:59" ht="0.95" customHeight="1">
      <c r="BG174" s="29"/>
    </row>
    <row r="175" spans="1:59" ht="0.95" customHeight="1">
      <c r="BG175" s="29"/>
    </row>
    <row r="176" spans="1:59" ht="0.95" customHeight="1">
      <c r="BG176" s="29"/>
    </row>
    <row r="177" spans="1:59" ht="0.95" customHeight="1">
      <c r="BG177" s="29"/>
    </row>
    <row r="178" spans="1:59" ht="0.95" customHeight="1">
      <c r="BG178" s="29"/>
    </row>
    <row r="179" spans="1:59" ht="0.95" customHeight="1">
      <c r="BG179" s="29"/>
    </row>
    <row r="180" spans="1:59" ht="0.95" customHeight="1">
      <c r="BG180" s="29"/>
    </row>
    <row r="181" spans="1:59" ht="16.5" thickBot="1">
      <c r="D181" s="1" t="s">
        <v>27</v>
      </c>
      <c r="E181" s="1" t="s">
        <v>3</v>
      </c>
      <c r="F181" s="15" t="s">
        <v>4</v>
      </c>
      <c r="G181" s="15" t="s">
        <v>8</v>
      </c>
      <c r="H181" s="15" t="s">
        <v>5</v>
      </c>
      <c r="I181" s="15" t="s">
        <v>6</v>
      </c>
      <c r="J181" s="15" t="s">
        <v>7</v>
      </c>
      <c r="K181" s="16" t="s">
        <v>60</v>
      </c>
      <c r="P181" s="30" t="s">
        <v>201</v>
      </c>
      <c r="R181" s="30" t="s">
        <v>201</v>
      </c>
      <c r="T181" s="30" t="s">
        <v>201</v>
      </c>
      <c r="V181" s="142"/>
      <c r="W181" s="142"/>
      <c r="X181" s="142"/>
      <c r="Y181" s="142"/>
      <c r="AB181" s="142"/>
      <c r="AC181" s="142"/>
      <c r="AD181" s="142"/>
      <c r="AE181" s="142"/>
      <c r="AF181" s="142"/>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29"/>
    </row>
    <row r="182" spans="1:59">
      <c r="A182" s="364">
        <v>37</v>
      </c>
      <c r="B182" s="252" t="s">
        <v>19</v>
      </c>
      <c r="C182" s="253"/>
      <c r="D182" s="78">
        <f>+入力シート①!K$2</f>
        <v>43852</v>
      </c>
      <c r="E182" s="32"/>
      <c r="F182" s="43"/>
      <c r="G182" s="43"/>
      <c r="H182" s="43"/>
      <c r="I182" s="43"/>
      <c r="J182" s="43"/>
      <c r="K182" s="44"/>
      <c r="P182" s="239">
        <v>42754</v>
      </c>
      <c r="R182" s="239">
        <v>42018</v>
      </c>
      <c r="S182" s="239"/>
      <c r="T182" s="239">
        <v>41282</v>
      </c>
      <c r="U182" s="30">
        <v>2012</v>
      </c>
      <c r="V182" s="30">
        <f t="shared" ref="V182:BF182" si="71">+V$1</f>
        <v>2011</v>
      </c>
      <c r="W182" s="30">
        <f t="shared" si="71"/>
        <v>2010</v>
      </c>
      <c r="X182" s="30">
        <f t="shared" si="71"/>
        <v>2009</v>
      </c>
      <c r="Y182" s="30">
        <f t="shared" si="71"/>
        <v>2008</v>
      </c>
      <c r="Z182" s="30">
        <f t="shared" si="71"/>
        <v>2007</v>
      </c>
      <c r="AA182" s="30">
        <f t="shared" si="71"/>
        <v>2006</v>
      </c>
      <c r="AB182" s="30">
        <f t="shared" si="71"/>
        <v>2005</v>
      </c>
      <c r="AC182" s="30">
        <f t="shared" si="71"/>
        <v>2004</v>
      </c>
      <c r="AD182" s="30">
        <f t="shared" si="71"/>
        <v>2003</v>
      </c>
      <c r="AE182" s="30">
        <f t="shared" si="71"/>
        <v>2003</v>
      </c>
      <c r="AF182" s="30">
        <f t="shared" si="71"/>
        <v>2001</v>
      </c>
      <c r="AG182">
        <f t="shared" si="71"/>
        <v>2001</v>
      </c>
      <c r="AH182">
        <f t="shared" si="71"/>
        <v>2000</v>
      </c>
      <c r="AI182">
        <f t="shared" si="71"/>
        <v>1999</v>
      </c>
      <c r="AJ182">
        <f t="shared" si="71"/>
        <v>1999</v>
      </c>
      <c r="AK182">
        <f t="shared" si="71"/>
        <v>1998</v>
      </c>
      <c r="AL182">
        <f t="shared" si="71"/>
        <v>1997</v>
      </c>
      <c r="AM182">
        <f t="shared" si="71"/>
        <v>1996</v>
      </c>
      <c r="AN182">
        <f t="shared" si="71"/>
        <v>1995</v>
      </c>
      <c r="AO182">
        <f t="shared" si="71"/>
        <v>1994</v>
      </c>
      <c r="AP182">
        <f t="shared" si="71"/>
        <v>1993</v>
      </c>
      <c r="AQ182">
        <f t="shared" si="71"/>
        <v>1992</v>
      </c>
      <c r="AR182">
        <f t="shared" si="71"/>
        <v>1991</v>
      </c>
      <c r="AS182">
        <f t="shared" si="71"/>
        <v>1991</v>
      </c>
      <c r="AT182">
        <f t="shared" si="71"/>
        <v>1990</v>
      </c>
      <c r="AU182">
        <f t="shared" si="71"/>
        <v>1989</v>
      </c>
      <c r="AV182">
        <f t="shared" si="71"/>
        <v>1988</v>
      </c>
      <c r="AW182">
        <f t="shared" si="71"/>
        <v>1987</v>
      </c>
      <c r="AX182">
        <f t="shared" si="71"/>
        <v>1986</v>
      </c>
      <c r="AY182">
        <f t="shared" si="71"/>
        <v>1985</v>
      </c>
      <c r="AZ182">
        <f t="shared" si="71"/>
        <v>1984</v>
      </c>
      <c r="BA182">
        <f t="shared" si="71"/>
        <v>1984</v>
      </c>
      <c r="BB182">
        <f t="shared" si="71"/>
        <v>1983</v>
      </c>
      <c r="BC182">
        <f t="shared" si="71"/>
        <v>1982</v>
      </c>
      <c r="BD182">
        <f t="shared" si="71"/>
        <v>1981</v>
      </c>
      <c r="BE182">
        <f t="shared" si="71"/>
        <v>1981</v>
      </c>
      <c r="BF182">
        <f t="shared" si="71"/>
        <v>1980</v>
      </c>
      <c r="BG182" s="29"/>
    </row>
    <row r="183" spans="1:59">
      <c r="A183" s="364"/>
      <c r="B183" s="252" t="s">
        <v>20</v>
      </c>
      <c r="C183" s="253"/>
      <c r="D183" s="79">
        <f>+入力シート①!K$2</f>
        <v>43852</v>
      </c>
      <c r="E183" s="33"/>
      <c r="F183" s="45"/>
      <c r="G183" s="45"/>
      <c r="H183" s="45"/>
      <c r="I183" s="45"/>
      <c r="J183" s="45"/>
      <c r="K183" s="46"/>
      <c r="P183" s="150">
        <v>42754</v>
      </c>
      <c r="R183" s="150">
        <v>42018</v>
      </c>
      <c r="S183" s="150"/>
      <c r="T183" s="150">
        <v>41282</v>
      </c>
      <c r="U183" s="30">
        <v>1</v>
      </c>
      <c r="V183" s="30">
        <f t="shared" ref="V183:BF183" si="72">+V$3</f>
        <v>1</v>
      </c>
      <c r="W183" s="30">
        <f t="shared" si="72"/>
        <v>1</v>
      </c>
      <c r="X183" s="30">
        <f t="shared" si="72"/>
        <v>1</v>
      </c>
      <c r="Y183" s="30">
        <f t="shared" si="72"/>
        <v>1</v>
      </c>
      <c r="Z183" s="30">
        <f t="shared" si="72"/>
        <v>1</v>
      </c>
      <c r="AA183" s="30">
        <f t="shared" si="72"/>
        <v>1</v>
      </c>
      <c r="AB183" s="30">
        <f t="shared" si="72"/>
        <v>1</v>
      </c>
      <c r="AC183" s="30">
        <f t="shared" si="72"/>
        <v>1</v>
      </c>
      <c r="AD183" s="30">
        <f t="shared" si="72"/>
        <v>1</v>
      </c>
      <c r="AE183" s="30">
        <f t="shared" si="72"/>
        <v>1</v>
      </c>
      <c r="AF183" s="30">
        <f t="shared" si="72"/>
        <v>1</v>
      </c>
      <c r="AG183">
        <f t="shared" si="72"/>
        <v>1</v>
      </c>
      <c r="AH183">
        <f t="shared" si="72"/>
        <v>1</v>
      </c>
      <c r="AI183">
        <f t="shared" si="72"/>
        <v>1</v>
      </c>
      <c r="AJ183">
        <f t="shared" si="72"/>
        <v>1</v>
      </c>
      <c r="AK183">
        <f t="shared" si="72"/>
        <v>1</v>
      </c>
      <c r="AL183">
        <f t="shared" si="72"/>
        <v>1</v>
      </c>
      <c r="AM183">
        <f t="shared" si="72"/>
        <v>1</v>
      </c>
      <c r="AN183">
        <f t="shared" si="72"/>
        <v>1</v>
      </c>
      <c r="AO183">
        <f t="shared" si="72"/>
        <v>1</v>
      </c>
      <c r="AP183">
        <f t="shared" si="72"/>
        <v>1</v>
      </c>
      <c r="AQ183">
        <f t="shared" si="72"/>
        <v>1</v>
      </c>
      <c r="AR183">
        <f t="shared" si="72"/>
        <v>1</v>
      </c>
      <c r="AS183">
        <f t="shared" si="72"/>
        <v>1</v>
      </c>
      <c r="AT183">
        <f t="shared" si="72"/>
        <v>1</v>
      </c>
      <c r="AU183">
        <f t="shared" si="72"/>
        <v>1</v>
      </c>
      <c r="AV183">
        <f t="shared" si="72"/>
        <v>1</v>
      </c>
      <c r="AW183">
        <f t="shared" si="72"/>
        <v>1</v>
      </c>
      <c r="AX183">
        <f t="shared" si="72"/>
        <v>1</v>
      </c>
      <c r="AY183">
        <f t="shared" si="72"/>
        <v>1</v>
      </c>
      <c r="AZ183">
        <f t="shared" si="72"/>
        <v>1</v>
      </c>
      <c r="BA183">
        <f t="shared" si="72"/>
        <v>1</v>
      </c>
      <c r="BB183">
        <f t="shared" si="72"/>
        <v>1</v>
      </c>
      <c r="BC183">
        <f t="shared" si="72"/>
        <v>1</v>
      </c>
      <c r="BD183">
        <f t="shared" si="72"/>
        <v>1</v>
      </c>
      <c r="BE183">
        <f t="shared" si="72"/>
        <v>1</v>
      </c>
      <c r="BF183">
        <f t="shared" si="72"/>
        <v>1</v>
      </c>
      <c r="BG183" s="29"/>
    </row>
    <row r="184" spans="1:59">
      <c r="A184" s="364"/>
      <c r="B184" s="252" t="s">
        <v>21</v>
      </c>
      <c r="C184" s="253"/>
      <c r="D184" s="80">
        <f>+入力シート①!K$2</f>
        <v>43852</v>
      </c>
      <c r="E184" s="33"/>
      <c r="F184" s="45"/>
      <c r="G184" s="45"/>
      <c r="H184" s="45"/>
      <c r="I184" s="45"/>
      <c r="J184" s="45"/>
      <c r="K184" s="46"/>
      <c r="P184" s="151">
        <v>42754</v>
      </c>
      <c r="R184" s="151">
        <v>42018</v>
      </c>
      <c r="S184" s="151"/>
      <c r="T184" s="151">
        <v>41282</v>
      </c>
      <c r="U184" s="30">
        <v>19</v>
      </c>
      <c r="V184" s="80"/>
      <c r="W184" s="80"/>
      <c r="X184" s="80">
        <v>39835</v>
      </c>
      <c r="Y184" s="151">
        <v>39463</v>
      </c>
      <c r="AA184" s="30">
        <v>19</v>
      </c>
      <c r="AD184" s="30">
        <v>8</v>
      </c>
      <c r="AG184">
        <v>25</v>
      </c>
      <c r="AH184">
        <v>24</v>
      </c>
      <c r="AP184">
        <v>18</v>
      </c>
      <c r="AS184">
        <v>29</v>
      </c>
      <c r="AU184">
        <v>17</v>
      </c>
      <c r="AW184">
        <v>16</v>
      </c>
      <c r="AY184">
        <v>18</v>
      </c>
      <c r="AZ184">
        <v>30</v>
      </c>
      <c r="BA184">
        <v>14</v>
      </c>
      <c r="BD184">
        <v>23</v>
      </c>
      <c r="BG184" s="29"/>
    </row>
    <row r="185" spans="1:59">
      <c r="A185" s="364"/>
      <c r="B185" s="252" t="s">
        <v>61</v>
      </c>
      <c r="C185" s="253"/>
      <c r="D185">
        <f>+入力シート①!K$3</f>
        <v>37</v>
      </c>
      <c r="E185" s="33"/>
      <c r="F185" s="45"/>
      <c r="G185" s="45"/>
      <c r="H185" s="45"/>
      <c r="I185" s="45"/>
      <c r="J185" s="45"/>
      <c r="K185" s="46"/>
      <c r="P185" s="30">
        <v>37</v>
      </c>
      <c r="R185" s="30">
        <v>37</v>
      </c>
      <c r="T185" s="30">
        <v>37</v>
      </c>
      <c r="U185" s="30">
        <v>37</v>
      </c>
      <c r="V185" s="30">
        <f t="shared" ref="V185:AA185" si="73">+$A$182</f>
        <v>37</v>
      </c>
      <c r="W185" s="30">
        <f t="shared" si="73"/>
        <v>37</v>
      </c>
      <c r="X185" s="30">
        <f t="shared" si="73"/>
        <v>37</v>
      </c>
      <c r="Y185" s="30">
        <f t="shared" si="73"/>
        <v>37</v>
      </c>
      <c r="Z185" s="30">
        <f t="shared" si="73"/>
        <v>37</v>
      </c>
      <c r="AA185" s="30">
        <f t="shared" si="73"/>
        <v>37</v>
      </c>
      <c r="AB185" s="30">
        <f t="shared" ref="AB185:BF185" si="74">+$A$182</f>
        <v>37</v>
      </c>
      <c r="AC185" s="30">
        <f t="shared" si="74"/>
        <v>37</v>
      </c>
      <c r="AD185" s="30">
        <f t="shared" si="74"/>
        <v>37</v>
      </c>
      <c r="AE185" s="30">
        <f t="shared" si="74"/>
        <v>37</v>
      </c>
      <c r="AF185" s="30">
        <f t="shared" si="74"/>
        <v>37</v>
      </c>
      <c r="AG185">
        <f t="shared" si="74"/>
        <v>37</v>
      </c>
      <c r="AH185">
        <f t="shared" si="74"/>
        <v>37</v>
      </c>
      <c r="AI185">
        <f t="shared" si="74"/>
        <v>37</v>
      </c>
      <c r="AJ185">
        <f t="shared" si="74"/>
        <v>37</v>
      </c>
      <c r="AK185">
        <f t="shared" si="74"/>
        <v>37</v>
      </c>
      <c r="AL185">
        <f t="shared" si="74"/>
        <v>37</v>
      </c>
      <c r="AM185">
        <f t="shared" si="74"/>
        <v>37</v>
      </c>
      <c r="AN185">
        <f t="shared" si="74"/>
        <v>37</v>
      </c>
      <c r="AO185">
        <f t="shared" si="74"/>
        <v>37</v>
      </c>
      <c r="AP185">
        <f t="shared" si="74"/>
        <v>37</v>
      </c>
      <c r="AQ185">
        <f t="shared" si="74"/>
        <v>37</v>
      </c>
      <c r="AR185">
        <f t="shared" si="74"/>
        <v>37</v>
      </c>
      <c r="AS185">
        <f t="shared" si="74"/>
        <v>37</v>
      </c>
      <c r="AT185">
        <f t="shared" si="74"/>
        <v>37</v>
      </c>
      <c r="AU185">
        <f t="shared" si="74"/>
        <v>37</v>
      </c>
      <c r="AV185">
        <f t="shared" si="74"/>
        <v>37</v>
      </c>
      <c r="AW185">
        <f t="shared" si="74"/>
        <v>37</v>
      </c>
      <c r="AX185">
        <f t="shared" si="74"/>
        <v>37</v>
      </c>
      <c r="AY185">
        <f t="shared" si="74"/>
        <v>37</v>
      </c>
      <c r="AZ185">
        <f t="shared" si="74"/>
        <v>37</v>
      </c>
      <c r="BA185">
        <f t="shared" si="74"/>
        <v>37</v>
      </c>
      <c r="BB185">
        <f t="shared" si="74"/>
        <v>37</v>
      </c>
      <c r="BC185">
        <f t="shared" si="74"/>
        <v>37</v>
      </c>
      <c r="BD185">
        <f t="shared" si="74"/>
        <v>37</v>
      </c>
      <c r="BE185">
        <f t="shared" si="74"/>
        <v>37</v>
      </c>
      <c r="BF185">
        <f t="shared" si="74"/>
        <v>37</v>
      </c>
      <c r="BG185" s="29"/>
    </row>
    <row r="186" spans="1:59" ht="16.5" thickBot="1">
      <c r="A186" s="364"/>
      <c r="B186" s="252" t="s">
        <v>22</v>
      </c>
      <c r="C186" s="253"/>
      <c r="D186" s="85">
        <f>+入力シート①!K$4</f>
        <v>0.31597222222222221</v>
      </c>
      <c r="E186" s="34"/>
      <c r="F186" s="47"/>
      <c r="G186" s="47"/>
      <c r="H186" s="47"/>
      <c r="I186" s="47"/>
      <c r="J186" s="47"/>
      <c r="K186" s="48"/>
      <c r="P186" s="152">
        <v>0.3125</v>
      </c>
      <c r="R186" s="152">
        <v>0.31944444444444448</v>
      </c>
      <c r="S186" s="152"/>
      <c r="T186" s="152">
        <v>0.3298611111111111</v>
      </c>
      <c r="U186" s="207">
        <v>0.2951388888888889</v>
      </c>
      <c r="V186" s="85"/>
      <c r="W186" s="85"/>
      <c r="X186" s="85">
        <v>0.30555555555555552</v>
      </c>
      <c r="Y186" s="152">
        <v>0.30555555555555552</v>
      </c>
      <c r="BG186" s="29"/>
    </row>
    <row r="187" spans="1:59">
      <c r="A187" s="364"/>
      <c r="B187" s="254" t="s">
        <v>23</v>
      </c>
      <c r="C187" s="20">
        <v>0</v>
      </c>
      <c r="D187">
        <f>+入力シート①!K$5</f>
        <v>19.91</v>
      </c>
      <c r="E187">
        <f t="shared" ref="E187:E199" si="75">+COUNT($M187:$BG187)</f>
        <v>18</v>
      </c>
      <c r="F187" s="16">
        <f t="shared" ref="F187:F199" si="76">+AVERAGE($M187:$BG187)</f>
        <v>19.072777777777777</v>
      </c>
      <c r="G187" s="16">
        <f t="shared" ref="G187:G199" si="77">+STDEV($M187:$BG187)</f>
        <v>1.6117210587573243</v>
      </c>
      <c r="H187" s="16">
        <f t="shared" ref="H187:H199" si="78">+MAX($M187:$BG187)</f>
        <v>21.8</v>
      </c>
      <c r="I187" s="16">
        <f t="shared" ref="I187:I199" si="79">+MIN($M187:$BG187)</f>
        <v>16.7</v>
      </c>
      <c r="J187" s="16">
        <f>+D187-F187</f>
        <v>0.83722222222222342</v>
      </c>
      <c r="K187" s="16">
        <f>+J187/G187</f>
        <v>0.51945851155394218</v>
      </c>
      <c r="P187" s="30">
        <v>20.14</v>
      </c>
      <c r="R187" s="30">
        <v>20.11</v>
      </c>
      <c r="T187" s="30">
        <v>20.059999999999999</v>
      </c>
      <c r="U187" s="30">
        <v>20.5</v>
      </c>
      <c r="X187">
        <v>19</v>
      </c>
      <c r="Y187" s="30">
        <v>19.600000000000001</v>
      </c>
      <c r="AA187" s="30">
        <v>20.399999999999999</v>
      </c>
      <c r="AD187" s="30">
        <v>20.6</v>
      </c>
      <c r="AG187">
        <v>17.3</v>
      </c>
      <c r="AH187">
        <v>16.7</v>
      </c>
      <c r="AP187">
        <v>21.8</v>
      </c>
      <c r="AS187">
        <v>17.399999999999999</v>
      </c>
      <c r="AU187">
        <v>20.5</v>
      </c>
      <c r="AW187">
        <v>19.7</v>
      </c>
      <c r="AY187">
        <v>18.100000000000001</v>
      </c>
      <c r="AZ187">
        <v>16.8</v>
      </c>
      <c r="BA187">
        <v>17.899999999999999</v>
      </c>
      <c r="BD187">
        <v>16.7</v>
      </c>
      <c r="BG187" s="29"/>
    </row>
    <row r="188" spans="1:59">
      <c r="A188" s="364"/>
      <c r="B188" s="254"/>
      <c r="C188" s="20">
        <v>10</v>
      </c>
      <c r="D188">
        <f>+入力シート①!K$6</f>
        <v>20.34</v>
      </c>
      <c r="E188">
        <f t="shared" si="75"/>
        <v>18</v>
      </c>
      <c r="F188" s="16">
        <f t="shared" si="76"/>
        <v>18.97303888888889</v>
      </c>
      <c r="G188" s="16">
        <f t="shared" si="77"/>
        <v>1.6689421599038641</v>
      </c>
      <c r="H188" s="16">
        <f t="shared" si="78"/>
        <v>21.42</v>
      </c>
      <c r="I188" s="16">
        <f t="shared" si="79"/>
        <v>15.64</v>
      </c>
      <c r="J188" s="16">
        <f t="shared" ref="J188:J199" si="80">+D188-F188</f>
        <v>1.3669611111111095</v>
      </c>
      <c r="K188" s="16">
        <f t="shared" ref="K188:K199" si="81">+J188/G188</f>
        <v>0.81905840954359399</v>
      </c>
      <c r="P188" s="30">
        <v>20.149999999999999</v>
      </c>
      <c r="R188" s="30">
        <v>20.100000000000001</v>
      </c>
      <c r="T188" s="30">
        <v>20.04</v>
      </c>
      <c r="U188" s="30">
        <v>20.32</v>
      </c>
      <c r="X188">
        <v>19.122199999999999</v>
      </c>
      <c r="Y188" s="30">
        <v>19.662500000000001</v>
      </c>
      <c r="AA188" s="30">
        <v>20.399999999999999</v>
      </c>
      <c r="AD188" s="30">
        <v>20.63</v>
      </c>
      <c r="AG188">
        <v>17.21</v>
      </c>
      <c r="AH188">
        <v>16.899999999999999</v>
      </c>
      <c r="AP188">
        <v>21.42</v>
      </c>
      <c r="AS188">
        <v>15.64</v>
      </c>
      <c r="AU188">
        <v>20</v>
      </c>
      <c r="AW188">
        <v>19.87</v>
      </c>
      <c r="AY188">
        <v>18.170000000000002</v>
      </c>
      <c r="AZ188">
        <v>17.2</v>
      </c>
      <c r="BA188">
        <v>18.04</v>
      </c>
      <c r="BD188">
        <v>16.64</v>
      </c>
      <c r="BG188" s="29"/>
    </row>
    <row r="189" spans="1:59">
      <c r="A189" s="364"/>
      <c r="B189" s="254"/>
      <c r="C189" s="20">
        <v>20</v>
      </c>
      <c r="D189">
        <f>+入力シート①!K$7</f>
        <v>20.32</v>
      </c>
      <c r="E189">
        <f t="shared" si="75"/>
        <v>18</v>
      </c>
      <c r="F189" s="16">
        <f t="shared" si="76"/>
        <v>18.954016666666671</v>
      </c>
      <c r="G189" s="16">
        <f t="shared" si="77"/>
        <v>1.6666053642941741</v>
      </c>
      <c r="H189" s="16">
        <f t="shared" si="78"/>
        <v>21.43</v>
      </c>
      <c r="I189" s="16">
        <f t="shared" si="79"/>
        <v>15.63</v>
      </c>
      <c r="J189" s="16">
        <f t="shared" si="80"/>
        <v>1.3659833333333289</v>
      </c>
      <c r="K189" s="16">
        <f t="shared" si="81"/>
        <v>0.81962014679572215</v>
      </c>
      <c r="P189" s="30">
        <v>20.12</v>
      </c>
      <c r="R189" s="30">
        <v>20.11</v>
      </c>
      <c r="T189" s="30">
        <v>20.059999999999999</v>
      </c>
      <c r="U189" s="30">
        <v>20.329999999999998</v>
      </c>
      <c r="X189">
        <v>18.7515</v>
      </c>
      <c r="Y189" s="30">
        <v>19.660799999999998</v>
      </c>
      <c r="AA189" s="30">
        <v>20.399999999999999</v>
      </c>
      <c r="AD189" s="30">
        <v>20.63</v>
      </c>
      <c r="AG189">
        <v>17.21</v>
      </c>
      <c r="AH189">
        <v>16.829999999999998</v>
      </c>
      <c r="AP189">
        <v>21.43</v>
      </c>
      <c r="AS189">
        <v>15.63</v>
      </c>
      <c r="AU189">
        <v>19.96</v>
      </c>
      <c r="AW189">
        <v>19.88</v>
      </c>
      <c r="AY189">
        <v>18.16</v>
      </c>
      <c r="AZ189">
        <v>17.2</v>
      </c>
      <c r="BA189">
        <v>18.059999999999999</v>
      </c>
      <c r="BD189">
        <v>16.75</v>
      </c>
      <c r="BG189" s="29"/>
    </row>
    <row r="190" spans="1:59">
      <c r="A190" s="364"/>
      <c r="B190" s="254"/>
      <c r="C190" s="20">
        <v>30</v>
      </c>
      <c r="D190">
        <f>+入力シート①!K$8</f>
        <v>20.36</v>
      </c>
      <c r="E190">
        <f t="shared" si="75"/>
        <v>18</v>
      </c>
      <c r="F190" s="16">
        <f t="shared" si="76"/>
        <v>18.911361111111109</v>
      </c>
      <c r="G190" s="16">
        <f t="shared" si="77"/>
        <v>1.7013034826753863</v>
      </c>
      <c r="H190" s="16">
        <f t="shared" si="78"/>
        <v>21.44</v>
      </c>
      <c r="I190" s="16">
        <f t="shared" si="79"/>
        <v>15.61</v>
      </c>
      <c r="J190" s="16">
        <f t="shared" si="80"/>
        <v>1.4486388888888904</v>
      </c>
      <c r="K190" s="16">
        <f t="shared" si="81"/>
        <v>0.85148764088276119</v>
      </c>
      <c r="P190" s="30">
        <v>20.09</v>
      </c>
      <c r="R190" s="30">
        <v>20.09</v>
      </c>
      <c r="T190" s="30">
        <v>20</v>
      </c>
      <c r="U190" s="30">
        <v>20.38</v>
      </c>
      <c r="X190">
        <v>18.5152</v>
      </c>
      <c r="Y190" s="30">
        <v>19.6693</v>
      </c>
      <c r="AA190" s="30">
        <v>20.399999999999999</v>
      </c>
      <c r="AD190" s="30">
        <v>20.63</v>
      </c>
      <c r="AG190">
        <v>17.21</v>
      </c>
      <c r="AH190">
        <v>16.809999999999999</v>
      </c>
      <c r="AP190">
        <v>21.44</v>
      </c>
      <c r="AS190">
        <v>15.61</v>
      </c>
      <c r="AU190">
        <v>19.95</v>
      </c>
      <c r="AW190">
        <v>19.87</v>
      </c>
      <c r="AY190">
        <v>18.170000000000002</v>
      </c>
      <c r="AZ190">
        <v>17.04</v>
      </c>
      <c r="BA190">
        <v>18.010000000000002</v>
      </c>
      <c r="BD190">
        <v>16.52</v>
      </c>
      <c r="BG190" s="29"/>
    </row>
    <row r="191" spans="1:59">
      <c r="A191" s="364"/>
      <c r="B191" s="254"/>
      <c r="C191" s="20">
        <v>50</v>
      </c>
      <c r="D191">
        <f>+入力シート①!K$9</f>
        <v>20.350000000000001</v>
      </c>
      <c r="E191">
        <f t="shared" si="75"/>
        <v>18</v>
      </c>
      <c r="F191" s="16">
        <f t="shared" si="76"/>
        <v>18.727466666666668</v>
      </c>
      <c r="G191" s="16">
        <f t="shared" si="77"/>
        <v>1.8754464102306572</v>
      </c>
      <c r="H191" s="16">
        <f t="shared" si="78"/>
        <v>21.45</v>
      </c>
      <c r="I191" s="16">
        <f t="shared" si="79"/>
        <v>15.41</v>
      </c>
      <c r="J191" s="16">
        <f t="shared" si="80"/>
        <v>1.6225333333333332</v>
      </c>
      <c r="K191" s="16">
        <f t="shared" si="81"/>
        <v>0.86514513263739767</v>
      </c>
      <c r="P191" s="30">
        <v>20.09</v>
      </c>
      <c r="R191" s="30">
        <v>20.010000000000002</v>
      </c>
      <c r="T191" s="30">
        <v>19.73</v>
      </c>
      <c r="U191" s="30">
        <v>20.43</v>
      </c>
      <c r="X191">
        <v>18.4084</v>
      </c>
      <c r="Y191" s="30">
        <v>19.655999999999999</v>
      </c>
      <c r="AA191" s="30">
        <v>20.41</v>
      </c>
      <c r="AD191" s="30">
        <v>20.63</v>
      </c>
      <c r="AG191">
        <v>17.2</v>
      </c>
      <c r="AH191">
        <v>16.329999999999998</v>
      </c>
      <c r="AP191">
        <v>21.45</v>
      </c>
      <c r="AS191">
        <v>15.41</v>
      </c>
      <c r="AU191">
        <v>19.87</v>
      </c>
      <c r="AW191">
        <v>19.88</v>
      </c>
      <c r="AY191">
        <v>18.16</v>
      </c>
      <c r="AZ191">
        <v>16.510000000000002</v>
      </c>
      <c r="BA191">
        <v>16.86</v>
      </c>
      <c r="BD191">
        <v>16.059999999999999</v>
      </c>
      <c r="BG191" s="29"/>
    </row>
    <row r="192" spans="1:59">
      <c r="A192" s="364"/>
      <c r="B192" s="254"/>
      <c r="C192" s="20">
        <v>75</v>
      </c>
      <c r="D192">
        <f>+入力シート①!K$10</f>
        <v>20.350000000000001</v>
      </c>
      <c r="E192">
        <f t="shared" si="75"/>
        <v>18</v>
      </c>
      <c r="F192" s="16">
        <f t="shared" si="76"/>
        <v>18.395594444444445</v>
      </c>
      <c r="G192" s="16">
        <f t="shared" si="77"/>
        <v>2.0549415192687088</v>
      </c>
      <c r="H192" s="16">
        <f t="shared" si="78"/>
        <v>21.45</v>
      </c>
      <c r="I192" s="16">
        <f t="shared" si="79"/>
        <v>14.44</v>
      </c>
      <c r="J192" s="16">
        <f t="shared" si="80"/>
        <v>1.9544055555555566</v>
      </c>
      <c r="K192" s="16">
        <f t="shared" si="81"/>
        <v>0.95107599765226902</v>
      </c>
      <c r="P192" s="30">
        <v>20.079999999999998</v>
      </c>
      <c r="R192" s="30">
        <v>19.89</v>
      </c>
      <c r="T192" s="30">
        <v>18.09</v>
      </c>
      <c r="U192" s="30">
        <v>20.41</v>
      </c>
      <c r="X192">
        <v>17.932099999999998</v>
      </c>
      <c r="Y192" s="30">
        <v>18.878599999999999</v>
      </c>
      <c r="AA192" s="30">
        <v>20.41</v>
      </c>
      <c r="AD192" s="30">
        <v>20.65</v>
      </c>
      <c r="AG192">
        <v>16.989999999999998</v>
      </c>
      <c r="AH192">
        <v>16.149999999999999</v>
      </c>
      <c r="AP192">
        <v>21.45</v>
      </c>
      <c r="AS192">
        <v>14.44</v>
      </c>
      <c r="AU192">
        <v>19.579999999999998</v>
      </c>
      <c r="AW192">
        <v>19.88</v>
      </c>
      <c r="AY192">
        <v>18.170000000000002</v>
      </c>
      <c r="AZ192">
        <v>16.18</v>
      </c>
      <c r="BA192">
        <v>16.54</v>
      </c>
      <c r="BD192">
        <v>15.4</v>
      </c>
      <c r="BG192" s="29"/>
    </row>
    <row r="193" spans="1:59">
      <c r="A193" s="364"/>
      <c r="B193" s="254"/>
      <c r="C193" s="20">
        <v>100</v>
      </c>
      <c r="D193">
        <f>+入力シート①!K$11</f>
        <v>20.37</v>
      </c>
      <c r="E193">
        <f t="shared" si="75"/>
        <v>18</v>
      </c>
      <c r="F193" s="16">
        <f t="shared" si="76"/>
        <v>18.046255555555557</v>
      </c>
      <c r="G193" s="16">
        <f t="shared" si="77"/>
        <v>2.2062169354222014</v>
      </c>
      <c r="H193" s="16">
        <f t="shared" si="78"/>
        <v>21.46</v>
      </c>
      <c r="I193" s="16">
        <f t="shared" si="79"/>
        <v>13.93</v>
      </c>
      <c r="J193" s="16">
        <f t="shared" si="80"/>
        <v>2.3237444444444435</v>
      </c>
      <c r="K193" s="16">
        <f t="shared" si="81"/>
        <v>1.0532710574083917</v>
      </c>
      <c r="P193" s="30">
        <v>20</v>
      </c>
      <c r="R193" s="30">
        <v>19.82</v>
      </c>
      <c r="T193" s="30">
        <v>16.760000000000002</v>
      </c>
      <c r="U193" s="30">
        <v>20.309999999999999</v>
      </c>
      <c r="X193">
        <v>17.433399999999999</v>
      </c>
      <c r="Y193" s="30">
        <v>17.8992</v>
      </c>
      <c r="AA193" s="30">
        <v>20.21</v>
      </c>
      <c r="AD193" s="30">
        <v>20.63</v>
      </c>
      <c r="AG193">
        <v>16.62</v>
      </c>
      <c r="AH193">
        <v>15.77</v>
      </c>
      <c r="AP193">
        <v>21.46</v>
      </c>
      <c r="AS193">
        <v>13.93</v>
      </c>
      <c r="AU193">
        <v>19.02</v>
      </c>
      <c r="AW193">
        <v>19.88</v>
      </c>
      <c r="AY193">
        <v>17.84</v>
      </c>
      <c r="AZ193">
        <v>16</v>
      </c>
      <c r="BA193">
        <v>16.39</v>
      </c>
      <c r="BD193">
        <v>14.86</v>
      </c>
      <c r="BG193" s="29"/>
    </row>
    <row r="194" spans="1:59">
      <c r="A194" s="364"/>
      <c r="B194" s="254"/>
      <c r="C194" s="20">
        <v>150</v>
      </c>
      <c r="D194">
        <f>+入力シート①!K$12</f>
        <v>20.329999999999998</v>
      </c>
      <c r="E194">
        <f t="shared" si="75"/>
        <v>18</v>
      </c>
      <c r="F194" s="16">
        <f t="shared" si="76"/>
        <v>17.141188888888891</v>
      </c>
      <c r="G194" s="16">
        <f t="shared" si="77"/>
        <v>2.7079299638803636</v>
      </c>
      <c r="H194" s="16">
        <f t="shared" si="78"/>
        <v>21.45</v>
      </c>
      <c r="I194" s="16">
        <f t="shared" si="79"/>
        <v>13.05</v>
      </c>
      <c r="J194" s="16">
        <f t="shared" si="80"/>
        <v>3.1888111111111073</v>
      </c>
      <c r="K194" s="16">
        <f t="shared" si="81"/>
        <v>1.1775825644108087</v>
      </c>
      <c r="P194" s="30">
        <v>19.940000000000001</v>
      </c>
      <c r="R194" s="30">
        <v>19.34</v>
      </c>
      <c r="T194" s="30">
        <v>15.67</v>
      </c>
      <c r="U194" s="30">
        <v>20.260000000000002</v>
      </c>
      <c r="X194">
        <v>15.170400000000001</v>
      </c>
      <c r="Y194" s="30">
        <v>15.260999999999999</v>
      </c>
      <c r="AA194" s="30">
        <v>19.75</v>
      </c>
      <c r="AD194" s="30">
        <v>20.61</v>
      </c>
      <c r="AG194">
        <v>14.49</v>
      </c>
      <c r="AH194">
        <v>14.96</v>
      </c>
      <c r="AP194">
        <v>21.45</v>
      </c>
      <c r="AS194">
        <v>13.05</v>
      </c>
      <c r="AU194">
        <v>17.45</v>
      </c>
      <c r="AW194">
        <v>19.82</v>
      </c>
      <c r="AY194">
        <v>17.2</v>
      </c>
      <c r="AZ194">
        <v>14.98</v>
      </c>
      <c r="BA194">
        <v>15.46</v>
      </c>
      <c r="BD194">
        <v>13.68</v>
      </c>
      <c r="BG194" s="29"/>
    </row>
    <row r="195" spans="1:59">
      <c r="A195" s="364"/>
      <c r="B195" s="254"/>
      <c r="C195" s="20">
        <v>200</v>
      </c>
      <c r="D195">
        <f>+入力シート①!K$13</f>
        <v>19.21</v>
      </c>
      <c r="E195">
        <f t="shared" si="75"/>
        <v>18</v>
      </c>
      <c r="F195" s="16">
        <f t="shared" si="76"/>
        <v>15.799555555555555</v>
      </c>
      <c r="G195" s="16">
        <f t="shared" si="77"/>
        <v>3.3806796134056638</v>
      </c>
      <c r="H195" s="16">
        <f t="shared" si="78"/>
        <v>20.55</v>
      </c>
      <c r="I195" s="16">
        <f t="shared" si="79"/>
        <v>11.49</v>
      </c>
      <c r="J195" s="16">
        <f t="shared" si="80"/>
        <v>3.4104444444444457</v>
      </c>
      <c r="K195" s="16">
        <f t="shared" si="81"/>
        <v>1.0088043927382984</v>
      </c>
      <c r="P195" s="30">
        <v>19.45</v>
      </c>
      <c r="R195" s="30">
        <v>18.45</v>
      </c>
      <c r="T195" s="30">
        <v>14.49</v>
      </c>
      <c r="U195" s="30">
        <v>20.059999999999999</v>
      </c>
      <c r="X195">
        <v>12.9033</v>
      </c>
      <c r="Y195" s="30">
        <v>14.8987</v>
      </c>
      <c r="AA195" s="30">
        <v>19.37</v>
      </c>
      <c r="AD195" s="30">
        <v>20.55</v>
      </c>
      <c r="AG195">
        <v>12.17</v>
      </c>
      <c r="AH195">
        <v>12.65</v>
      </c>
      <c r="AP195">
        <v>19.91</v>
      </c>
      <c r="AS195">
        <v>11.49</v>
      </c>
      <c r="AU195">
        <v>15.54</v>
      </c>
      <c r="AW195">
        <v>19.73</v>
      </c>
      <c r="AY195">
        <v>15.25</v>
      </c>
      <c r="AZ195">
        <v>13.7</v>
      </c>
      <c r="BA195">
        <v>12.21</v>
      </c>
      <c r="BD195">
        <v>11.57</v>
      </c>
      <c r="BG195" s="29"/>
    </row>
    <row r="196" spans="1:59">
      <c r="A196" s="364"/>
      <c r="B196" s="254"/>
      <c r="C196" s="20">
        <v>300</v>
      </c>
      <c r="D196">
        <f>+入力シート①!K$14</f>
        <v>16.77</v>
      </c>
      <c r="E196">
        <f t="shared" si="75"/>
        <v>10</v>
      </c>
      <c r="F196" s="16">
        <f t="shared" si="76"/>
        <v>14.169450000000001</v>
      </c>
      <c r="G196" s="16">
        <f t="shared" si="77"/>
        <v>4.1519298365003952</v>
      </c>
      <c r="H196" s="16">
        <f t="shared" si="78"/>
        <v>19.59</v>
      </c>
      <c r="I196" s="16">
        <f t="shared" si="79"/>
        <v>8.8800000000000008</v>
      </c>
      <c r="J196" s="16">
        <f t="shared" si="80"/>
        <v>2.6005499999999984</v>
      </c>
      <c r="K196" s="16">
        <f t="shared" si="81"/>
        <v>0.62634728967191955</v>
      </c>
      <c r="P196" s="30">
        <v>17.88</v>
      </c>
      <c r="R196" s="30">
        <v>16.77</v>
      </c>
      <c r="T196" s="30">
        <v>10.68</v>
      </c>
      <c r="U196" s="30">
        <v>17.16</v>
      </c>
      <c r="X196">
        <v>10.188700000000001</v>
      </c>
      <c r="Y196" s="30">
        <v>13.245799999999999</v>
      </c>
      <c r="AA196" s="30">
        <v>18.059999999999999</v>
      </c>
      <c r="AD196" s="30">
        <v>19.59</v>
      </c>
      <c r="AG196">
        <v>9.24</v>
      </c>
      <c r="AH196">
        <v>8.8800000000000008</v>
      </c>
      <c r="BG196" s="29"/>
    </row>
    <row r="197" spans="1:59">
      <c r="A197" s="364"/>
      <c r="B197" s="254"/>
      <c r="C197" s="20">
        <v>400</v>
      </c>
      <c r="D197">
        <f>+入力シート①!K$15</f>
        <v>14.07</v>
      </c>
      <c r="E197">
        <f t="shared" si="75"/>
        <v>10</v>
      </c>
      <c r="F197" s="16">
        <f t="shared" si="76"/>
        <v>11.390130000000003</v>
      </c>
      <c r="G197" s="16">
        <f t="shared" si="77"/>
        <v>3.8770726683499994</v>
      </c>
      <c r="H197" s="16">
        <f t="shared" si="78"/>
        <v>17.93</v>
      </c>
      <c r="I197" s="16">
        <f t="shared" si="79"/>
        <v>7.28</v>
      </c>
      <c r="J197" s="16">
        <f t="shared" si="80"/>
        <v>2.6798699999999975</v>
      </c>
      <c r="K197" s="16">
        <f t="shared" si="81"/>
        <v>0.69120963913748201</v>
      </c>
      <c r="P197" s="30">
        <v>15.29</v>
      </c>
      <c r="R197" s="30">
        <v>12.62</v>
      </c>
      <c r="T197" s="30">
        <v>8.35</v>
      </c>
      <c r="U197" s="30">
        <v>14.03</v>
      </c>
      <c r="X197">
        <v>7.5487000000000002</v>
      </c>
      <c r="Y197" s="30">
        <v>8.5925999999999991</v>
      </c>
      <c r="AA197" s="30">
        <v>14.29</v>
      </c>
      <c r="AD197" s="30">
        <v>17.93</v>
      </c>
      <c r="AG197">
        <v>7.28</v>
      </c>
      <c r="AH197">
        <v>7.97</v>
      </c>
      <c r="BG197" s="29"/>
    </row>
    <row r="198" spans="1:59">
      <c r="A198" s="364"/>
      <c r="B198" s="254"/>
      <c r="C198" s="20">
        <v>500</v>
      </c>
      <c r="D198">
        <f>+入力シート①!K$16</f>
        <v>11.98</v>
      </c>
      <c r="E198">
        <f t="shared" si="75"/>
        <v>3</v>
      </c>
      <c r="F198" s="16">
        <f t="shared" si="76"/>
        <v>7.5107999999999997</v>
      </c>
      <c r="G198" s="16">
        <f t="shared" si="77"/>
        <v>2.2770467540215331</v>
      </c>
      <c r="H198" s="16">
        <f t="shared" si="78"/>
        <v>10.1</v>
      </c>
      <c r="I198" s="16">
        <f t="shared" si="79"/>
        <v>5.82</v>
      </c>
      <c r="J198" s="16">
        <f t="shared" si="80"/>
        <v>4.4692000000000007</v>
      </c>
      <c r="K198" s="16">
        <f t="shared" si="81"/>
        <v>1.9627177141210941</v>
      </c>
      <c r="P198" s="30">
        <v>10.1</v>
      </c>
      <c r="T198" s="30">
        <v>5.82</v>
      </c>
      <c r="X198">
        <v>6.6124000000000001</v>
      </c>
      <c r="BG198" s="29"/>
    </row>
    <row r="199" spans="1:59">
      <c r="A199" s="364"/>
      <c r="B199" s="254"/>
      <c r="C199" s="20">
        <v>600</v>
      </c>
      <c r="D199" t="str">
        <f>+入力シート①!K$17</f>
        <v>-</v>
      </c>
      <c r="E199">
        <f t="shared" si="75"/>
        <v>1</v>
      </c>
      <c r="F199" s="16">
        <f t="shared" si="76"/>
        <v>0</v>
      </c>
      <c r="G199" s="16" t="e">
        <f t="shared" si="77"/>
        <v>#DIV/0!</v>
      </c>
      <c r="H199" s="16">
        <f t="shared" si="78"/>
        <v>0</v>
      </c>
      <c r="I199" s="16">
        <f t="shared" si="79"/>
        <v>0</v>
      </c>
      <c r="J199" s="16" t="e">
        <f t="shared" si="80"/>
        <v>#VALUE!</v>
      </c>
      <c r="K199" s="16" t="e">
        <f t="shared" si="81"/>
        <v>#VALUE!</v>
      </c>
      <c r="P199" s="30" t="s">
        <v>105</v>
      </c>
      <c r="T199" s="30">
        <v>0</v>
      </c>
      <c r="BG199" s="29"/>
    </row>
    <row r="200" spans="1:59">
      <c r="A200" s="364"/>
      <c r="B200" s="26"/>
      <c r="C200" s="26"/>
      <c r="D200" s="31"/>
      <c r="E200" s="31"/>
      <c r="F200" s="49"/>
      <c r="G200" s="49"/>
      <c r="H200" s="49"/>
      <c r="I200" s="49"/>
      <c r="J200" s="49"/>
      <c r="K200" s="49"/>
      <c r="L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c r="AY200" s="31"/>
      <c r="AZ200" s="31"/>
      <c r="BA200" s="31"/>
      <c r="BB200" s="31"/>
      <c r="BC200" s="31"/>
      <c r="BD200" s="31"/>
      <c r="BE200" s="31"/>
      <c r="BF200" s="31"/>
      <c r="BG200" s="29"/>
    </row>
    <row r="201" spans="1:59">
      <c r="A201" s="364"/>
      <c r="B201" s="250" t="s">
        <v>26</v>
      </c>
      <c r="C201" s="24" t="s">
        <v>24</v>
      </c>
      <c r="D201">
        <f>+入力シート①!K$19</f>
        <v>325</v>
      </c>
      <c r="E201">
        <f>+COUNT($M201:$BG201)</f>
        <v>18</v>
      </c>
      <c r="F201" s="16">
        <f>+AVERAGE($M201:$BG201)</f>
        <v>203.38888888888889</v>
      </c>
      <c r="G201" s="16">
        <f>+STDEV($M201:$BG201)</f>
        <v>92.86241491892811</v>
      </c>
      <c r="H201" s="16">
        <f>+MAX($M201:$BG201)</f>
        <v>329</v>
      </c>
      <c r="I201" s="16">
        <f>+MIN($M201:$BG201)</f>
        <v>22</v>
      </c>
      <c r="J201" s="16">
        <f>+D201-F201</f>
        <v>121.61111111111111</v>
      </c>
      <c r="K201" s="16">
        <f>+J201/G201</f>
        <v>1.3095837666647108</v>
      </c>
      <c r="P201" s="30">
        <v>322</v>
      </c>
      <c r="R201" s="30">
        <v>281</v>
      </c>
      <c r="T201" s="30">
        <v>135</v>
      </c>
      <c r="U201" s="30">
        <v>215</v>
      </c>
      <c r="X201">
        <v>221</v>
      </c>
      <c r="Y201" s="30">
        <v>329</v>
      </c>
      <c r="AA201" s="30">
        <v>230</v>
      </c>
      <c r="AD201" s="30">
        <v>256</v>
      </c>
      <c r="AG201">
        <v>31</v>
      </c>
      <c r="AH201">
        <v>283</v>
      </c>
      <c r="AP201">
        <v>172</v>
      </c>
      <c r="AS201">
        <v>81</v>
      </c>
      <c r="AU201">
        <v>156</v>
      </c>
      <c r="AW201">
        <v>222</v>
      </c>
      <c r="AY201">
        <v>180</v>
      </c>
      <c r="AZ201">
        <v>203</v>
      </c>
      <c r="BA201">
        <v>322</v>
      </c>
      <c r="BD201">
        <v>22</v>
      </c>
      <c r="BG201" s="29"/>
    </row>
    <row r="202" spans="1:59">
      <c r="A202" s="364"/>
      <c r="B202" s="251"/>
      <c r="C202" s="21" t="s">
        <v>25</v>
      </c>
      <c r="D202">
        <f>+入力シート①!K$20</f>
        <v>0.3</v>
      </c>
      <c r="E202">
        <f>+COUNT($M202:$BG202)</f>
        <v>18</v>
      </c>
      <c r="F202" s="16">
        <f>+AVERAGE($M202:$BG202)</f>
        <v>1.0750000000000002</v>
      </c>
      <c r="G202" s="16">
        <f>+STDEV($M202:$BG202)</f>
        <v>0.81172474326185784</v>
      </c>
      <c r="H202" s="16">
        <f>+MAX($M202:$BG202)</f>
        <v>3.3</v>
      </c>
      <c r="I202" s="16">
        <f>+MIN($M202:$BG202)</f>
        <v>0.2</v>
      </c>
      <c r="J202" s="16">
        <f>+D202-F202</f>
        <v>-0.77500000000000013</v>
      </c>
      <c r="K202" s="16">
        <f>+J202/G202</f>
        <v>-0.95475714696797098</v>
      </c>
      <c r="P202" s="30">
        <v>0.7</v>
      </c>
      <c r="R202" s="30">
        <v>0.9</v>
      </c>
      <c r="T202" s="30">
        <v>3.3</v>
      </c>
      <c r="U202" s="30">
        <v>0.7</v>
      </c>
      <c r="X202">
        <v>1.7</v>
      </c>
      <c r="Y202" s="30">
        <v>2.5</v>
      </c>
      <c r="AA202" s="30">
        <v>0.7</v>
      </c>
      <c r="AD202" s="30">
        <v>0.8</v>
      </c>
      <c r="AG202">
        <v>0.8</v>
      </c>
      <c r="AH202">
        <v>1.2</v>
      </c>
      <c r="AP202">
        <v>0.35</v>
      </c>
      <c r="AS202">
        <v>0.3</v>
      </c>
      <c r="AU202">
        <v>1</v>
      </c>
      <c r="AW202">
        <v>0.6</v>
      </c>
      <c r="AY202">
        <v>0.2</v>
      </c>
      <c r="AZ202">
        <v>2</v>
      </c>
      <c r="BA202">
        <v>1</v>
      </c>
      <c r="BD202">
        <v>0.6</v>
      </c>
      <c r="BG202" s="29"/>
    </row>
    <row r="203" spans="1:59" ht="0.95" customHeight="1">
      <c r="BG203" s="29"/>
    </row>
    <row r="204" spans="1:59" ht="0.95" customHeight="1">
      <c r="BG204" s="29"/>
    </row>
    <row r="205" spans="1:59" ht="0.95" customHeight="1">
      <c r="BG205" s="29"/>
    </row>
    <row r="206" spans="1:59" ht="0.95" customHeight="1">
      <c r="BG206" s="29"/>
    </row>
    <row r="207" spans="1:59" ht="0.95" customHeight="1">
      <c r="BG207" s="29"/>
    </row>
    <row r="208" spans="1:59" ht="0.95" customHeight="1">
      <c r="BG208" s="29"/>
    </row>
    <row r="209" spans="1:59" ht="0.95" customHeight="1">
      <c r="BG209" s="29"/>
    </row>
    <row r="210" spans="1:59" ht="0.95" customHeight="1">
      <c r="BG210" s="29"/>
    </row>
    <row r="211" spans="1:59" ht="16.5" thickBot="1">
      <c r="D211" s="1" t="s">
        <v>27</v>
      </c>
      <c r="E211" s="1" t="s">
        <v>3</v>
      </c>
      <c r="F211" s="15" t="s">
        <v>4</v>
      </c>
      <c r="G211" s="15" t="s">
        <v>8</v>
      </c>
      <c r="H211" s="15" t="s">
        <v>5</v>
      </c>
      <c r="I211" s="15" t="s">
        <v>6</v>
      </c>
      <c r="J211" s="15" t="s">
        <v>7</v>
      </c>
      <c r="K211" s="16" t="s">
        <v>60</v>
      </c>
      <c r="P211" s="30" t="s">
        <v>201</v>
      </c>
      <c r="R211" s="30" t="s">
        <v>201</v>
      </c>
      <c r="T211" s="30" t="s">
        <v>201</v>
      </c>
      <c r="V211" s="142"/>
      <c r="W211" s="142"/>
      <c r="X211" s="142"/>
      <c r="Y211" s="142"/>
      <c r="AB211" s="142"/>
      <c r="AC211" s="142"/>
      <c r="AD211" s="142"/>
      <c r="AE211" s="142"/>
      <c r="AF211" s="142"/>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29"/>
    </row>
    <row r="212" spans="1:59">
      <c r="A212" s="364">
        <v>38</v>
      </c>
      <c r="B212" s="252" t="s">
        <v>19</v>
      </c>
      <c r="C212" s="253"/>
      <c r="D212" s="78">
        <f>+入力シート①!L$2</f>
        <v>43852</v>
      </c>
      <c r="E212" s="32"/>
      <c r="F212" s="43"/>
      <c r="G212" s="43"/>
      <c r="H212" s="43"/>
      <c r="I212" s="43"/>
      <c r="J212" s="43"/>
      <c r="K212" s="44"/>
      <c r="P212" s="239">
        <v>42754</v>
      </c>
      <c r="R212" s="239">
        <v>42018</v>
      </c>
      <c r="S212" s="239"/>
      <c r="T212" s="239">
        <v>41282</v>
      </c>
      <c r="U212" s="30">
        <v>2012</v>
      </c>
      <c r="V212" s="30">
        <f t="shared" ref="V212:BF212" si="82">+V$1</f>
        <v>2011</v>
      </c>
      <c r="W212" s="30">
        <f t="shared" si="82"/>
        <v>2010</v>
      </c>
      <c r="X212" s="30">
        <f t="shared" si="82"/>
        <v>2009</v>
      </c>
      <c r="Y212" s="30">
        <f t="shared" si="82"/>
        <v>2008</v>
      </c>
      <c r="Z212" s="30">
        <f t="shared" si="82"/>
        <v>2007</v>
      </c>
      <c r="AA212" s="30">
        <f t="shared" si="82"/>
        <v>2006</v>
      </c>
      <c r="AB212" s="30">
        <f t="shared" si="82"/>
        <v>2005</v>
      </c>
      <c r="AC212" s="30">
        <f t="shared" si="82"/>
        <v>2004</v>
      </c>
      <c r="AD212" s="30">
        <f t="shared" si="82"/>
        <v>2003</v>
      </c>
      <c r="AE212" s="30">
        <f t="shared" si="82"/>
        <v>2003</v>
      </c>
      <c r="AF212" s="30">
        <f t="shared" si="82"/>
        <v>2001</v>
      </c>
      <c r="AG212">
        <f t="shared" si="82"/>
        <v>2001</v>
      </c>
      <c r="AH212">
        <f t="shared" si="82"/>
        <v>2000</v>
      </c>
      <c r="AI212">
        <f t="shared" si="82"/>
        <v>1999</v>
      </c>
      <c r="AJ212">
        <f t="shared" si="82"/>
        <v>1999</v>
      </c>
      <c r="AK212">
        <f t="shared" si="82"/>
        <v>1998</v>
      </c>
      <c r="AL212">
        <f t="shared" si="82"/>
        <v>1997</v>
      </c>
      <c r="AM212">
        <f t="shared" si="82"/>
        <v>1996</v>
      </c>
      <c r="AN212">
        <f t="shared" si="82"/>
        <v>1995</v>
      </c>
      <c r="AO212">
        <f t="shared" si="82"/>
        <v>1994</v>
      </c>
      <c r="AP212">
        <f t="shared" si="82"/>
        <v>1993</v>
      </c>
      <c r="AQ212">
        <f t="shared" si="82"/>
        <v>1992</v>
      </c>
      <c r="AR212">
        <f t="shared" si="82"/>
        <v>1991</v>
      </c>
      <c r="AS212">
        <f t="shared" si="82"/>
        <v>1991</v>
      </c>
      <c r="AT212">
        <f t="shared" si="82"/>
        <v>1990</v>
      </c>
      <c r="AU212">
        <f t="shared" si="82"/>
        <v>1989</v>
      </c>
      <c r="AV212">
        <f t="shared" si="82"/>
        <v>1988</v>
      </c>
      <c r="AW212">
        <f t="shared" si="82"/>
        <v>1987</v>
      </c>
      <c r="AX212">
        <f t="shared" si="82"/>
        <v>1986</v>
      </c>
      <c r="AY212">
        <f t="shared" si="82"/>
        <v>1985</v>
      </c>
      <c r="AZ212">
        <f t="shared" si="82"/>
        <v>1984</v>
      </c>
      <c r="BA212">
        <f t="shared" si="82"/>
        <v>1984</v>
      </c>
      <c r="BB212">
        <f t="shared" si="82"/>
        <v>1983</v>
      </c>
      <c r="BC212">
        <f t="shared" si="82"/>
        <v>1982</v>
      </c>
      <c r="BD212">
        <f t="shared" si="82"/>
        <v>1981</v>
      </c>
      <c r="BE212">
        <f t="shared" si="82"/>
        <v>1981</v>
      </c>
      <c r="BF212">
        <f t="shared" si="82"/>
        <v>1980</v>
      </c>
      <c r="BG212" s="29"/>
    </row>
    <row r="213" spans="1:59">
      <c r="A213" s="364"/>
      <c r="B213" s="252" t="s">
        <v>20</v>
      </c>
      <c r="C213" s="253"/>
      <c r="D213" s="79">
        <f>+入力シート①!L$2</f>
        <v>43852</v>
      </c>
      <c r="E213" s="33"/>
      <c r="F213" s="45"/>
      <c r="G213" s="45"/>
      <c r="H213" s="45"/>
      <c r="I213" s="45"/>
      <c r="J213" s="45"/>
      <c r="K213" s="46"/>
      <c r="P213" s="150">
        <v>42754</v>
      </c>
      <c r="R213" s="150">
        <v>42018</v>
      </c>
      <c r="S213" s="150"/>
      <c r="T213" s="150">
        <v>41282</v>
      </c>
      <c r="U213" s="30">
        <v>1</v>
      </c>
      <c r="V213" s="30">
        <f t="shared" ref="V213:BF213" si="83">+V$3</f>
        <v>1</v>
      </c>
      <c r="W213" s="30">
        <f t="shared" si="83"/>
        <v>1</v>
      </c>
      <c r="X213" s="30">
        <f t="shared" si="83"/>
        <v>1</v>
      </c>
      <c r="Y213" s="30">
        <f t="shared" si="83"/>
        <v>1</v>
      </c>
      <c r="Z213" s="30">
        <f t="shared" si="83"/>
        <v>1</v>
      </c>
      <c r="AA213" s="30">
        <f t="shared" si="83"/>
        <v>1</v>
      </c>
      <c r="AB213" s="30">
        <f t="shared" si="83"/>
        <v>1</v>
      </c>
      <c r="AC213" s="30">
        <f t="shared" si="83"/>
        <v>1</v>
      </c>
      <c r="AD213" s="30">
        <f t="shared" si="83"/>
        <v>1</v>
      </c>
      <c r="AE213" s="30">
        <f t="shared" si="83"/>
        <v>1</v>
      </c>
      <c r="AF213" s="30">
        <f t="shared" si="83"/>
        <v>1</v>
      </c>
      <c r="AG213">
        <f t="shared" si="83"/>
        <v>1</v>
      </c>
      <c r="AH213">
        <f t="shared" si="83"/>
        <v>1</v>
      </c>
      <c r="AI213">
        <f t="shared" si="83"/>
        <v>1</v>
      </c>
      <c r="AJ213">
        <f t="shared" si="83"/>
        <v>1</v>
      </c>
      <c r="AK213">
        <f t="shared" si="83"/>
        <v>1</v>
      </c>
      <c r="AL213">
        <f t="shared" si="83"/>
        <v>1</v>
      </c>
      <c r="AM213">
        <f t="shared" si="83"/>
        <v>1</v>
      </c>
      <c r="AN213">
        <f t="shared" si="83"/>
        <v>1</v>
      </c>
      <c r="AO213">
        <f t="shared" si="83"/>
        <v>1</v>
      </c>
      <c r="AP213">
        <f t="shared" si="83"/>
        <v>1</v>
      </c>
      <c r="AQ213">
        <f t="shared" si="83"/>
        <v>1</v>
      </c>
      <c r="AR213">
        <f t="shared" si="83"/>
        <v>1</v>
      </c>
      <c r="AS213">
        <f t="shared" si="83"/>
        <v>1</v>
      </c>
      <c r="AT213">
        <f t="shared" si="83"/>
        <v>1</v>
      </c>
      <c r="AU213">
        <f t="shared" si="83"/>
        <v>1</v>
      </c>
      <c r="AV213">
        <f t="shared" si="83"/>
        <v>1</v>
      </c>
      <c r="AW213">
        <f t="shared" si="83"/>
        <v>1</v>
      </c>
      <c r="AX213">
        <f t="shared" si="83"/>
        <v>1</v>
      </c>
      <c r="AY213">
        <f t="shared" si="83"/>
        <v>1</v>
      </c>
      <c r="AZ213">
        <f t="shared" si="83"/>
        <v>1</v>
      </c>
      <c r="BA213">
        <f t="shared" si="83"/>
        <v>1</v>
      </c>
      <c r="BB213">
        <f t="shared" si="83"/>
        <v>1</v>
      </c>
      <c r="BC213">
        <f t="shared" si="83"/>
        <v>1</v>
      </c>
      <c r="BD213">
        <f t="shared" si="83"/>
        <v>1</v>
      </c>
      <c r="BE213">
        <f t="shared" si="83"/>
        <v>1</v>
      </c>
      <c r="BF213">
        <f t="shared" si="83"/>
        <v>1</v>
      </c>
      <c r="BG213" s="29"/>
    </row>
    <row r="214" spans="1:59">
      <c r="A214" s="364"/>
      <c r="B214" s="252" t="s">
        <v>21</v>
      </c>
      <c r="C214" s="253"/>
      <c r="D214" s="80">
        <f>+入力シート①!L$2</f>
        <v>43852</v>
      </c>
      <c r="E214" s="33"/>
      <c r="F214" s="45"/>
      <c r="G214" s="45"/>
      <c r="H214" s="45"/>
      <c r="I214" s="45"/>
      <c r="J214" s="45"/>
      <c r="K214" s="46"/>
      <c r="P214" s="151">
        <v>42754</v>
      </c>
      <c r="R214" s="151">
        <v>42018</v>
      </c>
      <c r="S214" s="151"/>
      <c r="T214" s="151">
        <v>41282</v>
      </c>
      <c r="U214" s="30">
        <v>19</v>
      </c>
      <c r="V214" s="80"/>
      <c r="W214" s="80"/>
      <c r="X214" s="80">
        <v>39835</v>
      </c>
      <c r="Y214" s="151">
        <v>39463</v>
      </c>
      <c r="AA214" s="30">
        <v>19</v>
      </c>
      <c r="AG214">
        <v>25</v>
      </c>
      <c r="AJ214">
        <v>6</v>
      </c>
      <c r="AP214">
        <v>18</v>
      </c>
      <c r="AS214">
        <v>29</v>
      </c>
      <c r="AU214">
        <v>17</v>
      </c>
      <c r="AW214">
        <v>16</v>
      </c>
      <c r="AY214">
        <v>18</v>
      </c>
      <c r="AZ214">
        <v>30</v>
      </c>
      <c r="BA214">
        <v>14</v>
      </c>
      <c r="BG214" s="29"/>
    </row>
    <row r="215" spans="1:59">
      <c r="A215" s="364"/>
      <c r="B215" s="252" t="s">
        <v>61</v>
      </c>
      <c r="C215" s="253"/>
      <c r="D215">
        <f>+入力シート①!L$3</f>
        <v>38</v>
      </c>
      <c r="E215" s="33"/>
      <c r="F215" s="45"/>
      <c r="G215" s="45"/>
      <c r="H215" s="45"/>
      <c r="I215" s="45"/>
      <c r="J215" s="45"/>
      <c r="K215" s="46"/>
      <c r="P215" s="30">
        <v>38</v>
      </c>
      <c r="R215" s="30">
        <v>38</v>
      </c>
      <c r="T215" s="30">
        <v>38</v>
      </c>
      <c r="U215" s="30">
        <v>38</v>
      </c>
      <c r="V215" s="30">
        <f t="shared" ref="V215:AA215" si="84">+$A$212</f>
        <v>38</v>
      </c>
      <c r="W215" s="30">
        <f t="shared" si="84"/>
        <v>38</v>
      </c>
      <c r="X215" s="30">
        <f t="shared" si="84"/>
        <v>38</v>
      </c>
      <c r="Y215" s="30">
        <f t="shared" si="84"/>
        <v>38</v>
      </c>
      <c r="Z215" s="30">
        <f t="shared" si="84"/>
        <v>38</v>
      </c>
      <c r="AA215" s="30">
        <f t="shared" si="84"/>
        <v>38</v>
      </c>
      <c r="AB215" s="30">
        <f t="shared" ref="AB215:BF215" si="85">+$A$212</f>
        <v>38</v>
      </c>
      <c r="AC215" s="30">
        <f t="shared" si="85"/>
        <v>38</v>
      </c>
      <c r="AD215" s="30">
        <f t="shared" si="85"/>
        <v>38</v>
      </c>
      <c r="AE215" s="30">
        <f t="shared" si="85"/>
        <v>38</v>
      </c>
      <c r="AF215" s="30">
        <f t="shared" si="85"/>
        <v>38</v>
      </c>
      <c r="AG215">
        <f t="shared" si="85"/>
        <v>38</v>
      </c>
      <c r="AH215">
        <f t="shared" si="85"/>
        <v>38</v>
      </c>
      <c r="AI215">
        <f t="shared" si="85"/>
        <v>38</v>
      </c>
      <c r="AJ215">
        <f t="shared" si="85"/>
        <v>38</v>
      </c>
      <c r="AK215">
        <f t="shared" si="85"/>
        <v>38</v>
      </c>
      <c r="AL215">
        <f t="shared" si="85"/>
        <v>38</v>
      </c>
      <c r="AM215">
        <f t="shared" si="85"/>
        <v>38</v>
      </c>
      <c r="AN215">
        <f t="shared" si="85"/>
        <v>38</v>
      </c>
      <c r="AO215">
        <f t="shared" si="85"/>
        <v>38</v>
      </c>
      <c r="AP215">
        <f t="shared" si="85"/>
        <v>38</v>
      </c>
      <c r="AQ215">
        <f t="shared" si="85"/>
        <v>38</v>
      </c>
      <c r="AR215">
        <f t="shared" si="85"/>
        <v>38</v>
      </c>
      <c r="AS215">
        <f t="shared" si="85"/>
        <v>38</v>
      </c>
      <c r="AT215">
        <f t="shared" si="85"/>
        <v>38</v>
      </c>
      <c r="AU215">
        <f t="shared" si="85"/>
        <v>38</v>
      </c>
      <c r="AV215">
        <f t="shared" si="85"/>
        <v>38</v>
      </c>
      <c r="AW215">
        <f t="shared" si="85"/>
        <v>38</v>
      </c>
      <c r="AX215">
        <f t="shared" si="85"/>
        <v>38</v>
      </c>
      <c r="AY215">
        <f t="shared" si="85"/>
        <v>38</v>
      </c>
      <c r="AZ215">
        <f t="shared" si="85"/>
        <v>38</v>
      </c>
      <c r="BA215">
        <f t="shared" si="85"/>
        <v>38</v>
      </c>
      <c r="BB215">
        <f t="shared" si="85"/>
        <v>38</v>
      </c>
      <c r="BC215">
        <f t="shared" si="85"/>
        <v>38</v>
      </c>
      <c r="BD215">
        <f t="shared" si="85"/>
        <v>38</v>
      </c>
      <c r="BE215">
        <f t="shared" si="85"/>
        <v>38</v>
      </c>
      <c r="BF215">
        <f t="shared" si="85"/>
        <v>38</v>
      </c>
      <c r="BG215" s="29"/>
    </row>
    <row r="216" spans="1:59" ht="16.5" thickBot="1">
      <c r="A216" s="364"/>
      <c r="B216" s="252" t="s">
        <v>22</v>
      </c>
      <c r="C216" s="253"/>
      <c r="D216" s="85">
        <f>+入力シート①!L$4</f>
        <v>0.3611111111111111</v>
      </c>
      <c r="E216" s="34"/>
      <c r="F216" s="47"/>
      <c r="G216" s="47"/>
      <c r="H216" s="47"/>
      <c r="I216" s="47"/>
      <c r="J216" s="47"/>
      <c r="K216" s="48"/>
      <c r="P216" s="152">
        <v>0.34375</v>
      </c>
      <c r="R216" s="152">
        <v>0.35416666666666669</v>
      </c>
      <c r="S216" s="152"/>
      <c r="T216" s="152">
        <v>0.3611111111111111</v>
      </c>
      <c r="U216" s="207">
        <v>0.3298611111111111</v>
      </c>
      <c r="V216" s="85"/>
      <c r="W216" s="85"/>
      <c r="X216" s="85">
        <v>0.3611111111111111</v>
      </c>
      <c r="Y216" s="152">
        <v>0.3576388888888889</v>
      </c>
      <c r="BG216" s="29"/>
    </row>
    <row r="217" spans="1:59">
      <c r="A217" s="364"/>
      <c r="B217" s="254" t="s">
        <v>23</v>
      </c>
      <c r="C217" s="20">
        <v>0</v>
      </c>
      <c r="D217">
        <f>+入力シート①!L$5</f>
        <v>18.23</v>
      </c>
      <c r="E217">
        <f t="shared" ref="E217:E229" si="86">+COUNT($M217:$BG217)</f>
        <v>16</v>
      </c>
      <c r="F217" s="16">
        <f t="shared" ref="F217:F229" si="87">+AVERAGE($M217:$BG217)</f>
        <v>19.861249999999998</v>
      </c>
      <c r="G217" s="16">
        <f t="shared" ref="G217:G229" si="88">+STDEV($M217:$BG217)</f>
        <v>1.3451486906658312</v>
      </c>
      <c r="H217" s="16">
        <f t="shared" ref="H217:H229" si="89">+MAX($M217:$BG217)</f>
        <v>22.5</v>
      </c>
      <c r="I217" s="16">
        <f t="shared" ref="I217:I229" si="90">+MIN($M217:$BG217)</f>
        <v>17.5</v>
      </c>
      <c r="J217" s="16">
        <f>+D217-F217</f>
        <v>-1.6312499999999979</v>
      </c>
      <c r="K217" s="16">
        <f>+J217/G217</f>
        <v>-1.2126912149708522</v>
      </c>
      <c r="P217" s="30">
        <v>20.8</v>
      </c>
      <c r="R217" s="30">
        <v>20.63</v>
      </c>
      <c r="T217" s="30">
        <v>19.45</v>
      </c>
      <c r="U217" s="30">
        <v>20.3</v>
      </c>
      <c r="X217">
        <v>18.600000000000001</v>
      </c>
      <c r="Y217" s="30">
        <v>20.8</v>
      </c>
      <c r="AA217" s="30">
        <v>19.600000000000001</v>
      </c>
      <c r="AG217">
        <v>18.600000000000001</v>
      </c>
      <c r="AJ217">
        <v>22.5</v>
      </c>
      <c r="AP217">
        <v>21.5</v>
      </c>
      <c r="AS217">
        <v>19.8</v>
      </c>
      <c r="AU217">
        <v>21.1</v>
      </c>
      <c r="AW217">
        <v>19.7</v>
      </c>
      <c r="AY217">
        <v>18.899999999999999</v>
      </c>
      <c r="AZ217">
        <v>17.5</v>
      </c>
      <c r="BA217">
        <v>18</v>
      </c>
      <c r="BG217" s="29"/>
    </row>
    <row r="218" spans="1:59">
      <c r="A218" s="364"/>
      <c r="B218" s="254"/>
      <c r="C218" s="20">
        <v>10</v>
      </c>
      <c r="D218">
        <f>+入力シート①!L$6</f>
        <v>20.14</v>
      </c>
      <c r="E218">
        <f t="shared" si="86"/>
        <v>15</v>
      </c>
      <c r="F218" s="16">
        <f t="shared" si="87"/>
        <v>19.82980666666667</v>
      </c>
      <c r="G218" s="16">
        <f t="shared" si="88"/>
        <v>1.2326864057627878</v>
      </c>
      <c r="H218" s="16">
        <f t="shared" si="89"/>
        <v>22.11</v>
      </c>
      <c r="I218" s="16">
        <f t="shared" si="90"/>
        <v>17.87</v>
      </c>
      <c r="J218" s="16">
        <f t="shared" ref="J218:J229" si="91">+D218-F218</f>
        <v>0.31019333333333066</v>
      </c>
      <c r="K218" s="16">
        <f t="shared" ref="K218:K229" si="92">+J218/G218</f>
        <v>0.25164010236762746</v>
      </c>
      <c r="P218" s="30">
        <v>20.8</v>
      </c>
      <c r="R218" s="30">
        <v>20.61</v>
      </c>
      <c r="T218" s="30">
        <v>19.41</v>
      </c>
      <c r="U218" s="30">
        <v>20.309999999999999</v>
      </c>
      <c r="X218">
        <v>18.592099999999999</v>
      </c>
      <c r="Y218" s="30">
        <v>20.805</v>
      </c>
      <c r="AA218" s="30">
        <v>19.62</v>
      </c>
      <c r="AG218">
        <v>18.59</v>
      </c>
      <c r="AJ218">
        <v>22.11</v>
      </c>
      <c r="AP218">
        <v>21.18</v>
      </c>
      <c r="AU218">
        <v>20.67</v>
      </c>
      <c r="AW218">
        <v>19.82</v>
      </c>
      <c r="AY218">
        <v>18.920000000000002</v>
      </c>
      <c r="AZ218">
        <v>17.87</v>
      </c>
      <c r="BA218">
        <v>18.14</v>
      </c>
      <c r="BG218" s="29"/>
    </row>
    <row r="219" spans="1:59">
      <c r="A219" s="364"/>
      <c r="B219" s="254"/>
      <c r="C219" s="20">
        <v>20</v>
      </c>
      <c r="D219">
        <f>+入力シート①!L$7</f>
        <v>20.13</v>
      </c>
      <c r="E219">
        <f t="shared" si="86"/>
        <v>15</v>
      </c>
      <c r="F219" s="16">
        <f t="shared" si="87"/>
        <v>19.794086666666665</v>
      </c>
      <c r="G219" s="16">
        <f t="shared" si="88"/>
        <v>1.253668671691589</v>
      </c>
      <c r="H219" s="16">
        <f t="shared" si="89"/>
        <v>22.1</v>
      </c>
      <c r="I219" s="16">
        <f t="shared" si="90"/>
        <v>17.86</v>
      </c>
      <c r="J219" s="16">
        <f t="shared" si="91"/>
        <v>0.33591333333333395</v>
      </c>
      <c r="K219" s="16">
        <f t="shared" si="92"/>
        <v>0.26794426702876956</v>
      </c>
      <c r="P219" s="30">
        <v>20.8</v>
      </c>
      <c r="R219" s="30">
        <v>20.59</v>
      </c>
      <c r="T219" s="30">
        <v>19.190000000000001</v>
      </c>
      <c r="U219" s="30">
        <v>20.32</v>
      </c>
      <c r="X219">
        <v>18.536200000000001</v>
      </c>
      <c r="Y219" s="30">
        <v>20.805099999999999</v>
      </c>
      <c r="AA219" s="30">
        <v>19.559999999999999</v>
      </c>
      <c r="AG219">
        <v>18.510000000000002</v>
      </c>
      <c r="AJ219">
        <v>22.1</v>
      </c>
      <c r="AP219">
        <v>21.17</v>
      </c>
      <c r="AU219">
        <v>20.68</v>
      </c>
      <c r="AW219">
        <v>19.829999999999998</v>
      </c>
      <c r="AY219">
        <v>18.809999999999999</v>
      </c>
      <c r="AZ219">
        <v>17.86</v>
      </c>
      <c r="BA219">
        <v>18.149999999999999</v>
      </c>
      <c r="BG219" s="29"/>
    </row>
    <row r="220" spans="1:59">
      <c r="A220" s="364"/>
      <c r="B220" s="254"/>
      <c r="C220" s="20">
        <v>30</v>
      </c>
      <c r="D220">
        <f>+入力シート①!L$8</f>
        <v>20.13</v>
      </c>
      <c r="E220">
        <f t="shared" si="86"/>
        <v>15</v>
      </c>
      <c r="F220" s="16">
        <f t="shared" si="87"/>
        <v>19.651619999999998</v>
      </c>
      <c r="G220" s="16">
        <f t="shared" si="88"/>
        <v>1.2890206826446633</v>
      </c>
      <c r="H220" s="16">
        <f t="shared" si="89"/>
        <v>21.7</v>
      </c>
      <c r="I220" s="16">
        <f t="shared" si="90"/>
        <v>17.88</v>
      </c>
      <c r="J220" s="16">
        <f t="shared" si="91"/>
        <v>0.47838000000000136</v>
      </c>
      <c r="K220" s="16">
        <f t="shared" si="92"/>
        <v>0.37111894823791092</v>
      </c>
      <c r="P220" s="30">
        <v>20.8</v>
      </c>
      <c r="R220" s="30">
        <v>20.43</v>
      </c>
      <c r="T220" s="30">
        <v>18.899999999999999</v>
      </c>
      <c r="U220" s="30">
        <v>20.32</v>
      </c>
      <c r="X220">
        <v>18.305199999999999</v>
      </c>
      <c r="Y220" s="30">
        <v>20.709099999999999</v>
      </c>
      <c r="AA220" s="30">
        <v>19.47</v>
      </c>
      <c r="AG220">
        <v>18.170000000000002</v>
      </c>
      <c r="AJ220">
        <v>21.7</v>
      </c>
      <c r="AP220">
        <v>21.18</v>
      </c>
      <c r="AU220">
        <v>20.68</v>
      </c>
      <c r="AW220">
        <v>19.829999999999998</v>
      </c>
      <c r="AY220">
        <v>18.510000000000002</v>
      </c>
      <c r="AZ220">
        <v>17.88</v>
      </c>
      <c r="BA220">
        <v>17.89</v>
      </c>
      <c r="BG220" s="29"/>
    </row>
    <row r="221" spans="1:59">
      <c r="A221" s="364"/>
      <c r="B221" s="254"/>
      <c r="C221" s="20">
        <v>50</v>
      </c>
      <c r="D221">
        <f>+入力シート①!L$9</f>
        <v>20.14</v>
      </c>
      <c r="E221">
        <f t="shared" si="86"/>
        <v>15</v>
      </c>
      <c r="F221" s="16">
        <f t="shared" si="87"/>
        <v>19.501699999999996</v>
      </c>
      <c r="G221" s="16">
        <f t="shared" si="88"/>
        <v>1.3520587059317044</v>
      </c>
      <c r="H221" s="16">
        <f t="shared" si="89"/>
        <v>21.39</v>
      </c>
      <c r="I221" s="16">
        <f t="shared" si="90"/>
        <v>17.34</v>
      </c>
      <c r="J221" s="16">
        <f t="shared" si="91"/>
        <v>0.63830000000000453</v>
      </c>
      <c r="K221" s="16">
        <f t="shared" si="92"/>
        <v>0.47209488552507167</v>
      </c>
      <c r="P221" s="30">
        <v>20.8</v>
      </c>
      <c r="R221" s="30">
        <v>20.29</v>
      </c>
      <c r="T221" s="30">
        <v>18.559999999999999</v>
      </c>
      <c r="U221" s="30">
        <v>20.29</v>
      </c>
      <c r="X221">
        <v>18.183900000000001</v>
      </c>
      <c r="Y221" s="30">
        <v>20.5016</v>
      </c>
      <c r="AA221" s="30">
        <v>19.39</v>
      </c>
      <c r="AG221">
        <v>18.09</v>
      </c>
      <c r="AJ221">
        <v>21.39</v>
      </c>
      <c r="AP221">
        <v>21.17</v>
      </c>
      <c r="AU221">
        <v>20.67</v>
      </c>
      <c r="AW221">
        <v>19.84</v>
      </c>
      <c r="AY221">
        <v>18.170000000000002</v>
      </c>
      <c r="AZ221">
        <v>17.84</v>
      </c>
      <c r="BA221">
        <v>17.34</v>
      </c>
      <c r="BG221" s="29"/>
    </row>
    <row r="222" spans="1:59">
      <c r="A222" s="364"/>
      <c r="B222" s="254"/>
      <c r="C222" s="20">
        <v>75</v>
      </c>
      <c r="D222">
        <f>+入力シート①!L$10</f>
        <v>20.13</v>
      </c>
      <c r="E222">
        <f t="shared" si="86"/>
        <v>15</v>
      </c>
      <c r="F222" s="16">
        <f t="shared" si="87"/>
        <v>19.117000000000001</v>
      </c>
      <c r="G222" s="16">
        <f t="shared" si="88"/>
        <v>1.5335729057149055</v>
      </c>
      <c r="H222" s="16">
        <f t="shared" si="89"/>
        <v>21.14</v>
      </c>
      <c r="I222" s="16">
        <f t="shared" si="90"/>
        <v>16.7</v>
      </c>
      <c r="J222" s="16">
        <f t="shared" si="91"/>
        <v>1.0129999999999981</v>
      </c>
      <c r="K222" s="16">
        <f t="shared" si="92"/>
        <v>0.66054896785475492</v>
      </c>
      <c r="P222" s="30">
        <v>20.67</v>
      </c>
      <c r="R222" s="30">
        <v>20.22</v>
      </c>
      <c r="T222" s="30">
        <v>16.7</v>
      </c>
      <c r="U222" s="30">
        <v>20.260000000000002</v>
      </c>
      <c r="X222">
        <v>17.370999999999999</v>
      </c>
      <c r="Y222" s="30">
        <v>20.193999999999999</v>
      </c>
      <c r="AA222" s="30">
        <v>19.37</v>
      </c>
      <c r="AG222">
        <v>17.93</v>
      </c>
      <c r="AJ222">
        <v>20.11</v>
      </c>
      <c r="AP222">
        <v>21.14</v>
      </c>
      <c r="AU222">
        <v>20.61</v>
      </c>
      <c r="AW222">
        <v>19.84</v>
      </c>
      <c r="AY222">
        <v>17.77</v>
      </c>
      <c r="AZ222">
        <v>17.52</v>
      </c>
      <c r="BA222">
        <v>17.05</v>
      </c>
      <c r="BG222" s="29"/>
    </row>
    <row r="223" spans="1:59">
      <c r="A223" s="364"/>
      <c r="B223" s="254"/>
      <c r="C223" s="20">
        <v>100</v>
      </c>
      <c r="D223">
        <f>+入力シート①!L$11</f>
        <v>20.13</v>
      </c>
      <c r="E223">
        <f t="shared" si="86"/>
        <v>15</v>
      </c>
      <c r="F223" s="16">
        <f t="shared" si="87"/>
        <v>18.669366666666672</v>
      </c>
      <c r="G223" s="16">
        <f t="shared" si="88"/>
        <v>1.6230158108844637</v>
      </c>
      <c r="H223" s="16">
        <f t="shared" si="89"/>
        <v>20.39</v>
      </c>
      <c r="I223" s="16">
        <f t="shared" si="90"/>
        <v>16.149999999999999</v>
      </c>
      <c r="J223" s="16">
        <f t="shared" si="91"/>
        <v>1.4606333333333268</v>
      </c>
      <c r="K223" s="16">
        <f t="shared" si="92"/>
        <v>0.89995015670078626</v>
      </c>
      <c r="P223" s="30">
        <v>20.329999999999998</v>
      </c>
      <c r="R223" s="30">
        <v>20.11</v>
      </c>
      <c r="T223" s="30">
        <v>16.149999999999999</v>
      </c>
      <c r="U223" s="30">
        <v>20.260000000000002</v>
      </c>
      <c r="X223">
        <v>16.3582</v>
      </c>
      <c r="Y223" s="30">
        <v>19.782299999999999</v>
      </c>
      <c r="AA223" s="30">
        <v>19.36</v>
      </c>
      <c r="AG223">
        <v>17.61</v>
      </c>
      <c r="AJ223">
        <v>18.61</v>
      </c>
      <c r="AP223">
        <v>20.11</v>
      </c>
      <c r="AU223">
        <v>20.39</v>
      </c>
      <c r="AW223">
        <v>19.84</v>
      </c>
      <c r="AY223">
        <v>17.7</v>
      </c>
      <c r="AZ223">
        <v>16.71</v>
      </c>
      <c r="BA223">
        <v>16.72</v>
      </c>
      <c r="BG223" s="29"/>
    </row>
    <row r="224" spans="1:59">
      <c r="A224" s="364"/>
      <c r="B224" s="254"/>
      <c r="C224" s="20">
        <v>150</v>
      </c>
      <c r="D224">
        <f>+入力シート①!L$12</f>
        <v>18.95</v>
      </c>
      <c r="E224">
        <f t="shared" si="86"/>
        <v>15</v>
      </c>
      <c r="F224" s="16">
        <f t="shared" si="87"/>
        <v>17.944466666666667</v>
      </c>
      <c r="G224" s="16">
        <f t="shared" si="88"/>
        <v>1.9864752498068583</v>
      </c>
      <c r="H224" s="16">
        <f t="shared" si="89"/>
        <v>20.059999999999999</v>
      </c>
      <c r="I224" s="16">
        <f t="shared" si="90"/>
        <v>14.59</v>
      </c>
      <c r="J224" s="16">
        <f t="shared" si="91"/>
        <v>1.0055333333333323</v>
      </c>
      <c r="K224" s="16">
        <f t="shared" si="92"/>
        <v>0.50618971136494084</v>
      </c>
      <c r="P224" s="30">
        <v>19.510000000000002</v>
      </c>
      <c r="R224" s="30">
        <v>20.010000000000002</v>
      </c>
      <c r="T224" s="30">
        <v>14.59</v>
      </c>
      <c r="U224" s="30">
        <v>20.059999999999999</v>
      </c>
      <c r="X224">
        <v>14.9026</v>
      </c>
      <c r="Y224" s="30">
        <v>19.064399999999999</v>
      </c>
      <c r="AA224" s="30">
        <v>19.34</v>
      </c>
      <c r="AG224">
        <v>17.09</v>
      </c>
      <c r="AJ224">
        <v>17.14</v>
      </c>
      <c r="AP224">
        <v>19.239999999999998</v>
      </c>
      <c r="AU224">
        <v>19.97</v>
      </c>
      <c r="AW224">
        <v>19.670000000000002</v>
      </c>
      <c r="AY224">
        <v>16.920000000000002</v>
      </c>
      <c r="AZ224">
        <v>16.16</v>
      </c>
      <c r="BA224">
        <v>15.5</v>
      </c>
      <c r="BG224" s="29"/>
    </row>
    <row r="225" spans="1:59">
      <c r="A225" s="364"/>
      <c r="B225" s="254"/>
      <c r="C225" s="20">
        <v>200</v>
      </c>
      <c r="D225">
        <f>+入力シート①!L$13</f>
        <v>17.91</v>
      </c>
      <c r="E225">
        <f t="shared" si="86"/>
        <v>15</v>
      </c>
      <c r="F225" s="16">
        <f t="shared" si="87"/>
        <v>16.482853333333335</v>
      </c>
      <c r="G225" s="16">
        <f t="shared" si="88"/>
        <v>2.7324253985023761</v>
      </c>
      <c r="H225" s="16">
        <f t="shared" si="89"/>
        <v>19.91</v>
      </c>
      <c r="I225" s="16">
        <f t="shared" si="90"/>
        <v>11.871499999999999</v>
      </c>
      <c r="J225" s="16">
        <f t="shared" si="91"/>
        <v>1.4271466666666655</v>
      </c>
      <c r="K225" s="16">
        <f t="shared" si="92"/>
        <v>0.52230032243474056</v>
      </c>
      <c r="P225" s="30">
        <v>18.8</v>
      </c>
      <c r="R225" s="30">
        <v>19.91</v>
      </c>
      <c r="T225" s="30">
        <v>12.26</v>
      </c>
      <c r="U225" s="30">
        <v>19.62</v>
      </c>
      <c r="X225">
        <v>11.871499999999999</v>
      </c>
      <c r="Y225" s="30">
        <v>16.261299999999999</v>
      </c>
      <c r="AA225" s="30">
        <v>19.28</v>
      </c>
      <c r="AG225">
        <v>16.170000000000002</v>
      </c>
      <c r="AJ225">
        <v>16.489999999999998</v>
      </c>
      <c r="AP225">
        <v>18.79</v>
      </c>
      <c r="AU225">
        <v>17.37</v>
      </c>
      <c r="AW225">
        <v>18.239999999999998</v>
      </c>
      <c r="AY225">
        <v>15.32</v>
      </c>
      <c r="AZ225">
        <v>14.24</v>
      </c>
      <c r="BA225">
        <v>12.62</v>
      </c>
      <c r="BG225" s="29"/>
    </row>
    <row r="226" spans="1:59">
      <c r="A226" s="364"/>
      <c r="B226" s="254"/>
      <c r="C226" s="20">
        <v>300</v>
      </c>
      <c r="D226">
        <f>+入力シート①!L$14</f>
        <v>16.48</v>
      </c>
      <c r="E226">
        <f t="shared" si="86"/>
        <v>9</v>
      </c>
      <c r="F226" s="16">
        <f t="shared" si="87"/>
        <v>14.117000000000001</v>
      </c>
      <c r="G226" s="16">
        <f t="shared" si="88"/>
        <v>4.0026727945211773</v>
      </c>
      <c r="H226" s="16">
        <f t="shared" si="89"/>
        <v>18.190000000000001</v>
      </c>
      <c r="I226" s="16">
        <f t="shared" si="90"/>
        <v>8.2940000000000005</v>
      </c>
      <c r="J226" s="16">
        <f t="shared" si="91"/>
        <v>2.3629999999999995</v>
      </c>
      <c r="K226" s="16">
        <f t="shared" si="92"/>
        <v>0.59035552524664336</v>
      </c>
      <c r="P226" s="30">
        <v>17.52</v>
      </c>
      <c r="R226" s="30">
        <v>18.190000000000001</v>
      </c>
      <c r="T226" s="30">
        <v>9.2799999999999994</v>
      </c>
      <c r="U226" s="30">
        <v>17.940000000000001</v>
      </c>
      <c r="X226">
        <v>8.2940000000000005</v>
      </c>
      <c r="Y226" s="30">
        <v>13.459</v>
      </c>
      <c r="AA226" s="30">
        <v>18.11</v>
      </c>
      <c r="AG226">
        <v>10.75</v>
      </c>
      <c r="AJ226">
        <v>13.51</v>
      </c>
      <c r="BG226" s="29"/>
    </row>
    <row r="227" spans="1:59">
      <c r="A227" s="364"/>
      <c r="B227" s="254"/>
      <c r="C227" s="20">
        <v>400</v>
      </c>
      <c r="D227">
        <f>+入力シート①!L$15</f>
        <v>15.29</v>
      </c>
      <c r="E227">
        <f t="shared" si="86"/>
        <v>9</v>
      </c>
      <c r="F227" s="16">
        <f t="shared" si="87"/>
        <v>11.20191111111111</v>
      </c>
      <c r="G227" s="16">
        <f t="shared" si="88"/>
        <v>3.6639708829507849</v>
      </c>
      <c r="H227" s="16">
        <f t="shared" si="89"/>
        <v>16.72</v>
      </c>
      <c r="I227" s="16">
        <f t="shared" si="90"/>
        <v>5.8395999999999999</v>
      </c>
      <c r="J227" s="16">
        <f t="shared" si="91"/>
        <v>4.0880888888888887</v>
      </c>
      <c r="K227" s="16">
        <f t="shared" si="92"/>
        <v>1.1157536507485943</v>
      </c>
      <c r="P227" s="30">
        <v>16.72</v>
      </c>
      <c r="R227" s="30">
        <v>13.78</v>
      </c>
      <c r="T227" s="30">
        <v>7.18</v>
      </c>
      <c r="U227" s="30">
        <v>12.68</v>
      </c>
      <c r="X227">
        <v>5.8395999999999999</v>
      </c>
      <c r="Y227" s="30">
        <v>10.1976</v>
      </c>
      <c r="AA227" s="30">
        <v>15.2</v>
      </c>
      <c r="AG227">
        <v>8.86</v>
      </c>
      <c r="AJ227">
        <v>10.36</v>
      </c>
      <c r="BG227" s="29"/>
    </row>
    <row r="228" spans="1:59">
      <c r="A228" s="364"/>
      <c r="B228" s="254"/>
      <c r="C228" s="20">
        <v>500</v>
      </c>
      <c r="D228">
        <f>+入力シート①!L$16</f>
        <v>11.9</v>
      </c>
      <c r="E228">
        <f t="shared" si="86"/>
        <v>7</v>
      </c>
      <c r="F228" s="16">
        <f t="shared" si="87"/>
        <v>8.6866142857142865</v>
      </c>
      <c r="G228" s="16">
        <f t="shared" si="88"/>
        <v>3.0996748605988622</v>
      </c>
      <c r="H228" s="16">
        <f t="shared" si="89"/>
        <v>13.6</v>
      </c>
      <c r="I228" s="16">
        <f t="shared" si="90"/>
        <v>4.9062999999999999</v>
      </c>
      <c r="J228" s="16">
        <f t="shared" si="91"/>
        <v>3.2133857142857138</v>
      </c>
      <c r="K228" s="16">
        <f t="shared" si="92"/>
        <v>1.0366847681775508</v>
      </c>
      <c r="P228" s="30">
        <v>13.6</v>
      </c>
      <c r="R228" s="30">
        <v>7.65</v>
      </c>
      <c r="T228" s="30">
        <v>5.58</v>
      </c>
      <c r="U228" s="30">
        <v>8.4600000000000009</v>
      </c>
      <c r="X228">
        <v>4.9062999999999999</v>
      </c>
      <c r="AA228" s="30">
        <v>11.57</v>
      </c>
      <c r="AJ228">
        <v>9.0399999999999991</v>
      </c>
      <c r="BG228" s="29"/>
    </row>
    <row r="229" spans="1:59">
      <c r="A229" s="364"/>
      <c r="B229" s="254"/>
      <c r="C229" s="20">
        <v>600</v>
      </c>
      <c r="D229" t="str">
        <f>+入力シート①!L$17</f>
        <v>-</v>
      </c>
      <c r="E229">
        <f t="shared" si="86"/>
        <v>3</v>
      </c>
      <c r="F229" s="16">
        <f t="shared" si="87"/>
        <v>5.7133333333333338</v>
      </c>
      <c r="G229" s="16">
        <f t="shared" si="88"/>
        <v>0.56447615833915754</v>
      </c>
      <c r="H229" s="16">
        <f t="shared" si="89"/>
        <v>6.19</v>
      </c>
      <c r="I229" s="16">
        <f t="shared" si="90"/>
        <v>5.09</v>
      </c>
      <c r="J229" s="16" t="e">
        <f t="shared" si="91"/>
        <v>#VALUE!</v>
      </c>
      <c r="K229" s="16" t="e">
        <f t="shared" si="92"/>
        <v>#VALUE!</v>
      </c>
      <c r="P229" s="30" t="s">
        <v>105</v>
      </c>
      <c r="R229" s="30">
        <v>6.19</v>
      </c>
      <c r="T229" s="30">
        <v>5.09</v>
      </c>
      <c r="U229" s="30">
        <v>5.86</v>
      </c>
      <c r="BG229" s="29"/>
    </row>
    <row r="230" spans="1:59">
      <c r="A230" s="364"/>
      <c r="B230" s="26"/>
      <c r="C230" s="26"/>
      <c r="D230" s="31"/>
      <c r="E230" s="31"/>
      <c r="F230" s="49"/>
      <c r="G230" s="49"/>
      <c r="H230" s="49"/>
      <c r="I230" s="49"/>
      <c r="J230" s="49"/>
      <c r="K230" s="49"/>
      <c r="L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c r="AY230" s="31"/>
      <c r="AZ230" s="31"/>
      <c r="BA230" s="31"/>
      <c r="BB230" s="31"/>
      <c r="BC230" s="31"/>
      <c r="BD230" s="31"/>
      <c r="BE230" s="31"/>
      <c r="BF230" s="31"/>
      <c r="BG230" s="29"/>
    </row>
    <row r="231" spans="1:59">
      <c r="A231" s="364"/>
      <c r="B231" s="250" t="s">
        <v>26</v>
      </c>
      <c r="C231" s="24" t="s">
        <v>24</v>
      </c>
      <c r="D231">
        <f>+入力シート①!L$19</f>
        <v>356</v>
      </c>
      <c r="E231">
        <f>+COUNT($M231:$BG231)</f>
        <v>15</v>
      </c>
      <c r="F231" s="16">
        <f>+AVERAGE($M231:$BG231)</f>
        <v>175</v>
      </c>
      <c r="G231" s="16">
        <f>+STDEV($M231:$BG231)</f>
        <v>117.73153479724235</v>
      </c>
      <c r="H231" s="16">
        <f>+MAX($M231:$BG231)</f>
        <v>350</v>
      </c>
      <c r="I231" s="16">
        <f>+MIN($M231:$BG231)</f>
        <v>9</v>
      </c>
      <c r="J231" s="16">
        <f>+D231-F231</f>
        <v>181</v>
      </c>
      <c r="K231" s="16">
        <f>+J231/G231</f>
        <v>1.5373960792384029</v>
      </c>
      <c r="P231" s="30">
        <v>31</v>
      </c>
      <c r="R231" s="30">
        <v>9</v>
      </c>
      <c r="T231" s="30">
        <v>144</v>
      </c>
      <c r="U231" s="30">
        <v>289</v>
      </c>
      <c r="X231">
        <v>244</v>
      </c>
      <c r="Y231" s="30">
        <v>350</v>
      </c>
      <c r="AA231" s="30">
        <v>276</v>
      </c>
      <c r="AG231">
        <v>27</v>
      </c>
      <c r="AJ231">
        <v>158</v>
      </c>
      <c r="AP231">
        <v>180</v>
      </c>
      <c r="AU231">
        <v>30</v>
      </c>
      <c r="AW231">
        <v>226</v>
      </c>
      <c r="AY231">
        <v>72</v>
      </c>
      <c r="AZ231">
        <v>270</v>
      </c>
      <c r="BA231">
        <v>319</v>
      </c>
      <c r="BG231" s="29"/>
    </row>
    <row r="232" spans="1:59">
      <c r="A232" s="364"/>
      <c r="B232" s="251"/>
      <c r="C232" s="21" t="s">
        <v>25</v>
      </c>
      <c r="D232">
        <f>+入力シート①!L$20</f>
        <v>1</v>
      </c>
      <c r="E232">
        <f>+COUNT($M232:$BG232)</f>
        <v>15</v>
      </c>
      <c r="F232" s="16">
        <f>+AVERAGE($M232:$BG232)</f>
        <v>1.4199999999999997</v>
      </c>
      <c r="G232" s="16">
        <f>+STDEV($M232:$BG232)</f>
        <v>1.0317807075979999</v>
      </c>
      <c r="H232" s="16">
        <f>+MAX($M232:$BG232)</f>
        <v>3.4</v>
      </c>
      <c r="I232" s="16">
        <f>+MIN($M232:$BG232)</f>
        <v>0.2</v>
      </c>
      <c r="J232" s="16">
        <f>+D232-F232</f>
        <v>-0.41999999999999971</v>
      </c>
      <c r="K232" s="16">
        <f>+J232/G232</f>
        <v>-0.4070632421280348</v>
      </c>
      <c r="P232" s="30">
        <v>1.3</v>
      </c>
      <c r="R232" s="30">
        <v>0.6</v>
      </c>
      <c r="T232" s="30">
        <v>3.4</v>
      </c>
      <c r="U232" s="30">
        <v>0.8</v>
      </c>
      <c r="X232">
        <v>1.3</v>
      </c>
      <c r="Y232" s="30">
        <v>3</v>
      </c>
      <c r="AA232" s="30">
        <v>1.2</v>
      </c>
      <c r="AG232">
        <v>3.1</v>
      </c>
      <c r="AJ232">
        <v>2</v>
      </c>
      <c r="AP232">
        <v>0.4</v>
      </c>
      <c r="AU232">
        <v>1.8</v>
      </c>
      <c r="AW232">
        <v>0.2</v>
      </c>
      <c r="AY232">
        <v>0.6</v>
      </c>
      <c r="AZ232">
        <v>1</v>
      </c>
      <c r="BA232">
        <v>0.6</v>
      </c>
      <c r="BG232" s="29"/>
    </row>
    <row r="233" spans="1:59" ht="0.95" customHeight="1">
      <c r="BG233" s="29"/>
    </row>
    <row r="234" spans="1:59" ht="0.95" customHeight="1">
      <c r="BG234" s="29"/>
    </row>
    <row r="235" spans="1:59" ht="0.95" customHeight="1">
      <c r="BG235" s="29"/>
    </row>
    <row r="236" spans="1:59" ht="0.95" customHeight="1">
      <c r="BG236" s="29"/>
    </row>
    <row r="237" spans="1:59" ht="0.95" customHeight="1">
      <c r="BG237" s="29"/>
    </row>
    <row r="238" spans="1:59" ht="0.95" customHeight="1">
      <c r="BG238" s="29"/>
    </row>
    <row r="239" spans="1:59" ht="0.95" customHeight="1">
      <c r="BG239" s="29"/>
    </row>
    <row r="240" spans="1:59" ht="0.95" customHeight="1">
      <c r="BG240" s="29"/>
    </row>
    <row r="241" spans="1:59" ht="16.5" thickBot="1">
      <c r="D241" s="1" t="s">
        <v>27</v>
      </c>
      <c r="E241" s="1" t="s">
        <v>3</v>
      </c>
      <c r="F241" s="15" t="s">
        <v>4</v>
      </c>
      <c r="G241" s="15" t="s">
        <v>8</v>
      </c>
      <c r="H241" s="15" t="s">
        <v>5</v>
      </c>
      <c r="I241" s="15" t="s">
        <v>6</v>
      </c>
      <c r="J241" s="15" t="s">
        <v>7</v>
      </c>
      <c r="K241" s="16" t="s">
        <v>60</v>
      </c>
      <c r="P241" s="30" t="s">
        <v>201</v>
      </c>
      <c r="R241" s="30" t="s">
        <v>201</v>
      </c>
      <c r="T241" s="30" t="s">
        <v>201</v>
      </c>
      <c r="V241" s="142"/>
      <c r="W241" s="142"/>
      <c r="X241" s="142"/>
      <c r="Y241" s="142"/>
      <c r="AB241" s="142"/>
      <c r="AC241" s="142"/>
      <c r="AD241" s="142"/>
      <c r="AE241" s="142"/>
      <c r="AF241" s="142"/>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29"/>
    </row>
    <row r="242" spans="1:59">
      <c r="A242" s="364">
        <v>39</v>
      </c>
      <c r="B242" s="252" t="s">
        <v>19</v>
      </c>
      <c r="C242" s="253"/>
      <c r="D242" s="78">
        <f>+入力シート①!M$2</f>
        <v>43852</v>
      </c>
      <c r="E242" s="32"/>
      <c r="F242" s="43"/>
      <c r="G242" s="43"/>
      <c r="H242" s="43"/>
      <c r="I242" s="43"/>
      <c r="J242" s="43"/>
      <c r="K242" s="44"/>
      <c r="P242" s="239">
        <v>42754</v>
      </c>
      <c r="R242" s="239">
        <v>42018</v>
      </c>
      <c r="S242" s="239"/>
      <c r="T242" s="239">
        <v>41282</v>
      </c>
      <c r="U242" s="30">
        <v>2012</v>
      </c>
      <c r="V242" s="30">
        <f t="shared" ref="V242:BF242" si="93">+V$1</f>
        <v>2011</v>
      </c>
      <c r="W242" s="30">
        <f t="shared" si="93"/>
        <v>2010</v>
      </c>
      <c r="X242" s="30">
        <f t="shared" si="93"/>
        <v>2009</v>
      </c>
      <c r="Y242" s="30">
        <f t="shared" si="93"/>
        <v>2008</v>
      </c>
      <c r="Z242" s="30">
        <f t="shared" si="93"/>
        <v>2007</v>
      </c>
      <c r="AA242" s="30">
        <f t="shared" si="93"/>
        <v>2006</v>
      </c>
      <c r="AB242" s="30">
        <f t="shared" si="93"/>
        <v>2005</v>
      </c>
      <c r="AC242" s="30">
        <f t="shared" si="93"/>
        <v>2004</v>
      </c>
      <c r="AD242" s="30">
        <f t="shared" si="93"/>
        <v>2003</v>
      </c>
      <c r="AE242" s="30">
        <f t="shared" si="93"/>
        <v>2003</v>
      </c>
      <c r="AF242" s="30">
        <f t="shared" si="93"/>
        <v>2001</v>
      </c>
      <c r="AG242">
        <f t="shared" si="93"/>
        <v>2001</v>
      </c>
      <c r="AH242">
        <f t="shared" si="93"/>
        <v>2000</v>
      </c>
      <c r="AI242">
        <f t="shared" si="93"/>
        <v>1999</v>
      </c>
      <c r="AJ242">
        <f t="shared" si="93"/>
        <v>1999</v>
      </c>
      <c r="AK242">
        <f t="shared" si="93"/>
        <v>1998</v>
      </c>
      <c r="AL242">
        <f t="shared" si="93"/>
        <v>1997</v>
      </c>
      <c r="AM242">
        <f t="shared" si="93"/>
        <v>1996</v>
      </c>
      <c r="AN242">
        <f t="shared" si="93"/>
        <v>1995</v>
      </c>
      <c r="AO242">
        <f t="shared" si="93"/>
        <v>1994</v>
      </c>
      <c r="AP242">
        <f t="shared" si="93"/>
        <v>1993</v>
      </c>
      <c r="AQ242">
        <f t="shared" si="93"/>
        <v>1992</v>
      </c>
      <c r="AR242">
        <f t="shared" si="93"/>
        <v>1991</v>
      </c>
      <c r="AS242">
        <f t="shared" si="93"/>
        <v>1991</v>
      </c>
      <c r="AT242">
        <f t="shared" si="93"/>
        <v>1990</v>
      </c>
      <c r="AU242">
        <f t="shared" si="93"/>
        <v>1989</v>
      </c>
      <c r="AV242">
        <f t="shared" si="93"/>
        <v>1988</v>
      </c>
      <c r="AW242">
        <f t="shared" si="93"/>
        <v>1987</v>
      </c>
      <c r="AX242">
        <f t="shared" si="93"/>
        <v>1986</v>
      </c>
      <c r="AY242">
        <f t="shared" si="93"/>
        <v>1985</v>
      </c>
      <c r="AZ242">
        <f t="shared" si="93"/>
        <v>1984</v>
      </c>
      <c r="BA242">
        <f t="shared" si="93"/>
        <v>1984</v>
      </c>
      <c r="BB242">
        <f t="shared" si="93"/>
        <v>1983</v>
      </c>
      <c r="BC242">
        <f t="shared" si="93"/>
        <v>1982</v>
      </c>
      <c r="BD242">
        <f t="shared" si="93"/>
        <v>1981</v>
      </c>
      <c r="BE242">
        <f t="shared" si="93"/>
        <v>1981</v>
      </c>
      <c r="BF242">
        <f t="shared" si="93"/>
        <v>1980</v>
      </c>
      <c r="BG242" s="29"/>
    </row>
    <row r="243" spans="1:59">
      <c r="A243" s="364"/>
      <c r="B243" s="252" t="s">
        <v>20</v>
      </c>
      <c r="C243" s="253"/>
      <c r="D243" s="79">
        <f>+入力シート①!M$2</f>
        <v>43852</v>
      </c>
      <c r="E243" s="33"/>
      <c r="F243" s="45"/>
      <c r="G243" s="45"/>
      <c r="H243" s="45"/>
      <c r="I243" s="45"/>
      <c r="J243" s="45"/>
      <c r="K243" s="46"/>
      <c r="P243" s="150">
        <v>42754</v>
      </c>
      <c r="R243" s="150">
        <v>42018</v>
      </c>
      <c r="S243" s="150"/>
      <c r="T243" s="150">
        <v>41282</v>
      </c>
      <c r="U243" s="30">
        <v>1</v>
      </c>
      <c r="V243" s="30">
        <f t="shared" ref="V243:BF243" si="94">+V$3</f>
        <v>1</v>
      </c>
      <c r="W243" s="30">
        <f t="shared" si="94"/>
        <v>1</v>
      </c>
      <c r="X243" s="30">
        <f t="shared" si="94"/>
        <v>1</v>
      </c>
      <c r="Y243" s="30">
        <f t="shared" si="94"/>
        <v>1</v>
      </c>
      <c r="Z243" s="30">
        <f t="shared" si="94"/>
        <v>1</v>
      </c>
      <c r="AA243" s="30">
        <f t="shared" si="94"/>
        <v>1</v>
      </c>
      <c r="AB243" s="30">
        <f t="shared" si="94"/>
        <v>1</v>
      </c>
      <c r="AC243" s="30">
        <f t="shared" si="94"/>
        <v>1</v>
      </c>
      <c r="AD243" s="30">
        <f t="shared" si="94"/>
        <v>1</v>
      </c>
      <c r="AE243" s="30">
        <f t="shared" si="94"/>
        <v>1</v>
      </c>
      <c r="AF243" s="30">
        <f t="shared" si="94"/>
        <v>1</v>
      </c>
      <c r="AG243">
        <f t="shared" si="94"/>
        <v>1</v>
      </c>
      <c r="AH243">
        <f t="shared" si="94"/>
        <v>1</v>
      </c>
      <c r="AI243">
        <f t="shared" si="94"/>
        <v>1</v>
      </c>
      <c r="AJ243">
        <f t="shared" si="94"/>
        <v>1</v>
      </c>
      <c r="AK243">
        <f t="shared" si="94"/>
        <v>1</v>
      </c>
      <c r="AL243">
        <f t="shared" si="94"/>
        <v>1</v>
      </c>
      <c r="AM243">
        <f t="shared" si="94"/>
        <v>1</v>
      </c>
      <c r="AN243">
        <f t="shared" si="94"/>
        <v>1</v>
      </c>
      <c r="AO243">
        <f t="shared" si="94"/>
        <v>1</v>
      </c>
      <c r="AP243">
        <f t="shared" si="94"/>
        <v>1</v>
      </c>
      <c r="AQ243">
        <f t="shared" si="94"/>
        <v>1</v>
      </c>
      <c r="AR243">
        <f t="shared" si="94"/>
        <v>1</v>
      </c>
      <c r="AS243">
        <f t="shared" si="94"/>
        <v>1</v>
      </c>
      <c r="AT243">
        <f t="shared" si="94"/>
        <v>1</v>
      </c>
      <c r="AU243">
        <f t="shared" si="94"/>
        <v>1</v>
      </c>
      <c r="AV243">
        <f t="shared" si="94"/>
        <v>1</v>
      </c>
      <c r="AW243">
        <f t="shared" si="94"/>
        <v>1</v>
      </c>
      <c r="AX243">
        <f t="shared" si="94"/>
        <v>1</v>
      </c>
      <c r="AY243">
        <f t="shared" si="94"/>
        <v>1</v>
      </c>
      <c r="AZ243">
        <f t="shared" si="94"/>
        <v>1</v>
      </c>
      <c r="BA243">
        <f t="shared" si="94"/>
        <v>1</v>
      </c>
      <c r="BB243">
        <f t="shared" si="94"/>
        <v>1</v>
      </c>
      <c r="BC243">
        <f t="shared" si="94"/>
        <v>1</v>
      </c>
      <c r="BD243">
        <f t="shared" si="94"/>
        <v>1</v>
      </c>
      <c r="BE243">
        <f t="shared" si="94"/>
        <v>1</v>
      </c>
      <c r="BF243">
        <f t="shared" si="94"/>
        <v>1</v>
      </c>
      <c r="BG243" s="29"/>
    </row>
    <row r="244" spans="1:59">
      <c r="A244" s="364"/>
      <c r="B244" s="252" t="s">
        <v>21</v>
      </c>
      <c r="C244" s="253"/>
      <c r="D244" s="80">
        <f>+入力シート①!M$2</f>
        <v>43852</v>
      </c>
      <c r="E244" s="33"/>
      <c r="F244" s="45"/>
      <c r="G244" s="45"/>
      <c r="H244" s="45"/>
      <c r="I244" s="45"/>
      <c r="J244" s="45"/>
      <c r="K244" s="46"/>
      <c r="P244" s="151">
        <v>42754</v>
      </c>
      <c r="R244" s="151">
        <v>42018</v>
      </c>
      <c r="S244" s="151"/>
      <c r="T244" s="151">
        <v>41282</v>
      </c>
      <c r="U244" s="30">
        <v>19</v>
      </c>
      <c r="V244" s="80"/>
      <c r="W244" s="80"/>
      <c r="X244" s="80">
        <v>39835</v>
      </c>
      <c r="Y244" s="151">
        <v>39463</v>
      </c>
      <c r="AA244" s="30">
        <v>19</v>
      </c>
      <c r="AD244" s="30">
        <v>8</v>
      </c>
      <c r="AG244">
        <v>36</v>
      </c>
      <c r="AJ244">
        <v>6</v>
      </c>
      <c r="AP244">
        <v>18</v>
      </c>
      <c r="AS244">
        <v>29</v>
      </c>
      <c r="AU244">
        <v>17</v>
      </c>
      <c r="AW244">
        <v>16</v>
      </c>
      <c r="AY244">
        <v>18</v>
      </c>
      <c r="AZ244">
        <v>30</v>
      </c>
      <c r="BA244">
        <v>14</v>
      </c>
      <c r="BG244" s="29"/>
    </row>
    <row r="245" spans="1:59">
      <c r="A245" s="364"/>
      <c r="B245" s="252" t="s">
        <v>61</v>
      </c>
      <c r="C245" s="253"/>
      <c r="D245">
        <f>+入力シート①!M$3</f>
        <v>39</v>
      </c>
      <c r="E245" s="33"/>
      <c r="F245" s="45"/>
      <c r="G245" s="45"/>
      <c r="H245" s="45"/>
      <c r="I245" s="45"/>
      <c r="J245" s="45"/>
      <c r="K245" s="46"/>
      <c r="P245" s="30">
        <v>39</v>
      </c>
      <c r="R245" s="30">
        <v>39</v>
      </c>
      <c r="T245" s="30">
        <v>39</v>
      </c>
      <c r="U245" s="30">
        <v>39</v>
      </c>
      <c r="V245" s="30">
        <f t="shared" ref="V245:AA245" si="95">+$A$242</f>
        <v>39</v>
      </c>
      <c r="W245" s="30">
        <f t="shared" si="95"/>
        <v>39</v>
      </c>
      <c r="X245" s="30">
        <f t="shared" si="95"/>
        <v>39</v>
      </c>
      <c r="Y245" s="30">
        <f t="shared" si="95"/>
        <v>39</v>
      </c>
      <c r="Z245" s="30">
        <f t="shared" si="95"/>
        <v>39</v>
      </c>
      <c r="AA245" s="30">
        <f t="shared" si="95"/>
        <v>39</v>
      </c>
      <c r="AB245" s="30">
        <f t="shared" ref="AB245:BF245" si="96">+$A$242</f>
        <v>39</v>
      </c>
      <c r="AC245" s="30">
        <f t="shared" si="96"/>
        <v>39</v>
      </c>
      <c r="AD245" s="30">
        <f t="shared" si="96"/>
        <v>39</v>
      </c>
      <c r="AE245" s="30">
        <f t="shared" si="96"/>
        <v>39</v>
      </c>
      <c r="AF245" s="30">
        <f t="shared" si="96"/>
        <v>39</v>
      </c>
      <c r="AG245">
        <f t="shared" si="96"/>
        <v>39</v>
      </c>
      <c r="AH245">
        <f t="shared" si="96"/>
        <v>39</v>
      </c>
      <c r="AI245">
        <f t="shared" si="96"/>
        <v>39</v>
      </c>
      <c r="AJ245">
        <f t="shared" si="96"/>
        <v>39</v>
      </c>
      <c r="AK245">
        <f t="shared" si="96"/>
        <v>39</v>
      </c>
      <c r="AL245">
        <f t="shared" si="96"/>
        <v>39</v>
      </c>
      <c r="AM245">
        <f t="shared" si="96"/>
        <v>39</v>
      </c>
      <c r="AN245">
        <f t="shared" si="96"/>
        <v>39</v>
      </c>
      <c r="AO245">
        <f t="shared" si="96"/>
        <v>39</v>
      </c>
      <c r="AP245">
        <f t="shared" si="96"/>
        <v>39</v>
      </c>
      <c r="AQ245">
        <f t="shared" si="96"/>
        <v>39</v>
      </c>
      <c r="AR245">
        <f t="shared" si="96"/>
        <v>39</v>
      </c>
      <c r="AS245">
        <f t="shared" si="96"/>
        <v>39</v>
      </c>
      <c r="AT245">
        <f t="shared" si="96"/>
        <v>39</v>
      </c>
      <c r="AU245">
        <f t="shared" si="96"/>
        <v>39</v>
      </c>
      <c r="AV245">
        <f t="shared" si="96"/>
        <v>39</v>
      </c>
      <c r="AW245">
        <f t="shared" si="96"/>
        <v>39</v>
      </c>
      <c r="AX245">
        <f t="shared" si="96"/>
        <v>39</v>
      </c>
      <c r="AY245">
        <f t="shared" si="96"/>
        <v>39</v>
      </c>
      <c r="AZ245">
        <f t="shared" si="96"/>
        <v>39</v>
      </c>
      <c r="BA245">
        <f t="shared" si="96"/>
        <v>39</v>
      </c>
      <c r="BB245">
        <f t="shared" si="96"/>
        <v>39</v>
      </c>
      <c r="BC245">
        <f t="shared" si="96"/>
        <v>39</v>
      </c>
      <c r="BD245">
        <f t="shared" si="96"/>
        <v>39</v>
      </c>
      <c r="BE245">
        <f t="shared" si="96"/>
        <v>39</v>
      </c>
      <c r="BF245">
        <f t="shared" si="96"/>
        <v>39</v>
      </c>
      <c r="BG245" s="29"/>
    </row>
    <row r="246" spans="1:59" ht="16.5" thickBot="1">
      <c r="A246" s="364"/>
      <c r="B246" s="252" t="s">
        <v>22</v>
      </c>
      <c r="C246" s="253"/>
      <c r="D246" s="85">
        <f>+入力シート①!M$4</f>
        <v>0.41319444444444442</v>
      </c>
      <c r="E246" s="34"/>
      <c r="F246" s="47"/>
      <c r="G246" s="47"/>
      <c r="H246" s="47"/>
      <c r="I246" s="47"/>
      <c r="J246" s="47"/>
      <c r="K246" s="48"/>
      <c r="P246" s="152">
        <v>0.375</v>
      </c>
      <c r="R246" s="152">
        <v>0.3888888888888889</v>
      </c>
      <c r="S246" s="152"/>
      <c r="T246" s="152">
        <v>0.3923611111111111</v>
      </c>
      <c r="U246" s="207">
        <v>0.36458333333333331</v>
      </c>
      <c r="V246" s="85"/>
      <c r="W246" s="85"/>
      <c r="X246" s="85">
        <v>0.40972222222222227</v>
      </c>
      <c r="Y246" s="152">
        <v>0.41319444444444442</v>
      </c>
      <c r="BG246" s="29"/>
    </row>
    <row r="247" spans="1:59">
      <c r="A247" s="364"/>
      <c r="B247" s="254" t="s">
        <v>23</v>
      </c>
      <c r="C247" s="20">
        <v>0</v>
      </c>
      <c r="D247">
        <f>+入力シート①!M$5</f>
        <v>19.73</v>
      </c>
      <c r="E247">
        <f t="shared" ref="E247:E259" si="97">+COUNT($M247:$BG247)</f>
        <v>17</v>
      </c>
      <c r="F247" s="16">
        <f t="shared" ref="F247:F259" si="98">+AVERAGE($M247:$BG247)</f>
        <v>19.870588235294115</v>
      </c>
      <c r="G247" s="16">
        <f t="shared" ref="G247:G259" si="99">+STDEV($M247:$BG247)</f>
        <v>1.3737424730832708</v>
      </c>
      <c r="H247" s="16">
        <f t="shared" ref="H247:H259" si="100">+MAX($M247:$BG247)</f>
        <v>22.4</v>
      </c>
      <c r="I247" s="16">
        <f t="shared" ref="I247:I259" si="101">+MIN($M247:$BG247)</f>
        <v>16.64</v>
      </c>
      <c r="J247" s="16">
        <f>+D247-F247</f>
        <v>-0.14058823529411413</v>
      </c>
      <c r="K247" s="16">
        <f>+J247/G247</f>
        <v>-0.10233958551093894</v>
      </c>
      <c r="P247" s="30">
        <v>20.329999999999998</v>
      </c>
      <c r="R247" s="30">
        <v>20.03</v>
      </c>
      <c r="T247" s="30">
        <v>16.64</v>
      </c>
      <c r="U247" s="30">
        <v>20.100000000000001</v>
      </c>
      <c r="X247">
        <v>18.3</v>
      </c>
      <c r="Y247" s="30">
        <v>20.9</v>
      </c>
      <c r="AA247" s="30">
        <v>20.100000000000001</v>
      </c>
      <c r="AD247" s="30">
        <v>20.5</v>
      </c>
      <c r="AG247">
        <v>20.3</v>
      </c>
      <c r="AJ247">
        <v>22.4</v>
      </c>
      <c r="AP247">
        <v>20.7</v>
      </c>
      <c r="AS247">
        <v>20.100000000000001</v>
      </c>
      <c r="AU247">
        <v>21.3</v>
      </c>
      <c r="AW247">
        <v>20</v>
      </c>
      <c r="AY247">
        <v>18.7</v>
      </c>
      <c r="AZ247">
        <v>17.7</v>
      </c>
      <c r="BA247">
        <v>19.7</v>
      </c>
      <c r="BG247" s="29"/>
    </row>
    <row r="248" spans="1:59">
      <c r="A248" s="364"/>
      <c r="B248" s="254"/>
      <c r="C248" s="20">
        <v>10</v>
      </c>
      <c r="D248">
        <f>+入力シート①!M$6</f>
        <v>20.36</v>
      </c>
      <c r="E248">
        <f t="shared" si="97"/>
        <v>17</v>
      </c>
      <c r="F248" s="16">
        <f t="shared" si="98"/>
        <v>19.707982352941173</v>
      </c>
      <c r="G248" s="16">
        <f t="shared" si="99"/>
        <v>1.2854322445364896</v>
      </c>
      <c r="H248" s="16">
        <f t="shared" si="100"/>
        <v>21.87</v>
      </c>
      <c r="I248" s="16">
        <f t="shared" si="101"/>
        <v>16.62</v>
      </c>
      <c r="J248" s="16">
        <f t="shared" ref="J248:J259" si="102">+D248-F248</f>
        <v>0.65201764705882681</v>
      </c>
      <c r="K248" s="16">
        <f t="shared" ref="K248:K259" si="103">+J248/G248</f>
        <v>0.50723610663270391</v>
      </c>
      <c r="P248" s="30">
        <v>20.34</v>
      </c>
      <c r="R248" s="30">
        <v>20.010000000000002</v>
      </c>
      <c r="T248" s="30">
        <v>16.62</v>
      </c>
      <c r="U248" s="30">
        <v>20.11</v>
      </c>
      <c r="X248">
        <v>18.348500000000001</v>
      </c>
      <c r="Y248" s="30">
        <v>20.947199999999999</v>
      </c>
      <c r="AA248" s="30">
        <v>20.149999999999999</v>
      </c>
      <c r="AD248" s="30">
        <v>20.350000000000001</v>
      </c>
      <c r="AG248">
        <v>20.29</v>
      </c>
      <c r="AJ248">
        <v>21.87</v>
      </c>
      <c r="AP248">
        <v>20.350000000000001</v>
      </c>
      <c r="AS248">
        <v>18.39</v>
      </c>
      <c r="AU248">
        <v>20.7</v>
      </c>
      <c r="AW248">
        <v>20.03</v>
      </c>
      <c r="AY248">
        <v>18.690000000000001</v>
      </c>
      <c r="AZ248">
        <v>17.989999999999998</v>
      </c>
      <c r="BA248">
        <v>19.850000000000001</v>
      </c>
      <c r="BG248" s="29"/>
    </row>
    <row r="249" spans="1:59">
      <c r="A249" s="364"/>
      <c r="B249" s="254"/>
      <c r="C249" s="20">
        <v>20</v>
      </c>
      <c r="D249">
        <f>+入力シート①!M$7</f>
        <v>20.36</v>
      </c>
      <c r="E249">
        <f t="shared" si="97"/>
        <v>17</v>
      </c>
      <c r="F249" s="16">
        <f t="shared" si="98"/>
        <v>19.706970588235293</v>
      </c>
      <c r="G249" s="16">
        <f t="shared" si="99"/>
        <v>1.2829934078965026</v>
      </c>
      <c r="H249" s="16">
        <f t="shared" si="100"/>
        <v>21.86</v>
      </c>
      <c r="I249" s="16">
        <f t="shared" si="101"/>
        <v>16.64</v>
      </c>
      <c r="J249" s="16">
        <f t="shared" si="102"/>
        <v>0.65302941176470597</v>
      </c>
      <c r="K249" s="16">
        <f t="shared" si="103"/>
        <v>0.50898890652553141</v>
      </c>
      <c r="P249" s="30">
        <v>20.32</v>
      </c>
      <c r="R249" s="30">
        <v>20.02</v>
      </c>
      <c r="T249" s="30">
        <v>16.64</v>
      </c>
      <c r="U249" s="30">
        <v>20.09</v>
      </c>
      <c r="X249">
        <v>18.3489</v>
      </c>
      <c r="Y249" s="30">
        <v>20.939599999999999</v>
      </c>
      <c r="AA249" s="30">
        <v>20.149999999999999</v>
      </c>
      <c r="AD249" s="30">
        <v>20.350000000000001</v>
      </c>
      <c r="AG249">
        <v>20.3</v>
      </c>
      <c r="AJ249">
        <v>21.86</v>
      </c>
      <c r="AP249">
        <v>20.36</v>
      </c>
      <c r="AS249">
        <v>18.39</v>
      </c>
      <c r="AU249">
        <v>20.7</v>
      </c>
      <c r="AW249">
        <v>20.03</v>
      </c>
      <c r="AY249">
        <v>18.68</v>
      </c>
      <c r="AZ249">
        <v>17.97</v>
      </c>
      <c r="BA249">
        <v>19.87</v>
      </c>
      <c r="BG249" s="29"/>
    </row>
    <row r="250" spans="1:59">
      <c r="A250" s="364"/>
      <c r="B250" s="254"/>
      <c r="C250" s="20">
        <v>30</v>
      </c>
      <c r="D250">
        <f>+入力シート①!M$8</f>
        <v>20.29</v>
      </c>
      <c r="E250">
        <f t="shared" si="97"/>
        <v>17</v>
      </c>
      <c r="F250" s="16">
        <f t="shared" si="98"/>
        <v>19.656564705882349</v>
      </c>
      <c r="G250" s="16">
        <f t="shared" si="99"/>
        <v>1.2428860712778433</v>
      </c>
      <c r="H250" s="16">
        <f t="shared" si="100"/>
        <v>21.51</v>
      </c>
      <c r="I250" s="16">
        <f t="shared" si="101"/>
        <v>16.63</v>
      </c>
      <c r="J250" s="16">
        <f t="shared" si="102"/>
        <v>0.63343529411764976</v>
      </c>
      <c r="K250" s="16">
        <f t="shared" si="103"/>
        <v>0.50964871902249131</v>
      </c>
      <c r="P250" s="30">
        <v>20.3</v>
      </c>
      <c r="R250" s="30">
        <v>20.010000000000002</v>
      </c>
      <c r="T250" s="30">
        <v>16.63</v>
      </c>
      <c r="U250" s="30">
        <v>20.11</v>
      </c>
      <c r="X250">
        <v>18.349399999999999</v>
      </c>
      <c r="Y250" s="30">
        <v>20.952200000000001</v>
      </c>
      <c r="AA250" s="30">
        <v>20.149999999999999</v>
      </c>
      <c r="AD250" s="30">
        <v>20.350000000000001</v>
      </c>
      <c r="AG250">
        <v>19.899999999999999</v>
      </c>
      <c r="AJ250">
        <v>21.51</v>
      </c>
      <c r="AP250">
        <v>20.36</v>
      </c>
      <c r="AS250">
        <v>18.39</v>
      </c>
      <c r="AU250">
        <v>20.7</v>
      </c>
      <c r="AW250">
        <v>20.03</v>
      </c>
      <c r="AY250">
        <v>18.649999999999999</v>
      </c>
      <c r="AZ250">
        <v>17.97</v>
      </c>
      <c r="BA250">
        <v>19.8</v>
      </c>
      <c r="BG250" s="29"/>
    </row>
    <row r="251" spans="1:59">
      <c r="A251" s="364"/>
      <c r="B251" s="254"/>
      <c r="C251" s="20">
        <v>50</v>
      </c>
      <c r="D251">
        <f>+入力シート①!M$9</f>
        <v>20.29</v>
      </c>
      <c r="E251">
        <f t="shared" si="97"/>
        <v>17</v>
      </c>
      <c r="F251" s="16">
        <f t="shared" si="98"/>
        <v>19.350388235294119</v>
      </c>
      <c r="G251" s="16">
        <f t="shared" si="99"/>
        <v>1.2515838894588489</v>
      </c>
      <c r="H251" s="16">
        <f t="shared" si="100"/>
        <v>20.957799999999999</v>
      </c>
      <c r="I251" s="16">
        <f t="shared" si="101"/>
        <v>16.600000000000001</v>
      </c>
      <c r="J251" s="16">
        <f t="shared" si="102"/>
        <v>0.93961176470588015</v>
      </c>
      <c r="K251" s="16">
        <f t="shared" si="103"/>
        <v>0.75073814278013995</v>
      </c>
      <c r="P251" s="30">
        <v>20.149999999999999</v>
      </c>
      <c r="R251" s="30">
        <v>20</v>
      </c>
      <c r="T251" s="30">
        <v>16.600000000000001</v>
      </c>
      <c r="U251" s="30">
        <v>20.11</v>
      </c>
      <c r="X251">
        <v>17.358799999999999</v>
      </c>
      <c r="Y251" s="30">
        <v>20.957799999999999</v>
      </c>
      <c r="AA251" s="30">
        <v>20.05</v>
      </c>
      <c r="AD251" s="30">
        <v>20.309999999999999</v>
      </c>
      <c r="AG251">
        <v>19.75</v>
      </c>
      <c r="AJ251">
        <v>19.329999999999998</v>
      </c>
      <c r="AP251">
        <v>20.36</v>
      </c>
      <c r="AS251">
        <v>18.36</v>
      </c>
      <c r="AU251">
        <v>20.68</v>
      </c>
      <c r="AW251">
        <v>20.04</v>
      </c>
      <c r="AY251">
        <v>18.440000000000001</v>
      </c>
      <c r="AZ251">
        <v>17.95</v>
      </c>
      <c r="BA251">
        <v>18.510000000000002</v>
      </c>
      <c r="BG251" s="29"/>
    </row>
    <row r="252" spans="1:59">
      <c r="A252" s="364"/>
      <c r="B252" s="254"/>
      <c r="C252" s="20">
        <v>75</v>
      </c>
      <c r="D252">
        <f>+入力シート①!M$10</f>
        <v>20.28</v>
      </c>
      <c r="E252">
        <f t="shared" si="97"/>
        <v>17</v>
      </c>
      <c r="F252" s="16">
        <f t="shared" si="98"/>
        <v>18.826300000000003</v>
      </c>
      <c r="G252" s="16">
        <f t="shared" si="99"/>
        <v>1.626720633667625</v>
      </c>
      <c r="H252" s="16">
        <f t="shared" si="100"/>
        <v>20.916699999999999</v>
      </c>
      <c r="I252" s="16">
        <f t="shared" si="101"/>
        <v>16.350000000000001</v>
      </c>
      <c r="J252" s="16">
        <f t="shared" si="102"/>
        <v>1.4536999999999978</v>
      </c>
      <c r="K252" s="16">
        <f t="shared" si="103"/>
        <v>0.89363838505107496</v>
      </c>
      <c r="P252" s="30">
        <v>20.14</v>
      </c>
      <c r="R252" s="30">
        <v>19.98</v>
      </c>
      <c r="T252" s="30">
        <v>16.350000000000001</v>
      </c>
      <c r="U252" s="30">
        <v>20.09</v>
      </c>
      <c r="X252">
        <v>16.500399999999999</v>
      </c>
      <c r="Y252" s="30">
        <v>20.916699999999999</v>
      </c>
      <c r="AA252" s="30">
        <v>19.68</v>
      </c>
      <c r="AD252" s="30">
        <v>20.16</v>
      </c>
      <c r="AG252">
        <v>18.559999999999999</v>
      </c>
      <c r="AJ252">
        <v>17.010000000000002</v>
      </c>
      <c r="AP252">
        <v>20.010000000000002</v>
      </c>
      <c r="AS252">
        <v>18.190000000000001</v>
      </c>
      <c r="AU252">
        <v>20.64</v>
      </c>
      <c r="AW252">
        <v>20.04</v>
      </c>
      <c r="AY252">
        <v>18.350000000000001</v>
      </c>
      <c r="AZ252">
        <v>16.41</v>
      </c>
      <c r="BA252">
        <v>17.02</v>
      </c>
      <c r="BG252" s="29"/>
    </row>
    <row r="253" spans="1:59">
      <c r="A253" s="364"/>
      <c r="B253" s="254"/>
      <c r="C253" s="20">
        <v>100</v>
      </c>
      <c r="D253">
        <f>+入力シート①!M$11</f>
        <v>20.27</v>
      </c>
      <c r="E253">
        <f t="shared" si="97"/>
        <v>17</v>
      </c>
      <c r="F253" s="16">
        <f t="shared" si="98"/>
        <v>18.51136470588235</v>
      </c>
      <c r="G253" s="16">
        <f t="shared" si="99"/>
        <v>1.7789475097445879</v>
      </c>
      <c r="H253" s="16">
        <f t="shared" si="100"/>
        <v>20.892700000000001</v>
      </c>
      <c r="I253" s="16">
        <f t="shared" si="101"/>
        <v>15.9505</v>
      </c>
      <c r="J253" s="16">
        <f t="shared" si="102"/>
        <v>1.7586352941176493</v>
      </c>
      <c r="K253" s="16">
        <f t="shared" si="103"/>
        <v>0.98858189153099019</v>
      </c>
      <c r="P253" s="30">
        <v>20.100000000000001</v>
      </c>
      <c r="R253" s="30">
        <v>19.95</v>
      </c>
      <c r="T253" s="30">
        <v>16.02</v>
      </c>
      <c r="U253" s="30">
        <v>20.04</v>
      </c>
      <c r="X253">
        <v>15.9505</v>
      </c>
      <c r="Y253" s="30">
        <v>20.892700000000001</v>
      </c>
      <c r="AA253" s="30">
        <v>19.649999999999999</v>
      </c>
      <c r="AD253" s="30">
        <v>20.02</v>
      </c>
      <c r="AG253">
        <v>17.38</v>
      </c>
      <c r="AJ253">
        <v>16.690000000000001</v>
      </c>
      <c r="AP253">
        <v>19.100000000000001</v>
      </c>
      <c r="AS253">
        <v>17.97</v>
      </c>
      <c r="AU253">
        <v>20.63</v>
      </c>
      <c r="AW253">
        <v>20.03</v>
      </c>
      <c r="AY253">
        <v>17.190000000000001</v>
      </c>
      <c r="AZ253">
        <v>16.27</v>
      </c>
      <c r="BA253">
        <v>16.809999999999999</v>
      </c>
      <c r="BG253" s="29"/>
    </row>
    <row r="254" spans="1:59">
      <c r="A254" s="364"/>
      <c r="B254" s="254"/>
      <c r="C254" s="20">
        <v>150</v>
      </c>
      <c r="D254">
        <f>+入力シート①!M$12</f>
        <v>19.05</v>
      </c>
      <c r="E254">
        <f t="shared" si="97"/>
        <v>17</v>
      </c>
      <c r="F254" s="16">
        <f t="shared" si="98"/>
        <v>17.891423529411764</v>
      </c>
      <c r="G254" s="16">
        <f t="shared" si="99"/>
        <v>2.0926751848797984</v>
      </c>
      <c r="H254" s="16">
        <f t="shared" si="100"/>
        <v>20.52</v>
      </c>
      <c r="I254" s="16">
        <f t="shared" si="101"/>
        <v>13.980600000000001</v>
      </c>
      <c r="J254" s="16">
        <f t="shared" si="102"/>
        <v>1.1585764705882369</v>
      </c>
      <c r="K254" s="16">
        <f t="shared" si="103"/>
        <v>0.55363416117288389</v>
      </c>
      <c r="P254" s="30">
        <v>19.91</v>
      </c>
      <c r="R254" s="30">
        <v>19.920000000000002</v>
      </c>
      <c r="T254" s="30">
        <v>15.44</v>
      </c>
      <c r="U254" s="30">
        <v>19.22</v>
      </c>
      <c r="X254">
        <v>13.980600000000001</v>
      </c>
      <c r="Y254" s="30">
        <v>20.413599999999999</v>
      </c>
      <c r="AA254" s="30">
        <v>19.309999999999999</v>
      </c>
      <c r="AD254" s="30">
        <v>19.600000000000001</v>
      </c>
      <c r="AG254">
        <v>16.489999999999998</v>
      </c>
      <c r="AJ254">
        <v>15.57</v>
      </c>
      <c r="AP254">
        <v>18.97</v>
      </c>
      <c r="AS254">
        <v>16.739999999999998</v>
      </c>
      <c r="AU254">
        <v>20.52</v>
      </c>
      <c r="AW254">
        <v>19.36</v>
      </c>
      <c r="AY254">
        <v>15.83</v>
      </c>
      <c r="AZ254">
        <v>16.170000000000002</v>
      </c>
      <c r="BA254">
        <v>16.71</v>
      </c>
      <c r="BG254" s="29"/>
    </row>
    <row r="255" spans="1:59">
      <c r="A255" s="364"/>
      <c r="B255" s="254"/>
      <c r="C255" s="20">
        <v>200</v>
      </c>
      <c r="D255">
        <f>+入力シート①!M$13</f>
        <v>18.059999999999999</v>
      </c>
      <c r="E255">
        <f t="shared" si="97"/>
        <v>17</v>
      </c>
      <c r="F255" s="16">
        <f t="shared" si="98"/>
        <v>16.69550588235294</v>
      </c>
      <c r="G255" s="16">
        <f t="shared" si="99"/>
        <v>2.7478329110115496</v>
      </c>
      <c r="H255" s="16">
        <f t="shared" si="100"/>
        <v>19.84</v>
      </c>
      <c r="I255" s="16">
        <f t="shared" si="101"/>
        <v>11.867100000000001</v>
      </c>
      <c r="J255" s="16">
        <f t="shared" si="102"/>
        <v>1.3644941176470589</v>
      </c>
      <c r="K255" s="16">
        <f t="shared" si="103"/>
        <v>0.49657099315574932</v>
      </c>
      <c r="P255" s="30">
        <v>18.98</v>
      </c>
      <c r="R255" s="30">
        <v>19.510000000000002</v>
      </c>
      <c r="T255" s="30">
        <v>12.9</v>
      </c>
      <c r="U255" s="30">
        <v>18.8</v>
      </c>
      <c r="X255">
        <v>11.867100000000001</v>
      </c>
      <c r="Y255" s="30">
        <v>18.5565</v>
      </c>
      <c r="AA255" s="30">
        <v>19.079999999999998</v>
      </c>
      <c r="AD255" s="30">
        <v>19.37</v>
      </c>
      <c r="AG255">
        <v>13.35</v>
      </c>
      <c r="AJ255">
        <v>13.45</v>
      </c>
      <c r="AP255">
        <v>18.87</v>
      </c>
      <c r="AS255">
        <v>14.92</v>
      </c>
      <c r="AU255">
        <v>19.84</v>
      </c>
      <c r="AW255">
        <v>18.18</v>
      </c>
      <c r="AY255">
        <v>14.59</v>
      </c>
      <c r="AZ255">
        <v>14.94</v>
      </c>
      <c r="BA255">
        <v>16.62</v>
      </c>
      <c r="BG255" s="29"/>
    </row>
    <row r="256" spans="1:59">
      <c r="A256" s="364"/>
      <c r="B256" s="254"/>
      <c r="C256" s="20">
        <v>300</v>
      </c>
      <c r="D256">
        <f>+入力シート①!M$14</f>
        <v>17.05</v>
      </c>
      <c r="E256">
        <f t="shared" si="97"/>
        <v>10</v>
      </c>
      <c r="F256" s="16">
        <f t="shared" si="98"/>
        <v>14.380089999999999</v>
      </c>
      <c r="G256" s="16">
        <f t="shared" si="99"/>
        <v>3.7274648812564357</v>
      </c>
      <c r="H256" s="16">
        <f t="shared" si="100"/>
        <v>17.989999999999998</v>
      </c>
      <c r="I256" s="16">
        <f t="shared" si="101"/>
        <v>9.1242999999999999</v>
      </c>
      <c r="J256" s="16">
        <f t="shared" si="102"/>
        <v>2.6699100000000016</v>
      </c>
      <c r="K256" s="16">
        <f t="shared" si="103"/>
        <v>0.71628039030646518</v>
      </c>
      <c r="P256" s="30">
        <v>17.41</v>
      </c>
      <c r="R256" s="30">
        <v>17.260000000000002</v>
      </c>
      <c r="T256" s="30">
        <v>9.98</v>
      </c>
      <c r="U256" s="30">
        <v>17.75</v>
      </c>
      <c r="X256">
        <v>9.1242999999999999</v>
      </c>
      <c r="Y256" s="30">
        <v>15.7066</v>
      </c>
      <c r="AA256" s="30">
        <v>17.010000000000002</v>
      </c>
      <c r="AD256" s="30">
        <v>17.989999999999998</v>
      </c>
      <c r="AG256">
        <v>9.8699999999999992</v>
      </c>
      <c r="AJ256">
        <v>11.7</v>
      </c>
      <c r="BG256" s="29"/>
    </row>
    <row r="257" spans="1:59">
      <c r="A257" s="364"/>
      <c r="B257" s="254"/>
      <c r="C257" s="20">
        <v>400</v>
      </c>
      <c r="D257">
        <f>+入力シート①!M$15</f>
        <v>15.36</v>
      </c>
      <c r="E257">
        <f t="shared" si="97"/>
        <v>8</v>
      </c>
      <c r="F257" s="16">
        <f t="shared" si="98"/>
        <v>12.295975</v>
      </c>
      <c r="G257" s="16">
        <f t="shared" si="99"/>
        <v>3.7150307246374128</v>
      </c>
      <c r="H257" s="16">
        <f t="shared" si="100"/>
        <v>16.2</v>
      </c>
      <c r="I257" s="16">
        <f t="shared" si="101"/>
        <v>6.0442</v>
      </c>
      <c r="J257" s="16">
        <f t="shared" si="102"/>
        <v>3.0640249999999991</v>
      </c>
      <c r="K257" s="16">
        <f t="shared" si="103"/>
        <v>0.82476437669275215</v>
      </c>
      <c r="P257" s="30">
        <v>16.059999999999999</v>
      </c>
      <c r="R257" s="30">
        <v>12.7</v>
      </c>
      <c r="T257" s="30">
        <v>7.5</v>
      </c>
      <c r="U257" s="30">
        <v>14.29</v>
      </c>
      <c r="X257">
        <v>6.0442</v>
      </c>
      <c r="Y257" s="30">
        <v>13.2836</v>
      </c>
      <c r="AA257" s="30">
        <v>12.29</v>
      </c>
      <c r="AD257" s="30">
        <v>16.2</v>
      </c>
      <c r="BG257" s="29"/>
    </row>
    <row r="258" spans="1:59">
      <c r="A258" s="364"/>
      <c r="B258" s="254"/>
      <c r="C258" s="20">
        <v>500</v>
      </c>
      <c r="D258">
        <f>+入力シート①!M$16</f>
        <v>12.08</v>
      </c>
      <c r="E258">
        <f t="shared" si="97"/>
        <v>8</v>
      </c>
      <c r="F258" s="16">
        <f t="shared" si="98"/>
        <v>9.1778624999999998</v>
      </c>
      <c r="G258" s="16">
        <f t="shared" si="99"/>
        <v>3.1658940885350901</v>
      </c>
      <c r="H258" s="16">
        <f t="shared" si="100"/>
        <v>13.99</v>
      </c>
      <c r="I258" s="16">
        <f t="shared" si="101"/>
        <v>4.9939</v>
      </c>
      <c r="J258" s="16">
        <f t="shared" si="102"/>
        <v>2.9021375000000003</v>
      </c>
      <c r="K258" s="16">
        <f t="shared" si="103"/>
        <v>0.91668811995630139</v>
      </c>
      <c r="P258" s="30">
        <v>13.99</v>
      </c>
      <c r="R258" s="30">
        <v>8.51</v>
      </c>
      <c r="T258" s="30">
        <v>5.98</v>
      </c>
      <c r="U258" s="30">
        <v>8.4700000000000006</v>
      </c>
      <c r="X258">
        <v>4.9939</v>
      </c>
      <c r="Y258" s="30">
        <v>7.6289999999999996</v>
      </c>
      <c r="AA258" s="30">
        <v>11.28</v>
      </c>
      <c r="AD258" s="30">
        <v>12.57</v>
      </c>
      <c r="BG258" s="29"/>
    </row>
    <row r="259" spans="1:59">
      <c r="A259" s="364"/>
      <c r="B259" s="254"/>
      <c r="C259" s="20">
        <v>600</v>
      </c>
      <c r="D259" t="str">
        <f>+入力シート①!M$17</f>
        <v>-</v>
      </c>
      <c r="E259">
        <f t="shared" si="97"/>
        <v>3</v>
      </c>
      <c r="F259" s="16">
        <f t="shared" si="98"/>
        <v>6.043333333333333</v>
      </c>
      <c r="G259" s="16">
        <f t="shared" si="99"/>
        <v>0.76067952077950873</v>
      </c>
      <c r="H259" s="16">
        <f t="shared" si="100"/>
        <v>6.72</v>
      </c>
      <c r="I259" s="16">
        <f t="shared" si="101"/>
        <v>5.22</v>
      </c>
      <c r="J259" s="16" t="e">
        <f t="shared" si="102"/>
        <v>#VALUE!</v>
      </c>
      <c r="K259" s="16" t="e">
        <f t="shared" si="103"/>
        <v>#VALUE!</v>
      </c>
      <c r="P259" s="30" t="s">
        <v>105</v>
      </c>
      <c r="R259" s="30">
        <v>6.19</v>
      </c>
      <c r="T259" s="30">
        <v>5.22</v>
      </c>
      <c r="U259" s="30">
        <v>6.72</v>
      </c>
      <c r="BG259" s="29"/>
    </row>
    <row r="260" spans="1:59">
      <c r="A260" s="364"/>
      <c r="B260" s="26"/>
      <c r="C260" s="26"/>
      <c r="D260" s="31"/>
      <c r="E260" s="31"/>
      <c r="F260" s="49"/>
      <c r="G260" s="49"/>
      <c r="H260" s="49"/>
      <c r="I260" s="49"/>
      <c r="J260" s="49"/>
      <c r="K260" s="49"/>
      <c r="L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c r="AY260" s="31"/>
      <c r="AZ260" s="31"/>
      <c r="BA260" s="31"/>
      <c r="BB260" s="31"/>
      <c r="BC260" s="31"/>
      <c r="BD260" s="31"/>
      <c r="BE260" s="31"/>
      <c r="BF260" s="31"/>
      <c r="BG260" s="29"/>
    </row>
    <row r="261" spans="1:59">
      <c r="A261" s="364"/>
      <c r="B261" s="250" t="s">
        <v>26</v>
      </c>
      <c r="C261" s="24" t="s">
        <v>24</v>
      </c>
      <c r="D261">
        <f>+入力シート①!M$19</f>
        <v>358</v>
      </c>
      <c r="E261">
        <f>+COUNT($M261:$BG261)</f>
        <v>17</v>
      </c>
      <c r="F261" s="16">
        <f>+AVERAGE($M261:$BG261)</f>
        <v>157.09411764705882</v>
      </c>
      <c r="G261" s="16">
        <f>+STDEV($M261:$BG261)</f>
        <v>130.66713660379679</v>
      </c>
      <c r="H261" s="16">
        <f>+MAX($M261:$BG261)</f>
        <v>360</v>
      </c>
      <c r="I261" s="16">
        <f>+MIN($M261:$BG261)</f>
        <v>3.6</v>
      </c>
      <c r="J261" s="16">
        <f>+D261-F261</f>
        <v>200.90588235294118</v>
      </c>
      <c r="K261" s="16">
        <f>+J261/G261</f>
        <v>1.5375394883115809</v>
      </c>
      <c r="P261" s="30">
        <v>66</v>
      </c>
      <c r="R261" s="30">
        <v>86</v>
      </c>
      <c r="T261" s="30">
        <v>126</v>
      </c>
      <c r="U261" s="30">
        <v>114</v>
      </c>
      <c r="X261">
        <v>350</v>
      </c>
      <c r="Y261" s="30">
        <v>339</v>
      </c>
      <c r="AA261" s="30">
        <v>360</v>
      </c>
      <c r="AD261" s="30">
        <v>17</v>
      </c>
      <c r="AG261">
        <v>3.6</v>
      </c>
      <c r="AJ261">
        <v>153</v>
      </c>
      <c r="AP261">
        <v>242</v>
      </c>
      <c r="AS261">
        <v>26</v>
      </c>
      <c r="AU261">
        <v>30</v>
      </c>
      <c r="AW261">
        <v>77</v>
      </c>
      <c r="AY261">
        <v>75</v>
      </c>
      <c r="AZ261">
        <v>248</v>
      </c>
      <c r="BA261">
        <v>358</v>
      </c>
      <c r="BG261" s="29"/>
    </row>
    <row r="262" spans="1:59">
      <c r="A262" s="364"/>
      <c r="B262" s="251"/>
      <c r="C262" s="21" t="s">
        <v>25</v>
      </c>
      <c r="D262">
        <f>+入力シート①!M$20</f>
        <v>1.2</v>
      </c>
      <c r="E262">
        <f>+COUNT($M262:$BG262)</f>
        <v>17</v>
      </c>
      <c r="F262" s="16">
        <f>+AVERAGE($M262:$BG262)</f>
        <v>2.3335294117647059</v>
      </c>
      <c r="G262" s="16">
        <f>+STDEV($M262:$BG262)</f>
        <v>4.7050012502342531</v>
      </c>
      <c r="H262" s="16">
        <f>+MAX($M262:$BG262)</f>
        <v>20.3</v>
      </c>
      <c r="I262" s="16">
        <f>+MIN($M262:$BG262)</f>
        <v>0.2</v>
      </c>
      <c r="J262" s="16">
        <f>+D262-F262</f>
        <v>-1.1335294117647059</v>
      </c>
      <c r="K262" s="16">
        <f>+J262/G262</f>
        <v>-0.24092010851394985</v>
      </c>
      <c r="P262" s="30">
        <v>0.6</v>
      </c>
      <c r="R262" s="30">
        <v>0.5</v>
      </c>
      <c r="T262" s="30">
        <v>1.3</v>
      </c>
      <c r="U262" s="30">
        <v>0.5</v>
      </c>
      <c r="X262">
        <v>0.4</v>
      </c>
      <c r="Y262" s="30">
        <v>2.5</v>
      </c>
      <c r="AA262" s="30">
        <v>0.5</v>
      </c>
      <c r="AD262" s="30">
        <v>1</v>
      </c>
      <c r="AG262">
        <v>20.3</v>
      </c>
      <c r="AJ262">
        <v>3.4</v>
      </c>
      <c r="AP262">
        <v>0.96</v>
      </c>
      <c r="AS262">
        <v>1.61</v>
      </c>
      <c r="AU262">
        <v>1</v>
      </c>
      <c r="AW262">
        <v>0.2</v>
      </c>
      <c r="AY262">
        <v>1.3</v>
      </c>
      <c r="AZ262">
        <v>1.5</v>
      </c>
      <c r="BA262">
        <v>2.1</v>
      </c>
      <c r="BG262" s="29"/>
    </row>
    <row r="263" spans="1:59" ht="0.95" customHeight="1">
      <c r="BG263" s="29"/>
    </row>
    <row r="264" spans="1:59" ht="0.95" customHeight="1">
      <c r="BG264" s="29"/>
    </row>
    <row r="265" spans="1:59" ht="0.95" customHeight="1">
      <c r="BG265" s="29"/>
    </row>
    <row r="266" spans="1:59" ht="0.95" customHeight="1">
      <c r="BG266" s="29"/>
    </row>
    <row r="267" spans="1:59" ht="0.95" customHeight="1">
      <c r="BG267" s="29"/>
    </row>
    <row r="268" spans="1:59" ht="0.95" customHeight="1">
      <c r="BG268" s="29"/>
    </row>
    <row r="269" spans="1:59" ht="0.95" customHeight="1">
      <c r="BG269" s="29"/>
    </row>
    <row r="270" spans="1:59" ht="0.95" customHeight="1">
      <c r="BG270" s="29"/>
    </row>
    <row r="271" spans="1:59" ht="16.5" thickBot="1">
      <c r="D271" s="1" t="s">
        <v>27</v>
      </c>
      <c r="E271" s="1" t="s">
        <v>3</v>
      </c>
      <c r="F271" s="15" t="s">
        <v>4</v>
      </c>
      <c r="G271" s="15" t="s">
        <v>8</v>
      </c>
      <c r="H271" s="15" t="s">
        <v>5</v>
      </c>
      <c r="I271" s="15" t="s">
        <v>6</v>
      </c>
      <c r="J271" s="15" t="s">
        <v>7</v>
      </c>
      <c r="K271" s="16" t="s">
        <v>60</v>
      </c>
      <c r="P271" s="30" t="s">
        <v>201</v>
      </c>
      <c r="R271" s="30" t="s">
        <v>201</v>
      </c>
      <c r="T271" s="30" t="s">
        <v>201</v>
      </c>
      <c r="V271" s="142"/>
      <c r="W271" s="142"/>
      <c r="X271" s="142"/>
      <c r="Y271" s="142"/>
      <c r="AB271" s="142"/>
      <c r="AC271" s="142"/>
      <c r="AD271" s="142"/>
      <c r="AE271" s="142"/>
      <c r="AF271" s="142"/>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29"/>
    </row>
    <row r="272" spans="1:59">
      <c r="A272" s="364">
        <v>40</v>
      </c>
      <c r="B272" s="252" t="s">
        <v>19</v>
      </c>
      <c r="C272" s="253"/>
      <c r="D272" s="78" t="str">
        <f>+入力シート①!N$2</f>
        <v>-</v>
      </c>
      <c r="E272" s="32"/>
      <c r="F272" s="43"/>
      <c r="G272" s="43"/>
      <c r="H272" s="43"/>
      <c r="I272" s="43"/>
      <c r="J272" s="43"/>
      <c r="K272" s="44"/>
      <c r="P272" s="239" t="s">
        <v>105</v>
      </c>
      <c r="R272" s="239">
        <v>42018</v>
      </c>
      <c r="S272" s="239"/>
      <c r="T272" s="239">
        <v>41282</v>
      </c>
      <c r="U272" s="30">
        <v>2012</v>
      </c>
      <c r="V272" s="30">
        <f t="shared" ref="V272:BF272" si="104">+V$1</f>
        <v>2011</v>
      </c>
      <c r="W272" s="30">
        <f t="shared" si="104"/>
        <v>2010</v>
      </c>
      <c r="X272" s="30">
        <f t="shared" si="104"/>
        <v>2009</v>
      </c>
      <c r="Y272" s="30">
        <f t="shared" si="104"/>
        <v>2008</v>
      </c>
      <c r="Z272" s="30">
        <f t="shared" si="104"/>
        <v>2007</v>
      </c>
      <c r="AA272" s="30">
        <f t="shared" si="104"/>
        <v>2006</v>
      </c>
      <c r="AB272" s="30">
        <f t="shared" si="104"/>
        <v>2005</v>
      </c>
      <c r="AC272" s="30">
        <f t="shared" si="104"/>
        <v>2004</v>
      </c>
      <c r="AD272" s="30">
        <f t="shared" si="104"/>
        <v>2003</v>
      </c>
      <c r="AE272" s="30">
        <f t="shared" si="104"/>
        <v>2003</v>
      </c>
      <c r="AF272" s="30">
        <f t="shared" si="104"/>
        <v>2001</v>
      </c>
      <c r="AG272">
        <f t="shared" si="104"/>
        <v>2001</v>
      </c>
      <c r="AH272">
        <f t="shared" si="104"/>
        <v>2000</v>
      </c>
      <c r="AI272">
        <f t="shared" si="104"/>
        <v>1999</v>
      </c>
      <c r="AJ272">
        <f t="shared" si="104"/>
        <v>1999</v>
      </c>
      <c r="AK272">
        <f t="shared" si="104"/>
        <v>1998</v>
      </c>
      <c r="AL272">
        <f t="shared" si="104"/>
        <v>1997</v>
      </c>
      <c r="AM272">
        <f t="shared" si="104"/>
        <v>1996</v>
      </c>
      <c r="AN272">
        <f t="shared" si="104"/>
        <v>1995</v>
      </c>
      <c r="AO272">
        <f t="shared" si="104"/>
        <v>1994</v>
      </c>
      <c r="AP272">
        <f t="shared" si="104"/>
        <v>1993</v>
      </c>
      <c r="AQ272">
        <f t="shared" si="104"/>
        <v>1992</v>
      </c>
      <c r="AR272">
        <f t="shared" si="104"/>
        <v>1991</v>
      </c>
      <c r="AS272">
        <f t="shared" si="104"/>
        <v>1991</v>
      </c>
      <c r="AT272">
        <f t="shared" si="104"/>
        <v>1990</v>
      </c>
      <c r="AU272">
        <f t="shared" si="104"/>
        <v>1989</v>
      </c>
      <c r="AV272">
        <f t="shared" si="104"/>
        <v>1988</v>
      </c>
      <c r="AW272">
        <f t="shared" si="104"/>
        <v>1987</v>
      </c>
      <c r="AX272">
        <f t="shared" si="104"/>
        <v>1986</v>
      </c>
      <c r="AY272">
        <f t="shared" si="104"/>
        <v>1985</v>
      </c>
      <c r="AZ272">
        <f t="shared" si="104"/>
        <v>1984</v>
      </c>
      <c r="BA272">
        <f t="shared" si="104"/>
        <v>1984</v>
      </c>
      <c r="BB272">
        <f t="shared" si="104"/>
        <v>1983</v>
      </c>
      <c r="BC272">
        <f t="shared" si="104"/>
        <v>1982</v>
      </c>
      <c r="BD272">
        <f t="shared" si="104"/>
        <v>1981</v>
      </c>
      <c r="BE272">
        <f t="shared" si="104"/>
        <v>1981</v>
      </c>
      <c r="BF272">
        <f t="shared" si="104"/>
        <v>1980</v>
      </c>
      <c r="BG272" s="29"/>
    </row>
    <row r="273" spans="1:59">
      <c r="A273" s="364"/>
      <c r="B273" s="252" t="s">
        <v>20</v>
      </c>
      <c r="C273" s="253"/>
      <c r="D273" s="79" t="str">
        <f>+入力シート①!N$2</f>
        <v>-</v>
      </c>
      <c r="E273" s="33"/>
      <c r="F273" s="45"/>
      <c r="G273" s="45"/>
      <c r="H273" s="45"/>
      <c r="I273" s="45"/>
      <c r="J273" s="45"/>
      <c r="K273" s="46"/>
      <c r="P273" s="150" t="s">
        <v>105</v>
      </c>
      <c r="R273" s="150">
        <v>42018</v>
      </c>
      <c r="S273" s="150"/>
      <c r="T273" s="150">
        <v>41282</v>
      </c>
      <c r="U273" s="30">
        <v>1</v>
      </c>
      <c r="V273" s="30">
        <f t="shared" ref="V273:BF273" si="105">+V$3</f>
        <v>1</v>
      </c>
      <c r="W273" s="30">
        <f t="shared" si="105"/>
        <v>1</v>
      </c>
      <c r="X273" s="30">
        <f t="shared" si="105"/>
        <v>1</v>
      </c>
      <c r="Y273" s="30">
        <f t="shared" si="105"/>
        <v>1</v>
      </c>
      <c r="Z273" s="30">
        <f t="shared" si="105"/>
        <v>1</v>
      </c>
      <c r="AA273" s="30">
        <f t="shared" si="105"/>
        <v>1</v>
      </c>
      <c r="AB273" s="30">
        <f t="shared" si="105"/>
        <v>1</v>
      </c>
      <c r="AC273" s="30">
        <f t="shared" si="105"/>
        <v>1</v>
      </c>
      <c r="AD273" s="30">
        <f t="shared" si="105"/>
        <v>1</v>
      </c>
      <c r="AE273" s="30">
        <f t="shared" si="105"/>
        <v>1</v>
      </c>
      <c r="AF273" s="30">
        <f t="shared" si="105"/>
        <v>1</v>
      </c>
      <c r="AG273">
        <f t="shared" si="105"/>
        <v>1</v>
      </c>
      <c r="AH273">
        <f t="shared" si="105"/>
        <v>1</v>
      </c>
      <c r="AI273">
        <f t="shared" si="105"/>
        <v>1</v>
      </c>
      <c r="AJ273">
        <f t="shared" si="105"/>
        <v>1</v>
      </c>
      <c r="AK273">
        <f t="shared" si="105"/>
        <v>1</v>
      </c>
      <c r="AL273">
        <f t="shared" si="105"/>
        <v>1</v>
      </c>
      <c r="AM273">
        <f t="shared" si="105"/>
        <v>1</v>
      </c>
      <c r="AN273">
        <f t="shared" si="105"/>
        <v>1</v>
      </c>
      <c r="AO273">
        <f t="shared" si="105"/>
        <v>1</v>
      </c>
      <c r="AP273">
        <f t="shared" si="105"/>
        <v>1</v>
      </c>
      <c r="AQ273">
        <f t="shared" si="105"/>
        <v>1</v>
      </c>
      <c r="AR273">
        <f t="shared" si="105"/>
        <v>1</v>
      </c>
      <c r="AS273">
        <f t="shared" si="105"/>
        <v>1</v>
      </c>
      <c r="AT273">
        <f t="shared" si="105"/>
        <v>1</v>
      </c>
      <c r="AU273">
        <f t="shared" si="105"/>
        <v>1</v>
      </c>
      <c r="AV273">
        <f t="shared" si="105"/>
        <v>1</v>
      </c>
      <c r="AW273">
        <f t="shared" si="105"/>
        <v>1</v>
      </c>
      <c r="AX273">
        <f t="shared" si="105"/>
        <v>1</v>
      </c>
      <c r="AY273">
        <f t="shared" si="105"/>
        <v>1</v>
      </c>
      <c r="AZ273">
        <f t="shared" si="105"/>
        <v>1</v>
      </c>
      <c r="BA273">
        <f t="shared" si="105"/>
        <v>1</v>
      </c>
      <c r="BB273">
        <f t="shared" si="105"/>
        <v>1</v>
      </c>
      <c r="BC273">
        <f t="shared" si="105"/>
        <v>1</v>
      </c>
      <c r="BD273">
        <f t="shared" si="105"/>
        <v>1</v>
      </c>
      <c r="BE273">
        <f t="shared" si="105"/>
        <v>1</v>
      </c>
      <c r="BF273">
        <f t="shared" si="105"/>
        <v>1</v>
      </c>
      <c r="BG273" s="29"/>
    </row>
    <row r="274" spans="1:59">
      <c r="A274" s="364"/>
      <c r="B274" s="252" t="s">
        <v>21</v>
      </c>
      <c r="C274" s="253"/>
      <c r="D274" s="80" t="str">
        <f>+入力シート①!N$2</f>
        <v>-</v>
      </c>
      <c r="E274" s="33"/>
      <c r="F274" s="45"/>
      <c r="G274" s="45"/>
      <c r="H274" s="45"/>
      <c r="I274" s="45"/>
      <c r="J274" s="45"/>
      <c r="K274" s="46"/>
      <c r="P274" s="151" t="s">
        <v>105</v>
      </c>
      <c r="R274" s="151">
        <v>42018</v>
      </c>
      <c r="S274" s="151"/>
      <c r="T274" s="151">
        <v>41282</v>
      </c>
      <c r="U274" s="30">
        <v>19</v>
      </c>
      <c r="V274" s="80"/>
      <c r="W274" s="80"/>
      <c r="X274" s="80">
        <v>39835</v>
      </c>
      <c r="Y274" s="151">
        <v>39463</v>
      </c>
      <c r="AJ274">
        <v>6</v>
      </c>
      <c r="AP274">
        <v>18</v>
      </c>
      <c r="AS274">
        <v>29</v>
      </c>
      <c r="AU274">
        <v>17</v>
      </c>
      <c r="AW274">
        <v>16</v>
      </c>
      <c r="AY274">
        <v>18</v>
      </c>
      <c r="AZ274">
        <v>30</v>
      </c>
      <c r="BA274">
        <v>14</v>
      </c>
      <c r="BG274" s="29"/>
    </row>
    <row r="275" spans="1:59">
      <c r="A275" s="364"/>
      <c r="B275" s="252" t="s">
        <v>61</v>
      </c>
      <c r="C275" s="253"/>
      <c r="D275">
        <f>+入力シート①!N$3</f>
        <v>40</v>
      </c>
      <c r="E275" s="33"/>
      <c r="F275" s="45"/>
      <c r="G275" s="45"/>
      <c r="H275" s="45"/>
      <c r="I275" s="45"/>
      <c r="J275" s="45"/>
      <c r="K275" s="46"/>
      <c r="P275" s="30">
        <v>40</v>
      </c>
      <c r="R275" s="30">
        <v>40</v>
      </c>
      <c r="T275" s="30">
        <v>40</v>
      </c>
      <c r="U275" s="30">
        <v>40</v>
      </c>
      <c r="V275" s="30">
        <f t="shared" ref="V275:AA275" si="106">+$A$272</f>
        <v>40</v>
      </c>
      <c r="W275" s="30">
        <f t="shared" si="106"/>
        <v>40</v>
      </c>
      <c r="X275" s="30">
        <f t="shared" si="106"/>
        <v>40</v>
      </c>
      <c r="Y275" s="30">
        <f t="shared" si="106"/>
        <v>40</v>
      </c>
      <c r="Z275" s="30">
        <f t="shared" si="106"/>
        <v>40</v>
      </c>
      <c r="AA275" s="30">
        <f t="shared" si="106"/>
        <v>40</v>
      </c>
      <c r="AB275" s="30">
        <f t="shared" ref="AB275:BF275" si="107">+$A$272</f>
        <v>40</v>
      </c>
      <c r="AC275" s="30">
        <f t="shared" si="107"/>
        <v>40</v>
      </c>
      <c r="AD275" s="30">
        <f t="shared" si="107"/>
        <v>40</v>
      </c>
      <c r="AE275" s="30">
        <f t="shared" si="107"/>
        <v>40</v>
      </c>
      <c r="AF275" s="30">
        <f t="shared" si="107"/>
        <v>40</v>
      </c>
      <c r="AG275">
        <f t="shared" si="107"/>
        <v>40</v>
      </c>
      <c r="AH275">
        <f t="shared" si="107"/>
        <v>40</v>
      </c>
      <c r="AI275">
        <f t="shared" si="107"/>
        <v>40</v>
      </c>
      <c r="AJ275">
        <f t="shared" si="107"/>
        <v>40</v>
      </c>
      <c r="AK275">
        <f t="shared" si="107"/>
        <v>40</v>
      </c>
      <c r="AL275">
        <f t="shared" si="107"/>
        <v>40</v>
      </c>
      <c r="AM275">
        <f t="shared" si="107"/>
        <v>40</v>
      </c>
      <c r="AN275">
        <f t="shared" si="107"/>
        <v>40</v>
      </c>
      <c r="AO275">
        <f t="shared" si="107"/>
        <v>40</v>
      </c>
      <c r="AP275">
        <f t="shared" si="107"/>
        <v>40</v>
      </c>
      <c r="AQ275">
        <f t="shared" si="107"/>
        <v>40</v>
      </c>
      <c r="AR275">
        <f t="shared" si="107"/>
        <v>40</v>
      </c>
      <c r="AS275">
        <f t="shared" si="107"/>
        <v>40</v>
      </c>
      <c r="AT275">
        <f t="shared" si="107"/>
        <v>40</v>
      </c>
      <c r="AU275">
        <f t="shared" si="107"/>
        <v>40</v>
      </c>
      <c r="AV275">
        <f t="shared" si="107"/>
        <v>40</v>
      </c>
      <c r="AW275">
        <f t="shared" si="107"/>
        <v>40</v>
      </c>
      <c r="AX275">
        <f t="shared" si="107"/>
        <v>40</v>
      </c>
      <c r="AY275">
        <f t="shared" si="107"/>
        <v>40</v>
      </c>
      <c r="AZ275">
        <f t="shared" si="107"/>
        <v>40</v>
      </c>
      <c r="BA275">
        <f t="shared" si="107"/>
        <v>40</v>
      </c>
      <c r="BB275">
        <f t="shared" si="107"/>
        <v>40</v>
      </c>
      <c r="BC275">
        <f t="shared" si="107"/>
        <v>40</v>
      </c>
      <c r="BD275">
        <f t="shared" si="107"/>
        <v>40</v>
      </c>
      <c r="BE275">
        <f t="shared" si="107"/>
        <v>40</v>
      </c>
      <c r="BF275">
        <f t="shared" si="107"/>
        <v>40</v>
      </c>
      <c r="BG275" s="29"/>
    </row>
    <row r="276" spans="1:59" ht="16.5" thickBot="1">
      <c r="A276" s="364"/>
      <c r="B276" s="252" t="s">
        <v>22</v>
      </c>
      <c r="C276" s="253"/>
      <c r="D276" s="85" t="str">
        <f>+入力シート①!N$4</f>
        <v>-</v>
      </c>
      <c r="E276" s="34"/>
      <c r="F276" s="47"/>
      <c r="G276" s="47"/>
      <c r="H276" s="47"/>
      <c r="I276" s="47"/>
      <c r="J276" s="47"/>
      <c r="K276" s="48"/>
      <c r="P276" s="152" t="s">
        <v>105</v>
      </c>
      <c r="R276" s="152">
        <v>0.4236111111111111</v>
      </c>
      <c r="S276" s="152"/>
      <c r="T276" s="152">
        <v>0.4236111111111111</v>
      </c>
      <c r="U276" s="207">
        <v>0.39583333333333331</v>
      </c>
      <c r="V276" s="85"/>
      <c r="W276" s="85"/>
      <c r="X276" s="85">
        <v>0.45833333333333331</v>
      </c>
      <c r="Y276" s="152">
        <v>0.46527777777777773</v>
      </c>
      <c r="BG276" s="29"/>
    </row>
    <row r="277" spans="1:59">
      <c r="A277" s="364"/>
      <c r="B277" s="254" t="s">
        <v>23</v>
      </c>
      <c r="C277" s="20">
        <v>0</v>
      </c>
      <c r="D277" t="str">
        <f>+入力シート①!N$5</f>
        <v>-</v>
      </c>
      <c r="E277">
        <f t="shared" ref="E277:E289" si="108">+COUNT($M277:$BG277)</f>
        <v>13</v>
      </c>
      <c r="F277" s="16">
        <f t="shared" ref="F277:F289" si="109">+AVERAGE($M277:$BG277)</f>
        <v>19.396923076923077</v>
      </c>
      <c r="G277" s="16">
        <f t="shared" ref="G277:G289" si="110">+STDEV($M277:$BG277)</f>
        <v>1.3286734274919014</v>
      </c>
      <c r="H277" s="16">
        <f t="shared" ref="H277:H289" si="111">+MAX($M277:$BG277)</f>
        <v>21.1</v>
      </c>
      <c r="I277" s="16">
        <f t="shared" ref="I277:I289" si="112">+MIN($M277:$BG277)</f>
        <v>16.510000000000002</v>
      </c>
      <c r="J277" s="16" t="e">
        <f>+D277-F277</f>
        <v>#VALUE!</v>
      </c>
      <c r="K277" s="16" t="e">
        <f>+J277/G277</f>
        <v>#VALUE!</v>
      </c>
      <c r="P277" s="30" t="s">
        <v>105</v>
      </c>
      <c r="R277" s="30">
        <v>19.95</v>
      </c>
      <c r="T277" s="30">
        <v>16.510000000000002</v>
      </c>
      <c r="U277" s="30">
        <v>19.8</v>
      </c>
      <c r="X277">
        <v>18.5</v>
      </c>
      <c r="Y277" s="30">
        <v>21.1</v>
      </c>
      <c r="AJ277">
        <v>18.399999999999999</v>
      </c>
      <c r="AP277">
        <v>19.899999999999999</v>
      </c>
      <c r="AS277">
        <v>20.5</v>
      </c>
      <c r="AU277">
        <v>21.1</v>
      </c>
      <c r="AW277">
        <v>19.7</v>
      </c>
      <c r="AY277">
        <v>19.100000000000001</v>
      </c>
      <c r="AZ277">
        <v>17.7</v>
      </c>
      <c r="BA277">
        <v>19.899999999999999</v>
      </c>
      <c r="BG277" s="29"/>
    </row>
    <row r="278" spans="1:59">
      <c r="A278" s="364"/>
      <c r="B278" s="254"/>
      <c r="C278" s="20">
        <v>10</v>
      </c>
      <c r="D278" t="str">
        <f>+入力シート①!N$6</f>
        <v>-</v>
      </c>
      <c r="E278">
        <f t="shared" si="108"/>
        <v>13</v>
      </c>
      <c r="F278" s="16">
        <f t="shared" si="109"/>
        <v>19.155838461538458</v>
      </c>
      <c r="G278" s="16">
        <f t="shared" si="110"/>
        <v>1.2664896206565488</v>
      </c>
      <c r="H278" s="16">
        <f t="shared" si="111"/>
        <v>21.098299999999998</v>
      </c>
      <c r="I278" s="16">
        <f t="shared" si="112"/>
        <v>16.48</v>
      </c>
      <c r="J278" s="16" t="e">
        <f t="shared" ref="J278:J289" si="113">+D278-F278</f>
        <v>#VALUE!</v>
      </c>
      <c r="K278" s="16" t="e">
        <f t="shared" ref="K278:K289" si="114">+J278/G278</f>
        <v>#VALUE!</v>
      </c>
      <c r="P278" s="30" t="s">
        <v>105</v>
      </c>
      <c r="R278" s="30">
        <v>19.95</v>
      </c>
      <c r="T278" s="30">
        <v>16.48</v>
      </c>
      <c r="U278" s="30">
        <v>19.62</v>
      </c>
      <c r="X278">
        <v>18.477599999999999</v>
      </c>
      <c r="Y278" s="30">
        <v>21.098299999999998</v>
      </c>
      <c r="AJ278">
        <v>17.7</v>
      </c>
      <c r="AP278">
        <v>19.53</v>
      </c>
      <c r="AS278">
        <v>18.71</v>
      </c>
      <c r="AU278">
        <v>20.57</v>
      </c>
      <c r="AW278">
        <v>19.79</v>
      </c>
      <c r="AY278">
        <v>19.07</v>
      </c>
      <c r="AZ278">
        <v>17.989999999999998</v>
      </c>
      <c r="BA278">
        <v>20.04</v>
      </c>
      <c r="BG278" s="29"/>
    </row>
    <row r="279" spans="1:59">
      <c r="A279" s="364"/>
      <c r="B279" s="254"/>
      <c r="C279" s="20">
        <v>20</v>
      </c>
      <c r="D279" t="str">
        <f>+入力シート①!N$7</f>
        <v>-</v>
      </c>
      <c r="E279">
        <f t="shared" si="108"/>
        <v>13</v>
      </c>
      <c r="F279" s="16">
        <f t="shared" si="109"/>
        <v>19.074484615384616</v>
      </c>
      <c r="G279" s="16">
        <f t="shared" si="110"/>
        <v>1.2755376264188585</v>
      </c>
      <c r="H279" s="16">
        <f t="shared" si="111"/>
        <v>21.100999999999999</v>
      </c>
      <c r="I279" s="16">
        <f t="shared" si="112"/>
        <v>16.5</v>
      </c>
      <c r="J279" s="16" t="e">
        <f t="shared" si="113"/>
        <v>#VALUE!</v>
      </c>
      <c r="K279" s="16" t="e">
        <f t="shared" si="114"/>
        <v>#VALUE!</v>
      </c>
      <c r="P279" s="30" t="s">
        <v>105</v>
      </c>
      <c r="R279" s="30">
        <v>19.96</v>
      </c>
      <c r="T279" s="30">
        <v>16.5</v>
      </c>
      <c r="U279" s="30">
        <v>19.190000000000001</v>
      </c>
      <c r="X279">
        <v>18.447299999999998</v>
      </c>
      <c r="Y279" s="30">
        <v>21.100999999999999</v>
      </c>
      <c r="AJ279">
        <v>17.53</v>
      </c>
      <c r="AP279">
        <v>19.420000000000002</v>
      </c>
      <c r="AS279">
        <v>18.71</v>
      </c>
      <c r="AU279">
        <v>20.56</v>
      </c>
      <c r="AW279">
        <v>19.79</v>
      </c>
      <c r="AY279">
        <v>18.739999999999998</v>
      </c>
      <c r="AZ279">
        <v>17.98</v>
      </c>
      <c r="BA279">
        <v>20.04</v>
      </c>
      <c r="BG279" s="29"/>
    </row>
    <row r="280" spans="1:59">
      <c r="A280" s="364"/>
      <c r="B280" s="254"/>
      <c r="C280" s="20">
        <v>30</v>
      </c>
      <c r="D280" t="str">
        <f>+入力シート①!N$8</f>
        <v>-</v>
      </c>
      <c r="E280">
        <f t="shared" si="108"/>
        <v>13</v>
      </c>
      <c r="F280" s="16">
        <f t="shared" si="109"/>
        <v>18.944461538461535</v>
      </c>
      <c r="G280" s="16">
        <f t="shared" si="110"/>
        <v>1.3723060194058156</v>
      </c>
      <c r="H280" s="16">
        <f t="shared" si="111"/>
        <v>21.1065</v>
      </c>
      <c r="I280" s="16">
        <f t="shared" si="112"/>
        <v>16.440000000000001</v>
      </c>
      <c r="J280" s="16" t="e">
        <f t="shared" si="113"/>
        <v>#VALUE!</v>
      </c>
      <c r="K280" s="16" t="e">
        <f t="shared" si="114"/>
        <v>#VALUE!</v>
      </c>
      <c r="P280" s="30" t="s">
        <v>105</v>
      </c>
      <c r="R280" s="30">
        <v>19.940000000000001</v>
      </c>
      <c r="T280" s="30">
        <v>16.440000000000001</v>
      </c>
      <c r="U280" s="30">
        <v>19.13</v>
      </c>
      <c r="X280">
        <v>17.781500000000001</v>
      </c>
      <c r="Y280" s="30">
        <v>21.1065</v>
      </c>
      <c r="AJ280">
        <v>17.05</v>
      </c>
      <c r="AP280">
        <v>19.16</v>
      </c>
      <c r="AS280">
        <v>18.72</v>
      </c>
      <c r="AU280">
        <v>20.56</v>
      </c>
      <c r="AW280">
        <v>19.79</v>
      </c>
      <c r="AY280">
        <v>18.579999999999998</v>
      </c>
      <c r="AZ280">
        <v>17.98</v>
      </c>
      <c r="BA280">
        <v>20.04</v>
      </c>
      <c r="BG280" s="29"/>
    </row>
    <row r="281" spans="1:59">
      <c r="A281" s="364"/>
      <c r="B281" s="254"/>
      <c r="C281" s="20">
        <v>50</v>
      </c>
      <c r="D281" t="str">
        <f>+入力シート①!N$9</f>
        <v>-</v>
      </c>
      <c r="E281">
        <f t="shared" si="108"/>
        <v>13</v>
      </c>
      <c r="F281" s="16">
        <f t="shared" si="109"/>
        <v>18.823476923076921</v>
      </c>
      <c r="G281" s="16">
        <f t="shared" si="110"/>
        <v>1.4507428368217932</v>
      </c>
      <c r="H281" s="16">
        <f t="shared" si="111"/>
        <v>21.1083</v>
      </c>
      <c r="I281" s="16">
        <f t="shared" si="112"/>
        <v>16.25</v>
      </c>
      <c r="J281" s="16" t="e">
        <f t="shared" si="113"/>
        <v>#VALUE!</v>
      </c>
      <c r="K281" s="16" t="e">
        <f t="shared" si="114"/>
        <v>#VALUE!</v>
      </c>
      <c r="P281" s="30" t="s">
        <v>105</v>
      </c>
      <c r="R281" s="30">
        <v>19.940000000000001</v>
      </c>
      <c r="T281" s="30">
        <v>16.25</v>
      </c>
      <c r="U281" s="30">
        <v>18.8</v>
      </c>
      <c r="X281">
        <v>17.576899999999998</v>
      </c>
      <c r="Y281" s="30">
        <v>21.1083</v>
      </c>
      <c r="AJ281">
        <v>16.82</v>
      </c>
      <c r="AP281">
        <v>19.03</v>
      </c>
      <c r="AS281">
        <v>18.72</v>
      </c>
      <c r="AU281">
        <v>20.46</v>
      </c>
      <c r="AW281">
        <v>19.79</v>
      </c>
      <c r="AY281">
        <v>18.510000000000002</v>
      </c>
      <c r="AZ281">
        <v>17.66</v>
      </c>
      <c r="BA281">
        <v>20.04</v>
      </c>
      <c r="BG281" s="29"/>
    </row>
    <row r="282" spans="1:59">
      <c r="A282" s="364"/>
      <c r="B282" s="254"/>
      <c r="C282" s="20">
        <v>75</v>
      </c>
      <c r="D282" t="str">
        <f>+入力シート①!N$10</f>
        <v>-</v>
      </c>
      <c r="E282">
        <f t="shared" si="108"/>
        <v>13</v>
      </c>
      <c r="F282" s="16">
        <f t="shared" si="109"/>
        <v>18.658423076923075</v>
      </c>
      <c r="G282" s="16">
        <f t="shared" si="110"/>
        <v>1.5991505204085941</v>
      </c>
      <c r="H282" s="16">
        <f t="shared" si="111"/>
        <v>21.111599999999999</v>
      </c>
      <c r="I282" s="16">
        <f t="shared" si="112"/>
        <v>16.149999999999999</v>
      </c>
      <c r="J282" s="16" t="e">
        <f t="shared" si="113"/>
        <v>#VALUE!</v>
      </c>
      <c r="K282" s="16" t="e">
        <f t="shared" si="114"/>
        <v>#VALUE!</v>
      </c>
      <c r="P282" s="30" t="s">
        <v>105</v>
      </c>
      <c r="R282" s="30">
        <v>19.95</v>
      </c>
      <c r="T282" s="30">
        <v>16.18</v>
      </c>
      <c r="U282" s="30">
        <v>18.63</v>
      </c>
      <c r="X282">
        <v>17.187899999999999</v>
      </c>
      <c r="Y282" s="30">
        <v>21.111599999999999</v>
      </c>
      <c r="AJ282">
        <v>16.149999999999999</v>
      </c>
      <c r="AP282">
        <v>18.95</v>
      </c>
      <c r="AS282">
        <v>18.72</v>
      </c>
      <c r="AU282">
        <v>20.39</v>
      </c>
      <c r="AW282">
        <v>19.79</v>
      </c>
      <c r="AY282">
        <v>18.41</v>
      </c>
      <c r="AZ282">
        <v>17.14</v>
      </c>
      <c r="BA282">
        <v>19.95</v>
      </c>
      <c r="BG282" s="29"/>
    </row>
    <row r="283" spans="1:59">
      <c r="A283" s="364"/>
      <c r="B283" s="254"/>
      <c r="C283" s="20">
        <v>100</v>
      </c>
      <c r="D283" t="str">
        <f>+入力シート①!N$11</f>
        <v>-</v>
      </c>
      <c r="E283">
        <f t="shared" si="108"/>
        <v>13</v>
      </c>
      <c r="F283" s="16">
        <f t="shared" si="109"/>
        <v>18.512953846153849</v>
      </c>
      <c r="G283" s="16">
        <f t="shared" si="110"/>
        <v>1.7437734832900864</v>
      </c>
      <c r="H283" s="16">
        <f t="shared" si="111"/>
        <v>21.116399999999999</v>
      </c>
      <c r="I283" s="16">
        <f t="shared" si="112"/>
        <v>15.45</v>
      </c>
      <c r="J283" s="16" t="e">
        <f t="shared" si="113"/>
        <v>#VALUE!</v>
      </c>
      <c r="K283" s="16" t="e">
        <f t="shared" si="114"/>
        <v>#VALUE!</v>
      </c>
      <c r="P283" s="30" t="s">
        <v>105</v>
      </c>
      <c r="R283" s="30">
        <v>19.940000000000001</v>
      </c>
      <c r="T283" s="30">
        <v>16.09</v>
      </c>
      <c r="U283" s="30">
        <v>18.649999999999999</v>
      </c>
      <c r="X283">
        <v>17.172000000000001</v>
      </c>
      <c r="Y283" s="30">
        <v>21.116399999999999</v>
      </c>
      <c r="AJ283">
        <v>15.45</v>
      </c>
      <c r="AP283">
        <v>18.940000000000001</v>
      </c>
      <c r="AS283">
        <v>18.690000000000001</v>
      </c>
      <c r="AU283">
        <v>20.36</v>
      </c>
      <c r="AW283">
        <v>19.8</v>
      </c>
      <c r="AY283">
        <v>17.940000000000001</v>
      </c>
      <c r="AZ283">
        <v>16.7</v>
      </c>
      <c r="BA283">
        <v>19.82</v>
      </c>
      <c r="BG283" s="29"/>
    </row>
    <row r="284" spans="1:59">
      <c r="A284" s="364"/>
      <c r="B284" s="254"/>
      <c r="C284" s="20">
        <v>150</v>
      </c>
      <c r="D284" t="str">
        <f>+入力シート①!N$12</f>
        <v>-</v>
      </c>
      <c r="E284">
        <f t="shared" si="108"/>
        <v>13</v>
      </c>
      <c r="F284" s="16">
        <f t="shared" si="109"/>
        <v>17.45336923076923</v>
      </c>
      <c r="G284" s="16">
        <f t="shared" si="110"/>
        <v>2.4241114806545121</v>
      </c>
      <c r="H284" s="16">
        <f t="shared" si="111"/>
        <v>21.0929</v>
      </c>
      <c r="I284" s="16">
        <f t="shared" si="112"/>
        <v>13.52</v>
      </c>
      <c r="J284" s="16" t="e">
        <f t="shared" si="113"/>
        <v>#VALUE!</v>
      </c>
      <c r="K284" s="16" t="e">
        <f t="shared" si="114"/>
        <v>#VALUE!</v>
      </c>
      <c r="P284" s="30" t="s">
        <v>105</v>
      </c>
      <c r="R284" s="30">
        <v>19.760000000000002</v>
      </c>
      <c r="T284" s="30">
        <v>14.99</v>
      </c>
      <c r="U284" s="30">
        <v>18.829999999999998</v>
      </c>
      <c r="X284">
        <v>14.1309</v>
      </c>
      <c r="Y284" s="30">
        <v>21.0929</v>
      </c>
      <c r="AJ284">
        <v>13.52</v>
      </c>
      <c r="AP284">
        <v>18.93</v>
      </c>
      <c r="AS284">
        <v>16.649999999999999</v>
      </c>
      <c r="AU284">
        <v>20.25</v>
      </c>
      <c r="AW284">
        <v>18.73</v>
      </c>
      <c r="AY284">
        <v>16.12</v>
      </c>
      <c r="AZ284">
        <v>15.74</v>
      </c>
      <c r="BA284">
        <v>18.149999999999999</v>
      </c>
      <c r="BG284" s="29"/>
    </row>
    <row r="285" spans="1:59">
      <c r="A285" s="364"/>
      <c r="B285" s="254"/>
      <c r="C285" s="20">
        <v>200</v>
      </c>
      <c r="D285" t="str">
        <f>+入力シート①!N$13</f>
        <v>-</v>
      </c>
      <c r="E285">
        <f t="shared" si="108"/>
        <v>13</v>
      </c>
      <c r="F285" s="16">
        <f t="shared" si="109"/>
        <v>16.242061538461538</v>
      </c>
      <c r="G285" s="16">
        <f t="shared" si="110"/>
        <v>2.8099878299079508</v>
      </c>
      <c r="H285" s="16">
        <f t="shared" si="111"/>
        <v>20.147099999999998</v>
      </c>
      <c r="I285" s="16">
        <f t="shared" si="112"/>
        <v>11.66</v>
      </c>
      <c r="J285" s="16" t="e">
        <f t="shared" si="113"/>
        <v>#VALUE!</v>
      </c>
      <c r="K285" s="16" t="e">
        <f t="shared" si="114"/>
        <v>#VALUE!</v>
      </c>
      <c r="P285" s="30" t="s">
        <v>105</v>
      </c>
      <c r="R285" s="30">
        <v>18.61</v>
      </c>
      <c r="T285" s="30">
        <v>13.85</v>
      </c>
      <c r="U285" s="30">
        <v>18.63</v>
      </c>
      <c r="X285">
        <v>11.899699999999999</v>
      </c>
      <c r="Y285" s="30">
        <v>20.147099999999998</v>
      </c>
      <c r="AJ285">
        <v>11.66</v>
      </c>
      <c r="AP285">
        <v>17.690000000000001</v>
      </c>
      <c r="AS285">
        <v>15.57</v>
      </c>
      <c r="AU285">
        <v>19.3</v>
      </c>
      <c r="AW285">
        <v>17.95</v>
      </c>
      <c r="AY285">
        <v>14.41</v>
      </c>
      <c r="AZ285">
        <v>14.32</v>
      </c>
      <c r="BA285">
        <v>17.11</v>
      </c>
      <c r="BG285" s="29"/>
    </row>
    <row r="286" spans="1:59">
      <c r="A286" s="364"/>
      <c r="B286" s="254"/>
      <c r="C286" s="20">
        <v>300</v>
      </c>
      <c r="D286" t="str">
        <f>+入力シート①!N$14</f>
        <v>-</v>
      </c>
      <c r="E286">
        <f t="shared" si="108"/>
        <v>6</v>
      </c>
      <c r="F286" s="16">
        <f t="shared" si="109"/>
        <v>13.245116666666666</v>
      </c>
      <c r="G286" s="16">
        <f t="shared" si="110"/>
        <v>3.8648145675655252</v>
      </c>
      <c r="H286" s="16">
        <f t="shared" si="111"/>
        <v>17.43</v>
      </c>
      <c r="I286" s="16">
        <f t="shared" si="112"/>
        <v>8.8651999999999997</v>
      </c>
      <c r="J286" s="16" t="e">
        <f t="shared" si="113"/>
        <v>#VALUE!</v>
      </c>
      <c r="K286" s="16" t="e">
        <f t="shared" si="114"/>
        <v>#VALUE!</v>
      </c>
      <c r="P286" s="30" t="s">
        <v>105</v>
      </c>
      <c r="R286" s="30">
        <v>16.34</v>
      </c>
      <c r="T286" s="30">
        <v>10.82</v>
      </c>
      <c r="U286" s="30">
        <v>17.43</v>
      </c>
      <c r="X286">
        <v>8.8651999999999997</v>
      </c>
      <c r="Y286" s="30">
        <v>16.355499999999999</v>
      </c>
      <c r="AJ286">
        <v>9.66</v>
      </c>
      <c r="BG286" s="29"/>
    </row>
    <row r="287" spans="1:59">
      <c r="A287" s="364"/>
      <c r="B287" s="254"/>
      <c r="C287" s="20">
        <v>400</v>
      </c>
      <c r="D287" t="str">
        <f>+入力シート①!N$15</f>
        <v>-</v>
      </c>
      <c r="E287">
        <f t="shared" si="108"/>
        <v>6</v>
      </c>
      <c r="F287" s="16">
        <f t="shared" si="109"/>
        <v>10.242749999999999</v>
      </c>
      <c r="G287" s="16">
        <f t="shared" si="110"/>
        <v>3.1122993710438585</v>
      </c>
      <c r="H287" s="16">
        <f t="shared" si="111"/>
        <v>13.36</v>
      </c>
      <c r="I287" s="16">
        <f t="shared" si="112"/>
        <v>7.0025000000000004</v>
      </c>
      <c r="J287" s="16" t="e">
        <f t="shared" si="113"/>
        <v>#VALUE!</v>
      </c>
      <c r="K287" s="16" t="e">
        <f t="shared" si="114"/>
        <v>#VALUE!</v>
      </c>
      <c r="P287" s="30" t="s">
        <v>105</v>
      </c>
      <c r="R287" s="30">
        <v>12.68</v>
      </c>
      <c r="T287" s="30">
        <v>7.76</v>
      </c>
      <c r="U287" s="30">
        <v>13.36</v>
      </c>
      <c r="X287">
        <v>7.0025000000000004</v>
      </c>
      <c r="Y287" s="30">
        <v>13.164</v>
      </c>
      <c r="AJ287">
        <v>7.49</v>
      </c>
      <c r="BG287" s="29"/>
    </row>
    <row r="288" spans="1:59">
      <c r="A288" s="364"/>
      <c r="B288" s="254"/>
      <c r="C288" s="20">
        <v>500</v>
      </c>
      <c r="D288" t="str">
        <f>+入力シート①!N$16</f>
        <v>-</v>
      </c>
      <c r="E288">
        <f t="shared" si="108"/>
        <v>6</v>
      </c>
      <c r="F288" s="16">
        <f t="shared" si="109"/>
        <v>7.7598999999999991</v>
      </c>
      <c r="G288" s="16">
        <f t="shared" si="110"/>
        <v>1.9817021279697935</v>
      </c>
      <c r="H288" s="16">
        <f t="shared" si="111"/>
        <v>10.0212</v>
      </c>
      <c r="I288" s="16">
        <f t="shared" si="112"/>
        <v>5.1782000000000004</v>
      </c>
      <c r="J288" s="16" t="e">
        <f t="shared" si="113"/>
        <v>#VALUE!</v>
      </c>
      <c r="K288" s="16" t="e">
        <f t="shared" si="114"/>
        <v>#VALUE!</v>
      </c>
      <c r="P288" s="30" t="s">
        <v>105</v>
      </c>
      <c r="R288" s="30">
        <v>8.99</v>
      </c>
      <c r="T288" s="30">
        <v>6.3</v>
      </c>
      <c r="U288" s="30">
        <v>9.4600000000000009</v>
      </c>
      <c r="X288">
        <v>5.1782000000000004</v>
      </c>
      <c r="Y288" s="30">
        <v>10.0212</v>
      </c>
      <c r="AJ288">
        <v>6.61</v>
      </c>
      <c r="BG288" s="29"/>
    </row>
    <row r="289" spans="1:59">
      <c r="A289" s="364"/>
      <c r="B289" s="254"/>
      <c r="C289" s="20">
        <v>600</v>
      </c>
      <c r="D289" t="str">
        <f>+入力シート①!N$17</f>
        <v>-</v>
      </c>
      <c r="E289">
        <f t="shared" si="108"/>
        <v>3</v>
      </c>
      <c r="F289" s="16">
        <f t="shared" si="109"/>
        <v>6.1333333333333329</v>
      </c>
      <c r="G289" s="16">
        <f t="shared" si="110"/>
        <v>0.80748580998884589</v>
      </c>
      <c r="H289" s="16">
        <f t="shared" si="111"/>
        <v>6.87</v>
      </c>
      <c r="I289" s="16">
        <f t="shared" si="112"/>
        <v>5.27</v>
      </c>
      <c r="J289" s="16" t="e">
        <f t="shared" si="113"/>
        <v>#VALUE!</v>
      </c>
      <c r="K289" s="16" t="e">
        <f t="shared" si="114"/>
        <v>#VALUE!</v>
      </c>
      <c r="P289" s="30" t="s">
        <v>105</v>
      </c>
      <c r="R289" s="30">
        <v>6.26</v>
      </c>
      <c r="T289" s="30">
        <v>5.27</v>
      </c>
      <c r="U289" s="30">
        <v>6.87</v>
      </c>
      <c r="BG289" s="29"/>
    </row>
    <row r="290" spans="1:59">
      <c r="A290" s="364"/>
      <c r="B290" s="26"/>
      <c r="C290" s="26"/>
      <c r="D290" s="31"/>
      <c r="E290" s="31"/>
      <c r="F290" s="49"/>
      <c r="G290" s="49"/>
      <c r="H290" s="49"/>
      <c r="I290" s="49"/>
      <c r="J290" s="49"/>
      <c r="K290" s="49"/>
      <c r="L290" s="31"/>
      <c r="U290" s="31"/>
      <c r="V290" s="31"/>
      <c r="W290" s="31"/>
      <c r="X290" s="31"/>
      <c r="Y290" s="31"/>
      <c r="Z290" s="31"/>
      <c r="AA290" s="31"/>
      <c r="AB290" s="31"/>
      <c r="AC290" s="31"/>
      <c r="AD290" s="31"/>
      <c r="AE290" s="31"/>
      <c r="AF290" s="31"/>
      <c r="AG290" s="31"/>
      <c r="AH290" s="31"/>
      <c r="AI290" s="31"/>
      <c r="AJ290" s="31"/>
      <c r="AK290" s="31"/>
      <c r="AL290" s="31"/>
      <c r="AM290" s="31"/>
      <c r="AN290" s="31"/>
      <c r="AO290" s="31"/>
      <c r="AP290" s="31"/>
      <c r="AQ290" s="31"/>
      <c r="AR290" s="31"/>
      <c r="AS290" s="31"/>
      <c r="AT290" s="31"/>
      <c r="AU290" s="31"/>
      <c r="AV290" s="31"/>
      <c r="AW290" s="31"/>
      <c r="AX290" s="31"/>
      <c r="AY290" s="31"/>
      <c r="AZ290" s="31"/>
      <c r="BA290" s="31"/>
      <c r="BB290" s="31"/>
      <c r="BC290" s="31"/>
      <c r="BD290" s="31"/>
      <c r="BE290" s="31"/>
      <c r="BF290" s="31"/>
      <c r="BG290" s="29"/>
    </row>
    <row r="291" spans="1:59">
      <c r="A291" s="364"/>
      <c r="B291" s="250" t="s">
        <v>26</v>
      </c>
      <c r="C291" s="24" t="s">
        <v>24</v>
      </c>
      <c r="D291" t="str">
        <f>+入力シート①!N$19</f>
        <v>-</v>
      </c>
      <c r="E291">
        <f>+COUNT($M291:$BG291)</f>
        <v>13</v>
      </c>
      <c r="F291" s="16">
        <f>+AVERAGE($M291:$BG291)</f>
        <v>155.23076923076923</v>
      </c>
      <c r="G291" s="16">
        <f>+STDEV($M291:$BG291)</f>
        <v>110.78519293822156</v>
      </c>
      <c r="H291" s="16">
        <f>+MAX($M291:$BG291)</f>
        <v>352</v>
      </c>
      <c r="I291" s="16">
        <f>+MIN($M291:$BG291)</f>
        <v>0</v>
      </c>
      <c r="J291" s="16" t="e">
        <f>+D291-F291</f>
        <v>#VALUE!</v>
      </c>
      <c r="K291" s="16" t="e">
        <f>+J291/G291</f>
        <v>#VALUE!</v>
      </c>
      <c r="P291" s="30" t="s">
        <v>105</v>
      </c>
      <c r="R291" s="30">
        <v>160</v>
      </c>
      <c r="T291" s="30">
        <v>82</v>
      </c>
      <c r="U291" s="30">
        <v>109</v>
      </c>
      <c r="X291">
        <v>315</v>
      </c>
      <c r="Y291" s="30">
        <v>352</v>
      </c>
      <c r="AJ291">
        <v>189</v>
      </c>
      <c r="AP291">
        <v>216</v>
      </c>
      <c r="AS291">
        <v>26</v>
      </c>
      <c r="AU291">
        <v>0</v>
      </c>
      <c r="AW291">
        <v>48</v>
      </c>
      <c r="AY291">
        <v>72</v>
      </c>
      <c r="AZ291">
        <v>255</v>
      </c>
      <c r="BA291">
        <v>194</v>
      </c>
      <c r="BG291" s="29"/>
    </row>
    <row r="292" spans="1:59">
      <c r="A292" s="364"/>
      <c r="B292" s="251"/>
      <c r="C292" s="21" t="s">
        <v>25</v>
      </c>
      <c r="D292" t="str">
        <f>+入力シート①!N$20</f>
        <v>-</v>
      </c>
      <c r="E292">
        <f>+COUNT($M292:$BG292)</f>
        <v>13</v>
      </c>
      <c r="F292" s="16">
        <f>+AVERAGE($M292:$BG292)</f>
        <v>1.0553846153846154</v>
      </c>
      <c r="G292" s="16">
        <f>+STDEV($M292:$BG292)</f>
        <v>0.7171310361969585</v>
      </c>
      <c r="H292" s="16">
        <f>+MAX($M292:$BG292)</f>
        <v>2.7</v>
      </c>
      <c r="I292" s="16">
        <f>+MIN($M292:$BG292)</f>
        <v>0.3</v>
      </c>
      <c r="J292" s="16" t="e">
        <f>+D292-F292</f>
        <v>#VALUE!</v>
      </c>
      <c r="K292" s="16" t="e">
        <f>+J292/G292</f>
        <v>#VALUE!</v>
      </c>
      <c r="P292" s="30" t="s">
        <v>105</v>
      </c>
      <c r="R292" s="30">
        <v>0.4</v>
      </c>
      <c r="T292" s="30">
        <v>0.3</v>
      </c>
      <c r="U292" s="30">
        <v>1.3</v>
      </c>
      <c r="X292">
        <v>0.4</v>
      </c>
      <c r="Y292" s="30">
        <v>2.7</v>
      </c>
      <c r="AJ292">
        <v>0.8</v>
      </c>
      <c r="AP292">
        <v>0.86</v>
      </c>
      <c r="AS292">
        <v>1.46</v>
      </c>
      <c r="AU292">
        <v>0.5</v>
      </c>
      <c r="AW292">
        <v>0.3</v>
      </c>
      <c r="AY292">
        <v>1.6</v>
      </c>
      <c r="AZ292">
        <v>1.7</v>
      </c>
      <c r="BA292">
        <v>1.4</v>
      </c>
      <c r="BG292" s="29"/>
    </row>
    <row r="293" spans="1:59" ht="0.95" customHeight="1">
      <c r="A293" s="29"/>
      <c r="B293" s="29"/>
      <c r="C293" s="29"/>
      <c r="D293" s="29"/>
      <c r="E293" s="29"/>
      <c r="F293" s="50"/>
      <c r="G293" s="50"/>
      <c r="H293" s="50"/>
      <c r="I293" s="50"/>
      <c r="J293" s="50"/>
      <c r="K293" s="50"/>
      <c r="L293" s="29"/>
      <c r="V293" s="29"/>
      <c r="W293" s="29"/>
      <c r="X293" s="29"/>
      <c r="AG293" s="29"/>
      <c r="AH293" s="29"/>
      <c r="AI293" s="29"/>
      <c r="AJ293" s="29"/>
      <c r="AK293" s="29"/>
      <c r="AL293" s="29"/>
      <c r="AM293" s="29"/>
      <c r="AN293" s="29"/>
      <c r="AO293" s="29"/>
      <c r="AP293" s="29"/>
      <c r="AQ293" s="29"/>
      <c r="AR293" s="29"/>
      <c r="AS293" s="29"/>
      <c r="AT293" s="29"/>
      <c r="AU293" s="29"/>
      <c r="AV293" s="29"/>
      <c r="AW293" s="29"/>
      <c r="AX293" s="29"/>
      <c r="AY293" s="29"/>
      <c r="AZ293" s="29"/>
      <c r="BA293" s="29"/>
      <c r="BB293" s="29"/>
      <c r="BC293" s="29"/>
      <c r="BD293" s="29"/>
      <c r="BE293" s="29"/>
      <c r="BF293" s="29"/>
      <c r="BG293" s="29"/>
    </row>
    <row r="294" spans="1:59" ht="0.95" customHeight="1">
      <c r="A294" s="29"/>
      <c r="B294" s="29"/>
      <c r="C294" s="29"/>
      <c r="D294" s="29"/>
      <c r="E294" s="29"/>
      <c r="F294" s="50"/>
      <c r="G294" s="50"/>
      <c r="H294" s="50"/>
      <c r="I294" s="50"/>
      <c r="J294" s="50"/>
      <c r="K294" s="50"/>
      <c r="L294" s="29"/>
      <c r="V294" s="29"/>
      <c r="W294" s="29"/>
      <c r="X294" s="29"/>
      <c r="AG294" s="29"/>
      <c r="AH294" s="29"/>
      <c r="AI294" s="29"/>
      <c r="AJ294" s="29"/>
      <c r="AK294" s="29"/>
      <c r="AL294" s="29"/>
      <c r="AM294" s="29"/>
      <c r="AN294" s="29"/>
      <c r="AO294" s="29"/>
      <c r="AP294" s="29"/>
      <c r="AQ294" s="29"/>
      <c r="AR294" s="29"/>
      <c r="AS294" s="29"/>
      <c r="AT294" s="29"/>
      <c r="AU294" s="29"/>
      <c r="AV294" s="29"/>
      <c r="AW294" s="29"/>
      <c r="AX294" s="29"/>
      <c r="AY294" s="29"/>
      <c r="AZ294" s="29"/>
      <c r="BA294" s="29"/>
      <c r="BB294" s="29"/>
      <c r="BC294" s="29"/>
      <c r="BD294" s="29"/>
      <c r="BE294" s="29"/>
      <c r="BF294" s="29"/>
      <c r="BG294" s="29"/>
    </row>
    <row r="295" spans="1:59" ht="0.95" customHeight="1">
      <c r="A295" s="29"/>
      <c r="B295" s="29"/>
      <c r="C295" s="29"/>
      <c r="D295" s="29"/>
      <c r="E295" s="29"/>
      <c r="F295" s="50"/>
      <c r="G295" s="50"/>
      <c r="H295" s="50"/>
      <c r="I295" s="50"/>
      <c r="J295" s="50"/>
      <c r="K295" s="50"/>
      <c r="L295" s="29"/>
      <c r="V295" s="29"/>
      <c r="W295" s="29"/>
      <c r="X295" s="29"/>
      <c r="AG295" s="29"/>
      <c r="AH295" s="29"/>
      <c r="AI295" s="29"/>
      <c r="AJ295" s="29"/>
      <c r="AK295" s="29"/>
      <c r="AL295" s="29"/>
      <c r="AM295" s="29"/>
      <c r="AN295" s="29"/>
      <c r="AO295" s="29"/>
      <c r="AP295" s="29"/>
      <c r="AQ295" s="29"/>
      <c r="AR295" s="29"/>
      <c r="AS295" s="29"/>
      <c r="AT295" s="29"/>
      <c r="AU295" s="29"/>
      <c r="AV295" s="29"/>
      <c r="AW295" s="29"/>
      <c r="AX295" s="29"/>
      <c r="AY295" s="29"/>
      <c r="AZ295" s="29"/>
      <c r="BA295" s="29"/>
      <c r="BB295" s="29"/>
      <c r="BC295" s="29"/>
      <c r="BD295" s="29"/>
      <c r="BE295" s="29"/>
      <c r="BF295" s="29"/>
      <c r="BG295" s="29"/>
    </row>
    <row r="296" spans="1:59" ht="0.95" customHeight="1">
      <c r="A296" s="29"/>
      <c r="B296" s="29"/>
      <c r="C296" s="29"/>
      <c r="D296" s="29"/>
      <c r="E296" s="29"/>
      <c r="F296" s="50"/>
      <c r="G296" s="50"/>
      <c r="H296" s="50"/>
      <c r="I296" s="50"/>
      <c r="J296" s="50"/>
      <c r="K296" s="50"/>
      <c r="L296" s="29"/>
      <c r="V296" s="29"/>
      <c r="W296" s="29"/>
      <c r="X296" s="29"/>
      <c r="AG296" s="29"/>
      <c r="AH296" s="29"/>
      <c r="AI296" s="29"/>
      <c r="AJ296" s="29"/>
      <c r="AK296" s="29"/>
      <c r="AL296" s="29"/>
      <c r="AM296" s="29"/>
      <c r="AN296" s="29"/>
      <c r="AO296" s="29"/>
      <c r="AP296" s="29"/>
      <c r="AQ296" s="29"/>
      <c r="AR296" s="29"/>
      <c r="AS296" s="29"/>
      <c r="AT296" s="29"/>
      <c r="AU296" s="29"/>
      <c r="AV296" s="29"/>
      <c r="AW296" s="29"/>
      <c r="AX296" s="29"/>
      <c r="AY296" s="29"/>
      <c r="AZ296" s="29"/>
      <c r="BA296" s="29"/>
      <c r="BB296" s="29"/>
      <c r="BC296" s="29"/>
      <c r="BD296" s="29"/>
      <c r="BE296" s="29"/>
      <c r="BF296" s="29"/>
      <c r="BG296" s="29"/>
    </row>
    <row r="297" spans="1:59" ht="0.95" customHeight="1">
      <c r="A297" s="29"/>
      <c r="B297" s="29"/>
      <c r="C297" s="29"/>
      <c r="D297" s="29"/>
      <c r="E297" s="29"/>
      <c r="F297" s="50"/>
      <c r="G297" s="50"/>
      <c r="H297" s="50"/>
      <c r="I297" s="50"/>
      <c r="J297" s="50"/>
      <c r="K297" s="50"/>
      <c r="L297" s="29"/>
      <c r="V297" s="29"/>
      <c r="W297" s="29"/>
      <c r="X297" s="29"/>
      <c r="AG297" s="29"/>
      <c r="AH297" s="29"/>
      <c r="AI297" s="29"/>
      <c r="AJ297" s="29"/>
      <c r="AK297" s="29"/>
      <c r="AL297" s="29"/>
      <c r="AM297" s="29"/>
      <c r="AN297" s="29"/>
      <c r="AO297" s="29"/>
      <c r="AP297" s="29"/>
      <c r="AQ297" s="29"/>
      <c r="AR297" s="29"/>
      <c r="AS297" s="29"/>
      <c r="AT297" s="29"/>
      <c r="AU297" s="29"/>
      <c r="AV297" s="29"/>
      <c r="AW297" s="29"/>
      <c r="AX297" s="29"/>
      <c r="AY297" s="29"/>
      <c r="AZ297" s="29"/>
      <c r="BA297" s="29"/>
      <c r="BB297" s="29"/>
      <c r="BC297" s="29"/>
      <c r="BD297" s="29"/>
      <c r="BE297" s="29"/>
      <c r="BF297" s="29"/>
      <c r="BG297" s="29"/>
    </row>
    <row r="298" spans="1:59" ht="0.95" customHeight="1">
      <c r="A298" s="29"/>
      <c r="B298" s="29"/>
      <c r="C298" s="29"/>
      <c r="D298" s="29"/>
      <c r="E298" s="29"/>
      <c r="F298" s="50"/>
      <c r="G298" s="50"/>
      <c r="H298" s="50"/>
      <c r="I298" s="50"/>
      <c r="J298" s="50"/>
      <c r="K298" s="50"/>
      <c r="L298" s="29"/>
      <c r="V298" s="29"/>
      <c r="W298" s="29"/>
      <c r="X298" s="29"/>
      <c r="AG298" s="29"/>
      <c r="AH298" s="29"/>
      <c r="AI298" s="29"/>
      <c r="AJ298" s="29"/>
      <c r="AK298" s="29"/>
      <c r="AL298" s="29"/>
      <c r="AM298" s="29"/>
      <c r="AN298" s="29"/>
      <c r="AO298" s="29"/>
      <c r="AP298" s="29"/>
      <c r="AQ298" s="29"/>
      <c r="AR298" s="29"/>
      <c r="AS298" s="29"/>
      <c r="AT298" s="29"/>
      <c r="AU298" s="29"/>
      <c r="AV298" s="29"/>
      <c r="AW298" s="29"/>
      <c r="AX298" s="29"/>
      <c r="AY298" s="29"/>
      <c r="AZ298" s="29"/>
      <c r="BA298" s="29"/>
      <c r="BB298" s="29"/>
      <c r="BC298" s="29"/>
      <c r="BD298" s="29"/>
      <c r="BE298" s="29"/>
      <c r="BF298" s="29"/>
      <c r="BG298" s="29"/>
    </row>
    <row r="299" spans="1:59" ht="0.95" customHeight="1">
      <c r="A299" s="29"/>
      <c r="B299" s="29"/>
      <c r="C299" s="29"/>
      <c r="D299" s="29"/>
      <c r="E299" s="29"/>
      <c r="F299" s="50"/>
      <c r="G299" s="50"/>
      <c r="H299" s="50"/>
      <c r="I299" s="50"/>
      <c r="J299" s="50"/>
      <c r="K299" s="50"/>
      <c r="L299" s="29"/>
      <c r="V299" s="29"/>
      <c r="W299" s="29"/>
      <c r="X299" s="29"/>
      <c r="AG299" s="29"/>
      <c r="AH299" s="29"/>
      <c r="AI299" s="29"/>
      <c r="AJ299" s="29"/>
      <c r="AK299" s="29"/>
      <c r="AL299" s="29"/>
      <c r="AM299" s="29"/>
      <c r="AN299" s="29"/>
      <c r="AO299" s="29"/>
      <c r="AP299" s="29"/>
      <c r="AQ299" s="29"/>
      <c r="AR299" s="29"/>
      <c r="AS299" s="29"/>
      <c r="AT299" s="29"/>
      <c r="AU299" s="29"/>
      <c r="AV299" s="29"/>
      <c r="AW299" s="29"/>
      <c r="AX299" s="29"/>
      <c r="AY299" s="29"/>
      <c r="AZ299" s="29"/>
      <c r="BA299" s="29"/>
      <c r="BB299" s="29"/>
      <c r="BC299" s="29"/>
      <c r="BD299" s="29"/>
      <c r="BE299" s="29"/>
      <c r="BF299" s="29"/>
      <c r="BG299" s="29"/>
    </row>
    <row r="300" spans="1:59" ht="0.95" customHeight="1">
      <c r="A300" s="29"/>
      <c r="B300" s="29"/>
      <c r="C300" s="29"/>
      <c r="D300" s="29"/>
      <c r="E300" s="29"/>
      <c r="F300" s="50"/>
      <c r="G300" s="50"/>
      <c r="H300" s="50"/>
      <c r="I300" s="50"/>
      <c r="J300" s="50"/>
      <c r="K300" s="50"/>
      <c r="L300" s="29"/>
      <c r="V300" s="29"/>
      <c r="W300" s="29"/>
      <c r="X300" s="29"/>
      <c r="AG300" s="29"/>
      <c r="AH300" s="29"/>
      <c r="AI300" s="29"/>
      <c r="AJ300" s="29"/>
      <c r="AK300" s="29"/>
      <c r="AL300" s="29"/>
      <c r="AM300" s="29"/>
      <c r="AN300" s="29"/>
      <c r="AO300" s="29"/>
      <c r="AP300" s="29"/>
      <c r="AQ300" s="29"/>
      <c r="AR300" s="29"/>
      <c r="AS300" s="29"/>
      <c r="AT300" s="29"/>
      <c r="AU300" s="29"/>
      <c r="AV300" s="29"/>
      <c r="AW300" s="29"/>
      <c r="AX300" s="29"/>
      <c r="AY300" s="29"/>
      <c r="AZ300" s="29"/>
      <c r="BA300" s="29"/>
      <c r="BB300" s="29"/>
      <c r="BC300" s="29"/>
      <c r="BD300" s="29"/>
      <c r="BE300" s="29"/>
      <c r="BF300" s="29"/>
      <c r="BG300" s="29"/>
    </row>
    <row r="301" spans="1:59" ht="16.5" thickBot="1">
      <c r="D301" s="1" t="s">
        <v>27</v>
      </c>
      <c r="E301" s="1" t="s">
        <v>3</v>
      </c>
      <c r="F301" s="15" t="s">
        <v>4</v>
      </c>
      <c r="G301" s="15" t="s">
        <v>8</v>
      </c>
      <c r="H301" s="15" t="s">
        <v>5</v>
      </c>
      <c r="I301" s="15" t="s">
        <v>6</v>
      </c>
      <c r="J301" s="15" t="s">
        <v>7</v>
      </c>
      <c r="K301" s="16" t="s">
        <v>60</v>
      </c>
      <c r="P301" s="30" t="s">
        <v>201</v>
      </c>
      <c r="R301" s="30" t="s">
        <v>201</v>
      </c>
      <c r="T301" s="30" t="s">
        <v>201</v>
      </c>
      <c r="V301" s="142"/>
      <c r="W301" s="142"/>
      <c r="X301" s="142"/>
      <c r="Y301" s="142"/>
      <c r="AB301" s="142"/>
      <c r="AC301" s="142"/>
      <c r="AD301" s="142"/>
      <c r="AE301" s="142"/>
      <c r="AF301" s="142"/>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29"/>
    </row>
    <row r="302" spans="1:59">
      <c r="A302" s="364">
        <v>46</v>
      </c>
      <c r="B302" s="252" t="s">
        <v>19</v>
      </c>
      <c r="C302" s="253"/>
      <c r="D302" s="78">
        <f>+入力シート①!P$2</f>
        <v>0</v>
      </c>
      <c r="E302" s="32"/>
      <c r="F302" s="43"/>
      <c r="G302" s="43"/>
      <c r="H302" s="43"/>
      <c r="I302" s="43"/>
      <c r="J302" s="43"/>
      <c r="K302" s="44"/>
      <c r="P302" s="239">
        <v>42025</v>
      </c>
      <c r="R302" s="239">
        <v>42025</v>
      </c>
      <c r="S302" s="239"/>
      <c r="T302" s="239">
        <v>41283</v>
      </c>
      <c r="U302" s="30">
        <v>2012</v>
      </c>
      <c r="V302" s="30">
        <f t="shared" ref="V302:BF302" si="115">+V$1</f>
        <v>2011</v>
      </c>
      <c r="W302" s="30">
        <f t="shared" si="115"/>
        <v>2010</v>
      </c>
      <c r="X302" s="30">
        <f t="shared" si="115"/>
        <v>2009</v>
      </c>
      <c r="Y302" s="30">
        <f t="shared" si="115"/>
        <v>2008</v>
      </c>
      <c r="Z302" s="30">
        <f t="shared" si="115"/>
        <v>2007</v>
      </c>
      <c r="AA302" s="30">
        <f t="shared" si="115"/>
        <v>2006</v>
      </c>
      <c r="AB302" s="30">
        <f t="shared" si="115"/>
        <v>2005</v>
      </c>
      <c r="AC302" s="30">
        <f t="shared" si="115"/>
        <v>2004</v>
      </c>
      <c r="AD302" s="30">
        <f t="shared" si="115"/>
        <v>2003</v>
      </c>
      <c r="AE302" s="30">
        <f t="shared" si="115"/>
        <v>2003</v>
      </c>
      <c r="AF302" s="30">
        <f t="shared" si="115"/>
        <v>2001</v>
      </c>
      <c r="AG302">
        <f t="shared" si="115"/>
        <v>2001</v>
      </c>
      <c r="AH302">
        <f t="shared" si="115"/>
        <v>2000</v>
      </c>
      <c r="AI302">
        <f t="shared" si="115"/>
        <v>1999</v>
      </c>
      <c r="AJ302">
        <f t="shared" si="115"/>
        <v>1999</v>
      </c>
      <c r="AK302">
        <f t="shared" si="115"/>
        <v>1998</v>
      </c>
      <c r="AL302">
        <f t="shared" si="115"/>
        <v>1997</v>
      </c>
      <c r="AM302">
        <f t="shared" si="115"/>
        <v>1996</v>
      </c>
      <c r="AN302">
        <f t="shared" si="115"/>
        <v>1995</v>
      </c>
      <c r="AO302">
        <f t="shared" si="115"/>
        <v>1994</v>
      </c>
      <c r="AP302">
        <f t="shared" si="115"/>
        <v>1993</v>
      </c>
      <c r="AQ302">
        <f t="shared" si="115"/>
        <v>1992</v>
      </c>
      <c r="AR302">
        <f t="shared" si="115"/>
        <v>1991</v>
      </c>
      <c r="AS302">
        <f t="shared" si="115"/>
        <v>1991</v>
      </c>
      <c r="AT302">
        <f t="shared" si="115"/>
        <v>1990</v>
      </c>
      <c r="AU302">
        <f t="shared" si="115"/>
        <v>1989</v>
      </c>
      <c r="AV302">
        <f t="shared" si="115"/>
        <v>1988</v>
      </c>
      <c r="AW302">
        <f t="shared" si="115"/>
        <v>1987</v>
      </c>
      <c r="AX302">
        <f t="shared" si="115"/>
        <v>1986</v>
      </c>
      <c r="AY302">
        <f t="shared" si="115"/>
        <v>1985</v>
      </c>
      <c r="AZ302">
        <f t="shared" si="115"/>
        <v>1984</v>
      </c>
      <c r="BA302">
        <f t="shared" si="115"/>
        <v>1984</v>
      </c>
      <c r="BB302">
        <f t="shared" si="115"/>
        <v>1983</v>
      </c>
      <c r="BC302">
        <f t="shared" si="115"/>
        <v>1982</v>
      </c>
      <c r="BD302">
        <f t="shared" si="115"/>
        <v>1981</v>
      </c>
      <c r="BE302">
        <f t="shared" si="115"/>
        <v>1981</v>
      </c>
      <c r="BF302">
        <f t="shared" si="115"/>
        <v>1980</v>
      </c>
      <c r="BG302" s="29"/>
    </row>
    <row r="303" spans="1:59">
      <c r="A303" s="364"/>
      <c r="B303" s="252" t="s">
        <v>20</v>
      </c>
      <c r="C303" s="253"/>
      <c r="D303" s="79">
        <f>+入力シート①!P$2</f>
        <v>0</v>
      </c>
      <c r="E303" s="33"/>
      <c r="F303" s="45"/>
      <c r="G303" s="45"/>
      <c r="H303" s="45"/>
      <c r="I303" s="45"/>
      <c r="J303" s="45"/>
      <c r="K303" s="46"/>
      <c r="P303" s="150">
        <v>42025</v>
      </c>
      <c r="R303" s="150">
        <v>42025</v>
      </c>
      <c r="S303" s="150"/>
      <c r="T303" s="150">
        <v>41283</v>
      </c>
      <c r="U303" s="30">
        <v>1</v>
      </c>
      <c r="V303" s="30">
        <f t="shared" ref="V303:BF303" si="116">+V$3</f>
        <v>1</v>
      </c>
      <c r="W303" s="30">
        <f t="shared" si="116"/>
        <v>1</v>
      </c>
      <c r="X303" s="30">
        <f t="shared" si="116"/>
        <v>1</v>
      </c>
      <c r="Y303" s="30">
        <f t="shared" si="116"/>
        <v>1</v>
      </c>
      <c r="Z303" s="30">
        <f t="shared" si="116"/>
        <v>1</v>
      </c>
      <c r="AA303" s="30">
        <f t="shared" si="116"/>
        <v>1</v>
      </c>
      <c r="AB303" s="30">
        <f t="shared" si="116"/>
        <v>1</v>
      </c>
      <c r="AC303" s="30">
        <f t="shared" si="116"/>
        <v>1</v>
      </c>
      <c r="AD303" s="30">
        <f t="shared" si="116"/>
        <v>1</v>
      </c>
      <c r="AE303" s="30">
        <f t="shared" si="116"/>
        <v>1</v>
      </c>
      <c r="AF303" s="30">
        <f t="shared" si="116"/>
        <v>1</v>
      </c>
      <c r="AG303">
        <f t="shared" si="116"/>
        <v>1</v>
      </c>
      <c r="AH303">
        <f t="shared" si="116"/>
        <v>1</v>
      </c>
      <c r="AI303">
        <f t="shared" si="116"/>
        <v>1</v>
      </c>
      <c r="AJ303">
        <f t="shared" si="116"/>
        <v>1</v>
      </c>
      <c r="AK303">
        <f t="shared" si="116"/>
        <v>1</v>
      </c>
      <c r="AL303">
        <f t="shared" si="116"/>
        <v>1</v>
      </c>
      <c r="AM303">
        <f t="shared" si="116"/>
        <v>1</v>
      </c>
      <c r="AN303">
        <f t="shared" si="116"/>
        <v>1</v>
      </c>
      <c r="AO303">
        <f t="shared" si="116"/>
        <v>1</v>
      </c>
      <c r="AP303">
        <f t="shared" si="116"/>
        <v>1</v>
      </c>
      <c r="AQ303">
        <f t="shared" si="116"/>
        <v>1</v>
      </c>
      <c r="AR303">
        <f t="shared" si="116"/>
        <v>1</v>
      </c>
      <c r="AS303">
        <f t="shared" si="116"/>
        <v>1</v>
      </c>
      <c r="AT303">
        <f t="shared" si="116"/>
        <v>1</v>
      </c>
      <c r="AU303">
        <f t="shared" si="116"/>
        <v>1</v>
      </c>
      <c r="AV303">
        <f t="shared" si="116"/>
        <v>1</v>
      </c>
      <c r="AW303">
        <f t="shared" si="116"/>
        <v>1</v>
      </c>
      <c r="AX303">
        <f t="shared" si="116"/>
        <v>1</v>
      </c>
      <c r="AY303">
        <f t="shared" si="116"/>
        <v>1</v>
      </c>
      <c r="AZ303">
        <f t="shared" si="116"/>
        <v>1</v>
      </c>
      <c r="BA303">
        <f t="shared" si="116"/>
        <v>1</v>
      </c>
      <c r="BB303">
        <f t="shared" si="116"/>
        <v>1</v>
      </c>
      <c r="BC303">
        <f t="shared" si="116"/>
        <v>1</v>
      </c>
      <c r="BD303">
        <f t="shared" si="116"/>
        <v>1</v>
      </c>
      <c r="BE303">
        <f t="shared" si="116"/>
        <v>1</v>
      </c>
      <c r="BF303">
        <f t="shared" si="116"/>
        <v>1</v>
      </c>
      <c r="BG303" s="29"/>
    </row>
    <row r="304" spans="1:59">
      <c r="A304" s="364"/>
      <c r="B304" s="252" t="s">
        <v>21</v>
      </c>
      <c r="C304" s="253"/>
      <c r="D304" s="80">
        <f>+入力シート①!P$2</f>
        <v>0</v>
      </c>
      <c r="E304" s="33"/>
      <c r="F304" s="45"/>
      <c r="G304" s="45"/>
      <c r="H304" s="45"/>
      <c r="I304" s="45"/>
      <c r="J304" s="45"/>
      <c r="K304" s="46"/>
      <c r="P304" s="151">
        <v>42025</v>
      </c>
      <c r="R304" s="151">
        <v>42025</v>
      </c>
      <c r="S304" s="151"/>
      <c r="T304" s="151">
        <v>41283</v>
      </c>
      <c r="V304" s="80"/>
      <c r="W304" s="80"/>
      <c r="X304" s="80">
        <v>39840</v>
      </c>
      <c r="Y304" s="151">
        <v>39458</v>
      </c>
      <c r="AA304" s="30">
        <v>31</v>
      </c>
      <c r="AG304">
        <v>271</v>
      </c>
      <c r="AH304">
        <v>24</v>
      </c>
      <c r="AU304">
        <v>18</v>
      </c>
      <c r="AY304">
        <v>9</v>
      </c>
      <c r="BG304" s="29"/>
    </row>
    <row r="305" spans="1:59">
      <c r="A305" s="364"/>
      <c r="B305" s="252" t="s">
        <v>61</v>
      </c>
      <c r="C305" s="253"/>
      <c r="D305">
        <f>+入力シート①!P$3</f>
        <v>46</v>
      </c>
      <c r="E305" s="33"/>
      <c r="F305" s="45"/>
      <c r="G305" s="45"/>
      <c r="H305" s="45"/>
      <c r="I305" s="45"/>
      <c r="J305" s="45"/>
      <c r="K305" s="46"/>
      <c r="P305" s="30">
        <v>46</v>
      </c>
      <c r="R305" s="30">
        <v>46</v>
      </c>
      <c r="T305" s="30">
        <v>46</v>
      </c>
      <c r="U305" s="30">
        <v>46</v>
      </c>
      <c r="V305" s="30">
        <f t="shared" ref="V305:AA305" si="117">+$A$302</f>
        <v>46</v>
      </c>
      <c r="W305" s="30">
        <f t="shared" si="117"/>
        <v>46</v>
      </c>
      <c r="X305" s="30">
        <f t="shared" si="117"/>
        <v>46</v>
      </c>
      <c r="Y305" s="30">
        <f t="shared" si="117"/>
        <v>46</v>
      </c>
      <c r="Z305" s="30">
        <f t="shared" si="117"/>
        <v>46</v>
      </c>
      <c r="AA305" s="30">
        <f t="shared" si="117"/>
        <v>46</v>
      </c>
      <c r="AB305" s="30">
        <f t="shared" ref="AB305:BF305" si="118">+$A$302</f>
        <v>46</v>
      </c>
      <c r="AC305" s="30">
        <f t="shared" si="118"/>
        <v>46</v>
      </c>
      <c r="AD305" s="30">
        <f t="shared" si="118"/>
        <v>46</v>
      </c>
      <c r="AE305" s="30">
        <f t="shared" si="118"/>
        <v>46</v>
      </c>
      <c r="AF305" s="30">
        <f t="shared" si="118"/>
        <v>46</v>
      </c>
      <c r="AG305">
        <f t="shared" si="118"/>
        <v>46</v>
      </c>
      <c r="AH305">
        <f t="shared" si="118"/>
        <v>46</v>
      </c>
      <c r="AI305">
        <f t="shared" si="118"/>
        <v>46</v>
      </c>
      <c r="AJ305">
        <f t="shared" si="118"/>
        <v>46</v>
      </c>
      <c r="AK305">
        <f t="shared" si="118"/>
        <v>46</v>
      </c>
      <c r="AL305">
        <f t="shared" si="118"/>
        <v>46</v>
      </c>
      <c r="AM305">
        <f t="shared" si="118"/>
        <v>46</v>
      </c>
      <c r="AN305">
        <f t="shared" si="118"/>
        <v>46</v>
      </c>
      <c r="AO305">
        <f t="shared" si="118"/>
        <v>46</v>
      </c>
      <c r="AP305">
        <f t="shared" si="118"/>
        <v>46</v>
      </c>
      <c r="AQ305">
        <f t="shared" si="118"/>
        <v>46</v>
      </c>
      <c r="AR305">
        <f t="shared" si="118"/>
        <v>46</v>
      </c>
      <c r="AS305">
        <f t="shared" si="118"/>
        <v>46</v>
      </c>
      <c r="AT305">
        <f t="shared" si="118"/>
        <v>46</v>
      </c>
      <c r="AU305">
        <f t="shared" si="118"/>
        <v>46</v>
      </c>
      <c r="AV305">
        <f t="shared" si="118"/>
        <v>46</v>
      </c>
      <c r="AW305">
        <f t="shared" si="118"/>
        <v>46</v>
      </c>
      <c r="AX305">
        <f t="shared" si="118"/>
        <v>46</v>
      </c>
      <c r="AY305">
        <f t="shared" si="118"/>
        <v>46</v>
      </c>
      <c r="AZ305">
        <f t="shared" si="118"/>
        <v>46</v>
      </c>
      <c r="BA305">
        <f t="shared" si="118"/>
        <v>46</v>
      </c>
      <c r="BB305">
        <f t="shared" si="118"/>
        <v>46</v>
      </c>
      <c r="BC305">
        <f t="shared" si="118"/>
        <v>46</v>
      </c>
      <c r="BD305">
        <f t="shared" si="118"/>
        <v>46</v>
      </c>
      <c r="BE305">
        <f t="shared" si="118"/>
        <v>46</v>
      </c>
      <c r="BF305">
        <f t="shared" si="118"/>
        <v>46</v>
      </c>
      <c r="BG305" s="29"/>
    </row>
    <row r="306" spans="1:59" ht="16.5" thickBot="1">
      <c r="A306" s="364"/>
      <c r="B306" s="252" t="s">
        <v>22</v>
      </c>
      <c r="C306" s="253"/>
      <c r="D306" s="85" t="str">
        <f>+入力シート①!P$4</f>
        <v>-</v>
      </c>
      <c r="E306" s="34"/>
      <c r="F306" s="47"/>
      <c r="G306" s="47"/>
      <c r="H306" s="47"/>
      <c r="I306" s="47"/>
      <c r="J306" s="47"/>
      <c r="K306" s="48"/>
      <c r="P306" s="152">
        <v>0.29166666666666669</v>
      </c>
      <c r="R306" s="152">
        <v>0.29166666666666669</v>
      </c>
      <c r="S306" s="152"/>
      <c r="T306" s="152"/>
      <c r="V306" s="85"/>
      <c r="W306" s="85"/>
      <c r="X306" s="85">
        <v>0.2638888888888889</v>
      </c>
      <c r="Y306" s="152">
        <v>0.29166666666666669</v>
      </c>
      <c r="BG306" s="29"/>
    </row>
    <row r="307" spans="1:59">
      <c r="A307" s="364"/>
      <c r="B307" s="254" t="s">
        <v>23</v>
      </c>
      <c r="C307" s="20">
        <v>0</v>
      </c>
      <c r="D307" t="str">
        <f>+入力シート①!P$5</f>
        <v>-</v>
      </c>
      <c r="E307">
        <f t="shared" ref="E307:E319" si="119">+COUNT($M307:$BG307)</f>
        <v>8</v>
      </c>
      <c r="F307" s="16">
        <f t="shared" ref="F307:F319" si="120">+AVERAGE($M307:$BG307)</f>
        <v>19.372499999999999</v>
      </c>
      <c r="G307" s="16">
        <f t="shared" ref="G307:G319" si="121">+STDEV($M307:$BG307)</f>
        <v>1.5013398777663336</v>
      </c>
      <c r="H307" s="16">
        <f t="shared" ref="H307:H319" si="122">+MAX($M307:$BG307)</f>
        <v>20.9</v>
      </c>
      <c r="I307" s="16">
        <f t="shared" ref="I307:I319" si="123">+MIN($M307:$BG307)</f>
        <v>16.7</v>
      </c>
      <c r="J307" s="16" t="e">
        <f>+D307-F307</f>
        <v>#VALUE!</v>
      </c>
      <c r="K307" s="16" t="e">
        <f>+J307/G307</f>
        <v>#VALUE!</v>
      </c>
      <c r="P307" s="30">
        <v>19.79</v>
      </c>
      <c r="R307" s="30">
        <v>19.79</v>
      </c>
      <c r="X307">
        <v>17.399999999999999</v>
      </c>
      <c r="Y307" s="30">
        <v>20.5</v>
      </c>
      <c r="AA307" s="30">
        <v>20.2</v>
      </c>
      <c r="AH307">
        <v>16.7</v>
      </c>
      <c r="AU307">
        <v>20.9</v>
      </c>
      <c r="AY307">
        <v>19.7</v>
      </c>
      <c r="BG307" s="29"/>
    </row>
    <row r="308" spans="1:59">
      <c r="A308" s="364"/>
      <c r="B308" s="254"/>
      <c r="C308" s="20">
        <v>10</v>
      </c>
      <c r="D308" t="str">
        <f>+入力シート①!P$6</f>
        <v>-</v>
      </c>
      <c r="E308">
        <f t="shared" si="119"/>
        <v>8</v>
      </c>
      <c r="F308" s="16">
        <f t="shared" si="120"/>
        <v>19.328150000000001</v>
      </c>
      <c r="G308" s="16">
        <f t="shared" si="121"/>
        <v>1.3937466535513963</v>
      </c>
      <c r="H308" s="16">
        <f t="shared" si="122"/>
        <v>20.473600000000001</v>
      </c>
      <c r="I308" s="16">
        <f t="shared" si="123"/>
        <v>16.809999999999999</v>
      </c>
      <c r="J308" s="16" t="e">
        <f t="shared" ref="J308:J319" si="124">+D308-F308</f>
        <v>#VALUE!</v>
      </c>
      <c r="K308" s="16" t="e">
        <f t="shared" ref="K308:K319" si="125">+J308/G308</f>
        <v>#VALUE!</v>
      </c>
      <c r="P308" s="30">
        <v>19.79</v>
      </c>
      <c r="R308" s="30">
        <v>19.79</v>
      </c>
      <c r="X308">
        <v>17.491599999999998</v>
      </c>
      <c r="Y308" s="30">
        <v>20.473600000000001</v>
      </c>
      <c r="AA308" s="30">
        <v>20.22</v>
      </c>
      <c r="AH308">
        <v>16.809999999999999</v>
      </c>
      <c r="AU308">
        <v>20.46</v>
      </c>
      <c r="AY308">
        <v>19.59</v>
      </c>
      <c r="BG308" s="29"/>
    </row>
    <row r="309" spans="1:59">
      <c r="A309" s="364"/>
      <c r="B309" s="254"/>
      <c r="C309" s="20">
        <v>20</v>
      </c>
      <c r="D309" t="str">
        <f>+入力シート①!P$7</f>
        <v>-</v>
      </c>
      <c r="E309">
        <f t="shared" si="119"/>
        <v>8</v>
      </c>
      <c r="F309" s="16">
        <f t="shared" si="120"/>
        <v>19.313649999999999</v>
      </c>
      <c r="G309" s="16">
        <f t="shared" si="121"/>
        <v>1.4182473852309008</v>
      </c>
      <c r="H309" s="16">
        <f t="shared" si="122"/>
        <v>20.477900000000002</v>
      </c>
      <c r="I309" s="16">
        <f t="shared" si="123"/>
        <v>16.7</v>
      </c>
      <c r="J309" s="16" t="e">
        <f t="shared" si="124"/>
        <v>#VALUE!</v>
      </c>
      <c r="K309" s="16" t="e">
        <f t="shared" si="125"/>
        <v>#VALUE!</v>
      </c>
      <c r="P309" s="30">
        <v>19.8</v>
      </c>
      <c r="R309" s="30">
        <v>19.8</v>
      </c>
      <c r="X309">
        <v>17.501300000000001</v>
      </c>
      <c r="Y309" s="30">
        <v>20.477900000000002</v>
      </c>
      <c r="AA309" s="30">
        <v>20.190000000000001</v>
      </c>
      <c r="AH309">
        <v>16.7</v>
      </c>
      <c r="AU309">
        <v>20.45</v>
      </c>
      <c r="AY309">
        <v>19.59</v>
      </c>
      <c r="BG309" s="29"/>
    </row>
    <row r="310" spans="1:59">
      <c r="A310" s="364"/>
      <c r="B310" s="254"/>
      <c r="C310" s="20">
        <v>30</v>
      </c>
      <c r="D310" t="str">
        <f>+入力シート①!P$8</f>
        <v>-</v>
      </c>
      <c r="E310">
        <f t="shared" si="119"/>
        <v>8</v>
      </c>
      <c r="F310" s="16">
        <f t="shared" si="120"/>
        <v>19.294274999999999</v>
      </c>
      <c r="G310" s="16">
        <f t="shared" si="121"/>
        <v>1.4203616639534355</v>
      </c>
      <c r="H310" s="16">
        <f t="shared" si="122"/>
        <v>20.467400000000001</v>
      </c>
      <c r="I310" s="16">
        <f t="shared" si="123"/>
        <v>16.68</v>
      </c>
      <c r="J310" s="16" t="e">
        <f t="shared" si="124"/>
        <v>#VALUE!</v>
      </c>
      <c r="K310" s="16" t="e">
        <f t="shared" si="125"/>
        <v>#VALUE!</v>
      </c>
      <c r="P310" s="30">
        <v>19.8</v>
      </c>
      <c r="R310" s="30">
        <v>19.8</v>
      </c>
      <c r="X310">
        <v>17.4968</v>
      </c>
      <c r="Y310" s="30">
        <v>20.467400000000001</v>
      </c>
      <c r="AA310" s="30">
        <v>20.190000000000001</v>
      </c>
      <c r="AH310">
        <v>16.68</v>
      </c>
      <c r="AU310">
        <v>20.45</v>
      </c>
      <c r="AY310">
        <v>19.47</v>
      </c>
      <c r="BG310" s="29"/>
    </row>
    <row r="311" spans="1:59">
      <c r="A311" s="364"/>
      <c r="B311" s="254"/>
      <c r="C311" s="20">
        <v>50</v>
      </c>
      <c r="D311" t="str">
        <f>+入力シート①!P$9</f>
        <v>-</v>
      </c>
      <c r="E311">
        <f t="shared" si="119"/>
        <v>8</v>
      </c>
      <c r="F311" s="16">
        <f t="shared" si="120"/>
        <v>19.098737500000002</v>
      </c>
      <c r="G311" s="16">
        <f t="shared" si="121"/>
        <v>1.5082500313158587</v>
      </c>
      <c r="H311" s="16">
        <f t="shared" si="122"/>
        <v>20.440000000000001</v>
      </c>
      <c r="I311" s="16">
        <f t="shared" si="123"/>
        <v>16.45</v>
      </c>
      <c r="J311" s="16" t="e">
        <f t="shared" si="124"/>
        <v>#VALUE!</v>
      </c>
      <c r="K311" s="16" t="e">
        <f t="shared" si="125"/>
        <v>#VALUE!</v>
      </c>
      <c r="P311" s="30">
        <v>19.8</v>
      </c>
      <c r="R311" s="30">
        <v>19.8</v>
      </c>
      <c r="X311">
        <v>17.4956</v>
      </c>
      <c r="Y311" s="30">
        <v>20.374300000000002</v>
      </c>
      <c r="AA311" s="30">
        <v>20.190000000000001</v>
      </c>
      <c r="AH311">
        <v>16.45</v>
      </c>
      <c r="AU311">
        <v>20.440000000000001</v>
      </c>
      <c r="AY311">
        <v>18.239999999999998</v>
      </c>
      <c r="BG311" s="29"/>
    </row>
    <row r="312" spans="1:59">
      <c r="A312" s="364"/>
      <c r="B312" s="254"/>
      <c r="C312" s="20">
        <v>75</v>
      </c>
      <c r="D312" t="str">
        <f>+入力シート①!P$10</f>
        <v>-</v>
      </c>
      <c r="E312">
        <f t="shared" si="119"/>
        <v>8</v>
      </c>
      <c r="F312" s="16">
        <f t="shared" si="120"/>
        <v>18.990962500000002</v>
      </c>
      <c r="G312" s="16">
        <f t="shared" si="121"/>
        <v>1.5952109416603364</v>
      </c>
      <c r="H312" s="16">
        <f t="shared" si="122"/>
        <v>20.38</v>
      </c>
      <c r="I312" s="16">
        <f t="shared" si="123"/>
        <v>16.190000000000001</v>
      </c>
      <c r="J312" s="16" t="e">
        <f t="shared" si="124"/>
        <v>#VALUE!</v>
      </c>
      <c r="K312" s="16" t="e">
        <f t="shared" si="125"/>
        <v>#VALUE!</v>
      </c>
      <c r="P312" s="30">
        <v>19.8</v>
      </c>
      <c r="R312" s="30">
        <v>19.8</v>
      </c>
      <c r="X312">
        <v>17.460899999999999</v>
      </c>
      <c r="Y312" s="30">
        <v>20.2468</v>
      </c>
      <c r="AA312" s="30">
        <v>20.21</v>
      </c>
      <c r="AH312">
        <v>16.190000000000001</v>
      </c>
      <c r="AU312">
        <v>20.38</v>
      </c>
      <c r="AY312">
        <v>17.84</v>
      </c>
      <c r="BG312" s="29"/>
    </row>
    <row r="313" spans="1:59">
      <c r="A313" s="364"/>
      <c r="B313" s="254"/>
      <c r="C313" s="20">
        <v>100</v>
      </c>
      <c r="D313" t="str">
        <f>+入力シート①!P$11</f>
        <v>-</v>
      </c>
      <c r="E313">
        <f t="shared" si="119"/>
        <v>8</v>
      </c>
      <c r="F313" s="16">
        <f t="shared" si="120"/>
        <v>18.762812499999999</v>
      </c>
      <c r="G313" s="16">
        <f t="shared" si="121"/>
        <v>1.8150125921936267</v>
      </c>
      <c r="H313" s="16">
        <f t="shared" si="122"/>
        <v>20.23</v>
      </c>
      <c r="I313" s="16">
        <f t="shared" si="123"/>
        <v>15.32</v>
      </c>
      <c r="J313" s="16" t="e">
        <f t="shared" si="124"/>
        <v>#VALUE!</v>
      </c>
      <c r="K313" s="16" t="e">
        <f t="shared" si="125"/>
        <v>#VALUE!</v>
      </c>
      <c r="P313" s="30">
        <v>19.82</v>
      </c>
      <c r="R313" s="30">
        <v>19.82</v>
      </c>
      <c r="X313">
        <v>17.315999999999999</v>
      </c>
      <c r="Y313" s="30">
        <v>19.826499999999999</v>
      </c>
      <c r="AA313" s="30">
        <v>20.22</v>
      </c>
      <c r="AH313">
        <v>15.32</v>
      </c>
      <c r="AU313">
        <v>20.23</v>
      </c>
      <c r="AY313">
        <v>17.55</v>
      </c>
      <c r="BG313" s="29"/>
    </row>
    <row r="314" spans="1:59">
      <c r="A314" s="364"/>
      <c r="B314" s="254"/>
      <c r="C314" s="20">
        <v>150</v>
      </c>
      <c r="D314" t="str">
        <f>+入力シート①!P$12</f>
        <v>-</v>
      </c>
      <c r="E314">
        <f t="shared" si="119"/>
        <v>8</v>
      </c>
      <c r="F314" s="16">
        <f t="shared" si="120"/>
        <v>17.987887499999999</v>
      </c>
      <c r="G314" s="16">
        <f t="shared" si="121"/>
        <v>2.144492111325131</v>
      </c>
      <c r="H314" s="16">
        <f t="shared" si="122"/>
        <v>20.22</v>
      </c>
      <c r="I314" s="16">
        <f t="shared" si="123"/>
        <v>14.68</v>
      </c>
      <c r="J314" s="16" t="e">
        <f t="shared" si="124"/>
        <v>#VALUE!</v>
      </c>
      <c r="K314" s="16" t="e">
        <f t="shared" si="125"/>
        <v>#VALUE!</v>
      </c>
      <c r="P314" s="30">
        <v>19.12</v>
      </c>
      <c r="R314" s="30">
        <v>19.12</v>
      </c>
      <c r="X314">
        <v>16.835000000000001</v>
      </c>
      <c r="Y314" s="30">
        <v>18.848099999999999</v>
      </c>
      <c r="AA314" s="30">
        <v>20.22</v>
      </c>
      <c r="AH314">
        <v>14.68</v>
      </c>
      <c r="AU314">
        <v>19.91</v>
      </c>
      <c r="AY314">
        <v>15.17</v>
      </c>
      <c r="BG314" s="29"/>
    </row>
    <row r="315" spans="1:59">
      <c r="A315" s="364"/>
      <c r="B315" s="254"/>
      <c r="C315" s="20">
        <v>200</v>
      </c>
      <c r="D315" t="str">
        <f>+入力シート①!P$13</f>
        <v>-</v>
      </c>
      <c r="E315">
        <f t="shared" si="119"/>
        <v>7</v>
      </c>
      <c r="F315" s="16">
        <f t="shared" si="120"/>
        <v>16.577528571428576</v>
      </c>
      <c r="G315" s="16">
        <f t="shared" si="121"/>
        <v>2.938931170065199</v>
      </c>
      <c r="H315" s="16">
        <f t="shared" si="122"/>
        <v>20.21</v>
      </c>
      <c r="I315" s="16">
        <f t="shared" si="123"/>
        <v>13.36</v>
      </c>
      <c r="J315" s="16" t="e">
        <f t="shared" si="124"/>
        <v>#VALUE!</v>
      </c>
      <c r="K315" s="16" t="e">
        <f t="shared" si="125"/>
        <v>#VALUE!</v>
      </c>
      <c r="P315" s="30">
        <v>18.260000000000002</v>
      </c>
      <c r="R315" s="30">
        <v>18.260000000000002</v>
      </c>
      <c r="X315">
        <v>13.7927</v>
      </c>
      <c r="AA315" s="30">
        <v>20.21</v>
      </c>
      <c r="AH315">
        <v>13.4</v>
      </c>
      <c r="AU315">
        <v>18.760000000000002</v>
      </c>
      <c r="AY315">
        <v>13.36</v>
      </c>
      <c r="BG315" s="29"/>
    </row>
    <row r="316" spans="1:59">
      <c r="A316" s="364"/>
      <c r="B316" s="254"/>
      <c r="C316" s="20">
        <v>300</v>
      </c>
      <c r="D316" t="str">
        <f>+入力シート①!P$14</f>
        <v>-</v>
      </c>
      <c r="E316">
        <f t="shared" si="119"/>
        <v>2</v>
      </c>
      <c r="F316" s="16">
        <f t="shared" si="120"/>
        <v>4.7350000000000003</v>
      </c>
      <c r="G316" s="16">
        <f t="shared" si="121"/>
        <v>6.6963012178366057</v>
      </c>
      <c r="H316" s="16">
        <f t="shared" si="122"/>
        <v>9.4700000000000006</v>
      </c>
      <c r="I316" s="16">
        <f t="shared" si="123"/>
        <v>0</v>
      </c>
      <c r="J316" s="16" t="e">
        <f t="shared" si="124"/>
        <v>#VALUE!</v>
      </c>
      <c r="K316" s="16" t="e">
        <f t="shared" si="125"/>
        <v>#VALUE!</v>
      </c>
      <c r="P316" s="30">
        <v>0</v>
      </c>
      <c r="AH316">
        <v>9.4700000000000006</v>
      </c>
      <c r="BG316" s="29"/>
    </row>
    <row r="317" spans="1:59">
      <c r="A317" s="364"/>
      <c r="B317" s="254"/>
      <c r="C317" s="20">
        <v>400</v>
      </c>
      <c r="D317" t="str">
        <f>+入力シート①!P$15</f>
        <v>-</v>
      </c>
      <c r="E317">
        <f t="shared" si="119"/>
        <v>1</v>
      </c>
      <c r="F317" s="16">
        <f t="shared" si="120"/>
        <v>0</v>
      </c>
      <c r="G317" s="16" t="e">
        <f t="shared" si="121"/>
        <v>#DIV/0!</v>
      </c>
      <c r="H317" s="16">
        <f t="shared" si="122"/>
        <v>0</v>
      </c>
      <c r="I317" s="16">
        <f t="shared" si="123"/>
        <v>0</v>
      </c>
      <c r="J317" s="16" t="e">
        <f t="shared" si="124"/>
        <v>#VALUE!</v>
      </c>
      <c r="K317" s="16" t="e">
        <f t="shared" si="125"/>
        <v>#VALUE!</v>
      </c>
      <c r="P317" s="30">
        <v>0</v>
      </c>
      <c r="BG317" s="29"/>
    </row>
    <row r="318" spans="1:59">
      <c r="A318" s="364"/>
      <c r="B318" s="254"/>
      <c r="C318" s="20">
        <v>500</v>
      </c>
      <c r="D318" t="str">
        <f>+入力シート①!P$16</f>
        <v>-</v>
      </c>
      <c r="E318">
        <f t="shared" si="119"/>
        <v>1</v>
      </c>
      <c r="F318" s="16">
        <f t="shared" si="120"/>
        <v>0</v>
      </c>
      <c r="G318" s="16" t="e">
        <f t="shared" si="121"/>
        <v>#DIV/0!</v>
      </c>
      <c r="H318" s="16">
        <f t="shared" si="122"/>
        <v>0</v>
      </c>
      <c r="I318" s="16">
        <f t="shared" si="123"/>
        <v>0</v>
      </c>
      <c r="J318" s="16" t="e">
        <f t="shared" si="124"/>
        <v>#VALUE!</v>
      </c>
      <c r="K318" s="16" t="e">
        <f t="shared" si="125"/>
        <v>#VALUE!</v>
      </c>
      <c r="P318" s="30">
        <v>0</v>
      </c>
      <c r="BG318" s="29"/>
    </row>
    <row r="319" spans="1:59">
      <c r="A319" s="364"/>
      <c r="B319" s="254"/>
      <c r="C319" s="20">
        <v>600</v>
      </c>
      <c r="D319" t="str">
        <f>+入力シート①!P$17</f>
        <v>-</v>
      </c>
      <c r="E319">
        <f t="shared" si="119"/>
        <v>1</v>
      </c>
      <c r="F319" s="16">
        <f t="shared" si="120"/>
        <v>0</v>
      </c>
      <c r="G319" s="16" t="e">
        <f t="shared" si="121"/>
        <v>#DIV/0!</v>
      </c>
      <c r="H319" s="16">
        <f t="shared" si="122"/>
        <v>0</v>
      </c>
      <c r="I319" s="16">
        <f t="shared" si="123"/>
        <v>0</v>
      </c>
      <c r="J319" s="16" t="e">
        <f t="shared" si="124"/>
        <v>#VALUE!</v>
      </c>
      <c r="K319" s="16" t="e">
        <f t="shared" si="125"/>
        <v>#VALUE!</v>
      </c>
      <c r="P319" s="30">
        <v>0</v>
      </c>
      <c r="BG319" s="29"/>
    </row>
    <row r="320" spans="1:59">
      <c r="A320" s="364"/>
      <c r="B320" s="26"/>
      <c r="C320" s="26"/>
      <c r="D320" s="31"/>
      <c r="E320" s="31"/>
      <c r="F320" s="49"/>
      <c r="G320" s="49"/>
      <c r="H320" s="49"/>
      <c r="I320" s="49"/>
      <c r="J320" s="49"/>
      <c r="K320" s="49"/>
      <c r="L320" s="31"/>
      <c r="U320" s="31"/>
      <c r="V320" s="31"/>
      <c r="W320" s="31"/>
      <c r="X320" s="31"/>
      <c r="Y320" s="31"/>
      <c r="Z320" s="31"/>
      <c r="AA320" s="31"/>
      <c r="AB320" s="31"/>
      <c r="AC320" s="31"/>
      <c r="AD320" s="31"/>
      <c r="AE320" s="31"/>
      <c r="AF320" s="31"/>
      <c r="AG320" s="31"/>
      <c r="AH320" s="31"/>
      <c r="AI320" s="31"/>
      <c r="AJ320" s="31"/>
      <c r="AK320" s="31"/>
      <c r="AL320" s="31"/>
      <c r="AM320" s="31"/>
      <c r="AN320" s="31"/>
      <c r="AO320" s="31"/>
      <c r="AP320" s="31"/>
      <c r="AQ320" s="31"/>
      <c r="AR320" s="31"/>
      <c r="AS320" s="31"/>
      <c r="AT320" s="31"/>
      <c r="AU320" s="31"/>
      <c r="AV320" s="31"/>
      <c r="AW320" s="31"/>
      <c r="AX320" s="31"/>
      <c r="AY320" s="31"/>
      <c r="AZ320" s="31"/>
      <c r="BA320" s="31"/>
      <c r="BB320" s="31"/>
      <c r="BC320" s="31"/>
      <c r="BD320" s="31"/>
      <c r="BE320" s="31"/>
      <c r="BF320" s="31"/>
      <c r="BG320" s="29"/>
    </row>
    <row r="321" spans="1:59">
      <c r="A321" s="364"/>
      <c r="B321" s="250" t="s">
        <v>26</v>
      </c>
      <c r="C321" s="24" t="s">
        <v>24</v>
      </c>
      <c r="D321" t="str">
        <f>+入力シート①!P$19</f>
        <v>-</v>
      </c>
      <c r="E321">
        <f>+COUNT($M321:$BG321)</f>
        <v>9</v>
      </c>
      <c r="F321" s="16">
        <f>+AVERAGE($M321:$BG321)</f>
        <v>186.16666666666666</v>
      </c>
      <c r="G321" s="16">
        <f>+STDEV($M321:$BG321)</f>
        <v>79.361514602482231</v>
      </c>
      <c r="H321" s="16">
        <f>+MAX($M321:$BG321)</f>
        <v>248</v>
      </c>
      <c r="I321" s="16">
        <f>+MIN($M321:$BG321)</f>
        <v>1.5</v>
      </c>
      <c r="J321" s="16" t="e">
        <f>+D321-F321</f>
        <v>#VALUE!</v>
      </c>
      <c r="K321" s="16" t="e">
        <f>+J321/G321</f>
        <v>#VALUE!</v>
      </c>
      <c r="P321" s="30">
        <v>224</v>
      </c>
      <c r="R321" s="30">
        <v>224</v>
      </c>
      <c r="X321">
        <v>216</v>
      </c>
      <c r="Y321" s="30">
        <v>248</v>
      </c>
      <c r="AA321" s="30">
        <v>212</v>
      </c>
      <c r="AG321">
        <v>1.5</v>
      </c>
      <c r="AH321">
        <v>240</v>
      </c>
      <c r="AU321">
        <v>115</v>
      </c>
      <c r="AY321">
        <v>195</v>
      </c>
      <c r="BG321" s="29"/>
    </row>
    <row r="322" spans="1:59">
      <c r="A322" s="364"/>
      <c r="B322" s="251"/>
      <c r="C322" s="21" t="s">
        <v>25</v>
      </c>
      <c r="D322" t="str">
        <f>+入力シート①!P$20</f>
        <v>-</v>
      </c>
      <c r="E322">
        <f>+COUNT($M322:$BG322)</f>
        <v>9</v>
      </c>
      <c r="F322" s="16">
        <f>+AVERAGE($M322:$BG322)</f>
        <v>3.6888888888888882</v>
      </c>
      <c r="G322" s="16">
        <f>+STDEV($M322:$BG322)</f>
        <v>5.3071754362477144</v>
      </c>
      <c r="H322" s="16">
        <f>+MAX($M322:$BG322)</f>
        <v>17.600000000000001</v>
      </c>
      <c r="I322" s="16">
        <f>+MIN($M322:$BG322)</f>
        <v>0.9</v>
      </c>
      <c r="J322" s="16" t="e">
        <f>+D322-F322</f>
        <v>#VALUE!</v>
      </c>
      <c r="K322" s="16" t="e">
        <f>+J322/G322</f>
        <v>#VALUE!</v>
      </c>
      <c r="P322" s="30">
        <v>2.2000000000000002</v>
      </c>
      <c r="R322" s="30">
        <v>2.2000000000000002</v>
      </c>
      <c r="X322">
        <v>3.9</v>
      </c>
      <c r="Y322" s="30">
        <v>1.2</v>
      </c>
      <c r="AA322" s="30">
        <v>1.5</v>
      </c>
      <c r="AG322">
        <v>17.600000000000001</v>
      </c>
      <c r="AH322">
        <v>0.9</v>
      </c>
      <c r="AU322">
        <v>0.9</v>
      </c>
      <c r="AY322">
        <v>2.8</v>
      </c>
      <c r="BG322" s="29"/>
    </row>
    <row r="323" spans="1:59" ht="0.95" customHeight="1">
      <c r="BG323" s="29"/>
    </row>
    <row r="324" spans="1:59" ht="0.95" customHeight="1">
      <c r="BG324" s="29"/>
    </row>
    <row r="325" spans="1:59" ht="0.95" customHeight="1">
      <c r="BG325" s="29"/>
    </row>
    <row r="326" spans="1:59" ht="0.95" customHeight="1">
      <c r="BG326" s="29"/>
    </row>
    <row r="327" spans="1:59" ht="0.95" customHeight="1">
      <c r="BG327" s="29"/>
    </row>
    <row r="328" spans="1:59" ht="0.95" customHeight="1">
      <c r="BG328" s="29"/>
    </row>
    <row r="329" spans="1:59" ht="0.95" customHeight="1">
      <c r="BG329" s="29"/>
    </row>
    <row r="330" spans="1:59" ht="0.95" customHeight="1">
      <c r="BG330" s="29"/>
    </row>
    <row r="331" spans="1:59" ht="16.5" thickBot="1">
      <c r="D331" s="1" t="s">
        <v>27</v>
      </c>
      <c r="E331" s="1" t="s">
        <v>3</v>
      </c>
      <c r="F331" s="15" t="s">
        <v>4</v>
      </c>
      <c r="G331" s="15" t="s">
        <v>8</v>
      </c>
      <c r="H331" s="15" t="s">
        <v>5</v>
      </c>
      <c r="I331" s="15" t="s">
        <v>6</v>
      </c>
      <c r="J331" s="15" t="s">
        <v>7</v>
      </c>
      <c r="K331" s="16" t="s">
        <v>60</v>
      </c>
      <c r="P331" s="30" t="s">
        <v>201</v>
      </c>
      <c r="R331" s="30" t="s">
        <v>201</v>
      </c>
      <c r="T331" s="30" t="s">
        <v>201</v>
      </c>
      <c r="V331" s="142"/>
      <c r="W331" s="142"/>
      <c r="X331" s="142"/>
      <c r="Y331" s="142"/>
      <c r="AB331" s="142"/>
      <c r="AC331" s="142"/>
      <c r="AD331" s="142"/>
      <c r="AE331" s="142"/>
      <c r="AF331" s="142"/>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29"/>
    </row>
    <row r="332" spans="1:59">
      <c r="A332" s="364">
        <v>56</v>
      </c>
      <c r="B332" s="252" t="s">
        <v>19</v>
      </c>
      <c r="C332" s="253"/>
      <c r="D332" s="78">
        <f>+入力シート①!Q$2</f>
        <v>0</v>
      </c>
      <c r="E332" s="32"/>
      <c r="F332" s="43"/>
      <c r="G332" s="43"/>
      <c r="H332" s="43"/>
      <c r="I332" s="43"/>
      <c r="J332" s="43"/>
      <c r="K332" s="44"/>
      <c r="P332" s="239">
        <v>42025</v>
      </c>
      <c r="R332" s="239">
        <v>42025</v>
      </c>
      <c r="S332" s="239"/>
      <c r="T332" s="239">
        <v>41283</v>
      </c>
      <c r="U332" s="30">
        <v>2012</v>
      </c>
      <c r="V332" s="30">
        <f t="shared" ref="V332:BF332" si="126">+V$1</f>
        <v>2011</v>
      </c>
      <c r="W332" s="30">
        <f t="shared" si="126"/>
        <v>2010</v>
      </c>
      <c r="X332" s="30">
        <f t="shared" si="126"/>
        <v>2009</v>
      </c>
      <c r="Y332" s="30">
        <f t="shared" si="126"/>
        <v>2008</v>
      </c>
      <c r="Z332" s="30">
        <f t="shared" si="126"/>
        <v>2007</v>
      </c>
      <c r="AA332" s="30">
        <f t="shared" si="126"/>
        <v>2006</v>
      </c>
      <c r="AB332" s="30">
        <f t="shared" si="126"/>
        <v>2005</v>
      </c>
      <c r="AC332" s="30">
        <f t="shared" si="126"/>
        <v>2004</v>
      </c>
      <c r="AD332" s="30">
        <f t="shared" si="126"/>
        <v>2003</v>
      </c>
      <c r="AE332" s="30">
        <f t="shared" si="126"/>
        <v>2003</v>
      </c>
      <c r="AF332" s="30">
        <f t="shared" si="126"/>
        <v>2001</v>
      </c>
      <c r="AG332">
        <f t="shared" si="126"/>
        <v>2001</v>
      </c>
      <c r="AH332">
        <f t="shared" si="126"/>
        <v>2000</v>
      </c>
      <c r="AI332">
        <f t="shared" si="126"/>
        <v>1999</v>
      </c>
      <c r="AJ332">
        <f t="shared" si="126"/>
        <v>1999</v>
      </c>
      <c r="AK332">
        <f t="shared" si="126"/>
        <v>1998</v>
      </c>
      <c r="AL332">
        <f t="shared" si="126"/>
        <v>1997</v>
      </c>
      <c r="AM332">
        <f t="shared" si="126"/>
        <v>1996</v>
      </c>
      <c r="AN332">
        <f t="shared" si="126"/>
        <v>1995</v>
      </c>
      <c r="AO332">
        <f t="shared" si="126"/>
        <v>1994</v>
      </c>
      <c r="AP332">
        <f t="shared" si="126"/>
        <v>1993</v>
      </c>
      <c r="AQ332">
        <f t="shared" si="126"/>
        <v>1992</v>
      </c>
      <c r="AR332">
        <f t="shared" si="126"/>
        <v>1991</v>
      </c>
      <c r="AS332">
        <f t="shared" si="126"/>
        <v>1991</v>
      </c>
      <c r="AT332">
        <f t="shared" si="126"/>
        <v>1990</v>
      </c>
      <c r="AU332">
        <f t="shared" si="126"/>
        <v>1989</v>
      </c>
      <c r="AV332">
        <f t="shared" si="126"/>
        <v>1988</v>
      </c>
      <c r="AW332">
        <f t="shared" si="126"/>
        <v>1987</v>
      </c>
      <c r="AX332">
        <f t="shared" si="126"/>
        <v>1986</v>
      </c>
      <c r="AY332">
        <f t="shared" si="126"/>
        <v>1985</v>
      </c>
      <c r="AZ332">
        <f t="shared" si="126"/>
        <v>1984</v>
      </c>
      <c r="BA332">
        <f t="shared" si="126"/>
        <v>1984</v>
      </c>
      <c r="BB332">
        <f t="shared" si="126"/>
        <v>1983</v>
      </c>
      <c r="BC332">
        <f t="shared" si="126"/>
        <v>1982</v>
      </c>
      <c r="BD332">
        <f t="shared" si="126"/>
        <v>1981</v>
      </c>
      <c r="BE332">
        <f t="shared" si="126"/>
        <v>1981</v>
      </c>
      <c r="BF332">
        <f t="shared" si="126"/>
        <v>1980</v>
      </c>
      <c r="BG332" s="29"/>
    </row>
    <row r="333" spans="1:59">
      <c r="A333" s="364"/>
      <c r="B333" s="252" t="s">
        <v>20</v>
      </c>
      <c r="C333" s="253"/>
      <c r="D333" s="79">
        <f>+入力シート①!Q$2</f>
        <v>0</v>
      </c>
      <c r="E333" s="33"/>
      <c r="F333" s="45"/>
      <c r="G333" s="45"/>
      <c r="H333" s="45"/>
      <c r="I333" s="45"/>
      <c r="J333" s="45"/>
      <c r="K333" s="46"/>
      <c r="P333" s="150">
        <v>42025</v>
      </c>
      <c r="R333" s="150">
        <v>42025</v>
      </c>
      <c r="S333" s="150"/>
      <c r="T333" s="150">
        <v>41283</v>
      </c>
      <c r="U333" s="30">
        <v>1</v>
      </c>
      <c r="V333" s="30">
        <f t="shared" ref="V333:BF333" si="127">+V$3</f>
        <v>1</v>
      </c>
      <c r="W333" s="30">
        <f t="shared" si="127"/>
        <v>1</v>
      </c>
      <c r="X333" s="30">
        <f t="shared" si="127"/>
        <v>1</v>
      </c>
      <c r="Y333" s="30">
        <f t="shared" si="127"/>
        <v>1</v>
      </c>
      <c r="Z333" s="30">
        <f t="shared" si="127"/>
        <v>1</v>
      </c>
      <c r="AA333" s="30">
        <f t="shared" si="127"/>
        <v>1</v>
      </c>
      <c r="AB333" s="30">
        <f t="shared" si="127"/>
        <v>1</v>
      </c>
      <c r="AC333" s="30">
        <f t="shared" si="127"/>
        <v>1</v>
      </c>
      <c r="AD333" s="30">
        <f t="shared" si="127"/>
        <v>1</v>
      </c>
      <c r="AE333" s="30">
        <f t="shared" si="127"/>
        <v>1</v>
      </c>
      <c r="AF333" s="30">
        <f t="shared" si="127"/>
        <v>1</v>
      </c>
      <c r="AG333">
        <f t="shared" si="127"/>
        <v>1</v>
      </c>
      <c r="AH333">
        <f t="shared" si="127"/>
        <v>1</v>
      </c>
      <c r="AI333">
        <f t="shared" si="127"/>
        <v>1</v>
      </c>
      <c r="AJ333">
        <f t="shared" si="127"/>
        <v>1</v>
      </c>
      <c r="AK333">
        <f t="shared" si="127"/>
        <v>1</v>
      </c>
      <c r="AL333">
        <f t="shared" si="127"/>
        <v>1</v>
      </c>
      <c r="AM333">
        <f t="shared" si="127"/>
        <v>1</v>
      </c>
      <c r="AN333">
        <f t="shared" si="127"/>
        <v>1</v>
      </c>
      <c r="AO333">
        <f t="shared" si="127"/>
        <v>1</v>
      </c>
      <c r="AP333">
        <f t="shared" si="127"/>
        <v>1</v>
      </c>
      <c r="AQ333">
        <f t="shared" si="127"/>
        <v>1</v>
      </c>
      <c r="AR333">
        <f t="shared" si="127"/>
        <v>1</v>
      </c>
      <c r="AS333">
        <f t="shared" si="127"/>
        <v>1</v>
      </c>
      <c r="AT333">
        <f t="shared" si="127"/>
        <v>1</v>
      </c>
      <c r="AU333">
        <f t="shared" si="127"/>
        <v>1</v>
      </c>
      <c r="AV333">
        <f t="shared" si="127"/>
        <v>1</v>
      </c>
      <c r="AW333">
        <f t="shared" si="127"/>
        <v>1</v>
      </c>
      <c r="AX333">
        <f t="shared" si="127"/>
        <v>1</v>
      </c>
      <c r="AY333">
        <f t="shared" si="127"/>
        <v>1</v>
      </c>
      <c r="AZ333">
        <f t="shared" si="127"/>
        <v>1</v>
      </c>
      <c r="BA333">
        <f t="shared" si="127"/>
        <v>1</v>
      </c>
      <c r="BB333">
        <f t="shared" si="127"/>
        <v>1</v>
      </c>
      <c r="BC333">
        <f t="shared" si="127"/>
        <v>1</v>
      </c>
      <c r="BD333">
        <f t="shared" si="127"/>
        <v>1</v>
      </c>
      <c r="BE333">
        <f t="shared" si="127"/>
        <v>1</v>
      </c>
      <c r="BF333">
        <f t="shared" si="127"/>
        <v>1</v>
      </c>
      <c r="BG333" s="29"/>
    </row>
    <row r="334" spans="1:59">
      <c r="A334" s="364"/>
      <c r="B334" s="252" t="s">
        <v>21</v>
      </c>
      <c r="C334" s="253"/>
      <c r="D334" s="80">
        <f>+入力シート①!Q$2</f>
        <v>0</v>
      </c>
      <c r="E334" s="33"/>
      <c r="F334" s="45"/>
      <c r="G334" s="45"/>
      <c r="H334" s="45"/>
      <c r="I334" s="45"/>
      <c r="J334" s="45"/>
      <c r="K334" s="46"/>
      <c r="P334" s="151">
        <v>42025</v>
      </c>
      <c r="R334" s="151">
        <v>42025</v>
      </c>
      <c r="S334" s="151"/>
      <c r="T334" s="151">
        <v>41283</v>
      </c>
      <c r="V334" s="80"/>
      <c r="W334" s="80"/>
      <c r="X334" s="80">
        <v>39840</v>
      </c>
      <c r="Y334" s="151">
        <v>39458</v>
      </c>
      <c r="AA334" s="30">
        <v>31</v>
      </c>
      <c r="AD334" s="30">
        <v>10</v>
      </c>
      <c r="AG334">
        <v>31</v>
      </c>
      <c r="AU334">
        <v>18</v>
      </c>
      <c r="AY334">
        <v>9</v>
      </c>
      <c r="BG334" s="29"/>
    </row>
    <row r="335" spans="1:59">
      <c r="A335" s="364"/>
      <c r="B335" s="252" t="s">
        <v>61</v>
      </c>
      <c r="C335" s="253"/>
      <c r="D335">
        <f>+入力シート①!Q$3</f>
        <v>56</v>
      </c>
      <c r="E335" s="33"/>
      <c r="F335" s="45"/>
      <c r="G335" s="45"/>
      <c r="H335" s="45"/>
      <c r="I335" s="45"/>
      <c r="J335" s="45"/>
      <c r="K335" s="46"/>
      <c r="P335" s="30">
        <v>56</v>
      </c>
      <c r="R335" s="30">
        <v>56</v>
      </c>
      <c r="T335" s="30">
        <v>56</v>
      </c>
      <c r="U335" s="30">
        <v>56</v>
      </c>
      <c r="V335" s="30">
        <f t="shared" ref="V335:AA335" si="128">+$A$332</f>
        <v>56</v>
      </c>
      <c r="W335" s="30">
        <f t="shared" si="128"/>
        <v>56</v>
      </c>
      <c r="X335" s="30">
        <f t="shared" si="128"/>
        <v>56</v>
      </c>
      <c r="Y335" s="30">
        <f t="shared" si="128"/>
        <v>56</v>
      </c>
      <c r="Z335" s="30">
        <f t="shared" si="128"/>
        <v>56</v>
      </c>
      <c r="AA335" s="30">
        <f t="shared" si="128"/>
        <v>56</v>
      </c>
      <c r="AB335" s="30">
        <f t="shared" ref="AB335:BF335" si="129">+$A$332</f>
        <v>56</v>
      </c>
      <c r="AC335" s="30">
        <f t="shared" si="129"/>
        <v>56</v>
      </c>
      <c r="AD335" s="30">
        <f t="shared" si="129"/>
        <v>56</v>
      </c>
      <c r="AE335" s="30">
        <f t="shared" si="129"/>
        <v>56</v>
      </c>
      <c r="AF335" s="30">
        <f t="shared" si="129"/>
        <v>56</v>
      </c>
      <c r="AG335">
        <f t="shared" si="129"/>
        <v>56</v>
      </c>
      <c r="AH335">
        <f t="shared" si="129"/>
        <v>56</v>
      </c>
      <c r="AI335">
        <f t="shared" si="129"/>
        <v>56</v>
      </c>
      <c r="AJ335">
        <f t="shared" si="129"/>
        <v>56</v>
      </c>
      <c r="AK335">
        <f t="shared" si="129"/>
        <v>56</v>
      </c>
      <c r="AL335">
        <f t="shared" si="129"/>
        <v>56</v>
      </c>
      <c r="AM335">
        <f t="shared" si="129"/>
        <v>56</v>
      </c>
      <c r="AN335">
        <f t="shared" si="129"/>
        <v>56</v>
      </c>
      <c r="AO335">
        <f t="shared" si="129"/>
        <v>56</v>
      </c>
      <c r="AP335">
        <f t="shared" si="129"/>
        <v>56</v>
      </c>
      <c r="AQ335">
        <f t="shared" si="129"/>
        <v>56</v>
      </c>
      <c r="AR335">
        <f t="shared" si="129"/>
        <v>56</v>
      </c>
      <c r="AS335">
        <f t="shared" si="129"/>
        <v>56</v>
      </c>
      <c r="AT335">
        <f t="shared" si="129"/>
        <v>56</v>
      </c>
      <c r="AU335">
        <f t="shared" si="129"/>
        <v>56</v>
      </c>
      <c r="AV335">
        <f t="shared" si="129"/>
        <v>56</v>
      </c>
      <c r="AW335">
        <f t="shared" si="129"/>
        <v>56</v>
      </c>
      <c r="AX335">
        <f t="shared" si="129"/>
        <v>56</v>
      </c>
      <c r="AY335">
        <f t="shared" si="129"/>
        <v>56</v>
      </c>
      <c r="AZ335">
        <f t="shared" si="129"/>
        <v>56</v>
      </c>
      <c r="BA335">
        <f t="shared" si="129"/>
        <v>56</v>
      </c>
      <c r="BB335">
        <f t="shared" si="129"/>
        <v>56</v>
      </c>
      <c r="BC335">
        <f t="shared" si="129"/>
        <v>56</v>
      </c>
      <c r="BD335">
        <f t="shared" si="129"/>
        <v>56</v>
      </c>
      <c r="BE335">
        <f t="shared" si="129"/>
        <v>56</v>
      </c>
      <c r="BF335">
        <f t="shared" si="129"/>
        <v>56</v>
      </c>
      <c r="BG335" s="29"/>
    </row>
    <row r="336" spans="1:59" ht="16.5" thickBot="1">
      <c r="A336" s="364"/>
      <c r="B336" s="252" t="s">
        <v>22</v>
      </c>
      <c r="C336" s="253"/>
      <c r="D336" s="85" t="str">
        <f>+入力シート①!Q$4</f>
        <v>-</v>
      </c>
      <c r="E336" s="34"/>
      <c r="F336" s="47"/>
      <c r="G336" s="47"/>
      <c r="H336" s="47"/>
      <c r="I336" s="47"/>
      <c r="J336" s="47"/>
      <c r="K336" s="48"/>
      <c r="P336" s="152">
        <v>0.3263888888888889</v>
      </c>
      <c r="R336" s="152">
        <v>0.3263888888888889</v>
      </c>
      <c r="S336" s="152"/>
      <c r="T336" s="152">
        <v>0.34027777777777773</v>
      </c>
      <c r="V336" s="85"/>
      <c r="W336" s="85"/>
      <c r="X336" s="85">
        <v>0.2986111111111111</v>
      </c>
      <c r="Y336" s="152">
        <v>0.3298611111111111</v>
      </c>
      <c r="BG336" s="29"/>
    </row>
    <row r="337" spans="1:59">
      <c r="A337" s="364"/>
      <c r="B337" s="254" t="s">
        <v>23</v>
      </c>
      <c r="C337" s="20">
        <v>0</v>
      </c>
      <c r="D337" t="str">
        <f>+入力シート①!Q$5</f>
        <v>-</v>
      </c>
      <c r="E337">
        <f t="shared" ref="E337:E349" si="130">+COUNT($M337:$BG337)</f>
        <v>10</v>
      </c>
      <c r="F337" s="16">
        <f t="shared" ref="F337:F349" si="131">+AVERAGE($M337:$BG337)</f>
        <v>19.776999999999997</v>
      </c>
      <c r="G337" s="16">
        <f t="shared" ref="G337:G349" si="132">+STDEV($M337:$BG337)</f>
        <v>1.4112803485566658</v>
      </c>
      <c r="H337" s="16">
        <f t="shared" ref="H337:H349" si="133">+MAX($M337:$BG337)</f>
        <v>21.3</v>
      </c>
      <c r="I337" s="16">
        <f t="shared" ref="I337:I349" si="134">+MIN($M337:$BG337)</f>
        <v>17.2</v>
      </c>
      <c r="J337" s="16" t="e">
        <f>+D337-F337</f>
        <v>#VALUE!</v>
      </c>
      <c r="K337" s="16" t="e">
        <f>+J337/G337</f>
        <v>#VALUE!</v>
      </c>
      <c r="P337" s="30">
        <v>20.010000000000002</v>
      </c>
      <c r="R337" s="30">
        <v>20.010000000000002</v>
      </c>
      <c r="T337" s="30">
        <v>20.55</v>
      </c>
      <c r="X337">
        <v>17.399999999999999</v>
      </c>
      <c r="Y337" s="30">
        <v>21.3</v>
      </c>
      <c r="AA337" s="30">
        <v>20.2</v>
      </c>
      <c r="AD337" s="30">
        <v>20.100000000000001</v>
      </c>
      <c r="AG337">
        <v>17.2</v>
      </c>
      <c r="AU337">
        <v>21.3</v>
      </c>
      <c r="AY337">
        <v>19.7</v>
      </c>
      <c r="BG337" s="29"/>
    </row>
    <row r="338" spans="1:59">
      <c r="A338" s="364"/>
      <c r="B338" s="254"/>
      <c r="C338" s="20">
        <v>10</v>
      </c>
      <c r="D338" t="str">
        <f>+入力シート①!Q$6</f>
        <v>-</v>
      </c>
      <c r="E338">
        <f t="shared" si="130"/>
        <v>10</v>
      </c>
      <c r="F338" s="16">
        <f t="shared" si="131"/>
        <v>19.722069999999999</v>
      </c>
      <c r="G338" s="16">
        <f t="shared" si="132"/>
        <v>1.3285314164729252</v>
      </c>
      <c r="H338" s="16">
        <f t="shared" si="133"/>
        <v>21.322600000000001</v>
      </c>
      <c r="I338" s="16">
        <f t="shared" si="134"/>
        <v>17.23</v>
      </c>
      <c r="J338" s="16" t="e">
        <f t="shared" ref="J338:J349" si="135">+D338-F338</f>
        <v>#VALUE!</v>
      </c>
      <c r="K338" s="16" t="e">
        <f t="shared" ref="K338:K349" si="136">+J338/G338</f>
        <v>#VALUE!</v>
      </c>
      <c r="P338" s="30">
        <v>20.010000000000002</v>
      </c>
      <c r="R338" s="30">
        <v>20.010000000000002</v>
      </c>
      <c r="T338" s="30">
        <v>20.53</v>
      </c>
      <c r="X338">
        <v>17.488099999999999</v>
      </c>
      <c r="Y338" s="30">
        <v>21.322600000000001</v>
      </c>
      <c r="AA338" s="30">
        <v>20.170000000000002</v>
      </c>
      <c r="AD338" s="30">
        <v>20.100000000000001</v>
      </c>
      <c r="AG338">
        <v>17.23</v>
      </c>
      <c r="AU338">
        <v>20.7</v>
      </c>
      <c r="AY338">
        <v>19.66</v>
      </c>
      <c r="BG338" s="29"/>
    </row>
    <row r="339" spans="1:59">
      <c r="A339" s="364"/>
      <c r="B339" s="254"/>
      <c r="C339" s="20">
        <v>20</v>
      </c>
      <c r="D339" t="str">
        <f>+入力シート①!Q$7</f>
        <v>-</v>
      </c>
      <c r="E339">
        <f t="shared" si="130"/>
        <v>10</v>
      </c>
      <c r="F339" s="16">
        <f t="shared" si="131"/>
        <v>19.67418</v>
      </c>
      <c r="G339" s="16">
        <f t="shared" si="132"/>
        <v>1.339666016255959</v>
      </c>
      <c r="H339" s="16">
        <f t="shared" si="133"/>
        <v>21.332000000000001</v>
      </c>
      <c r="I339" s="16">
        <f t="shared" si="134"/>
        <v>17.23</v>
      </c>
      <c r="J339" s="16" t="e">
        <f t="shared" si="135"/>
        <v>#VALUE!</v>
      </c>
      <c r="K339" s="16" t="e">
        <f t="shared" si="136"/>
        <v>#VALUE!</v>
      </c>
      <c r="P339" s="30">
        <v>20</v>
      </c>
      <c r="R339" s="30">
        <v>20</v>
      </c>
      <c r="T339" s="30">
        <v>20.52</v>
      </c>
      <c r="X339">
        <v>17.479800000000001</v>
      </c>
      <c r="Y339" s="30">
        <v>21.332000000000001</v>
      </c>
      <c r="AA339" s="30">
        <v>20.149999999999999</v>
      </c>
      <c r="AD339" s="30">
        <v>20.100000000000001</v>
      </c>
      <c r="AG339">
        <v>17.23</v>
      </c>
      <c r="AU339">
        <v>20.71</v>
      </c>
      <c r="AY339">
        <v>19.22</v>
      </c>
      <c r="BG339" s="29"/>
    </row>
    <row r="340" spans="1:59">
      <c r="A340" s="364"/>
      <c r="B340" s="254"/>
      <c r="C340" s="20">
        <v>30</v>
      </c>
      <c r="D340" t="str">
        <f>+入力シート①!Q$8</f>
        <v>-</v>
      </c>
      <c r="E340">
        <f t="shared" si="130"/>
        <v>10</v>
      </c>
      <c r="F340" s="16">
        <f t="shared" si="131"/>
        <v>19.549560000000003</v>
      </c>
      <c r="G340" s="16">
        <f t="shared" si="132"/>
        <v>1.4055770370602647</v>
      </c>
      <c r="H340" s="16">
        <f t="shared" si="133"/>
        <v>21.330400000000001</v>
      </c>
      <c r="I340" s="16">
        <f t="shared" si="134"/>
        <v>17.22</v>
      </c>
      <c r="J340" s="16" t="e">
        <f t="shared" si="135"/>
        <v>#VALUE!</v>
      </c>
      <c r="K340" s="16" t="e">
        <f t="shared" si="136"/>
        <v>#VALUE!</v>
      </c>
      <c r="P340" s="30">
        <v>19.940000000000001</v>
      </c>
      <c r="R340" s="30">
        <v>19.940000000000001</v>
      </c>
      <c r="T340" s="30">
        <v>20.51</v>
      </c>
      <c r="X340">
        <v>17.485199999999999</v>
      </c>
      <c r="Y340" s="30">
        <v>21.330400000000001</v>
      </c>
      <c r="AA340" s="30">
        <v>20.059999999999999</v>
      </c>
      <c r="AD340" s="30">
        <v>20.09</v>
      </c>
      <c r="AG340">
        <v>17.22</v>
      </c>
      <c r="AU340">
        <v>20.71</v>
      </c>
      <c r="AY340">
        <v>18.21</v>
      </c>
      <c r="BG340" s="29"/>
    </row>
    <row r="341" spans="1:59">
      <c r="A341" s="364"/>
      <c r="B341" s="254"/>
      <c r="C341" s="20">
        <v>50</v>
      </c>
      <c r="D341" t="str">
        <f>+入力シート①!Q$9</f>
        <v>-</v>
      </c>
      <c r="E341">
        <f t="shared" si="130"/>
        <v>10</v>
      </c>
      <c r="F341" s="16">
        <f t="shared" si="131"/>
        <v>19.467759999999998</v>
      </c>
      <c r="G341" s="16">
        <f t="shared" si="132"/>
        <v>1.4597622791247744</v>
      </c>
      <c r="H341" s="16">
        <f t="shared" si="133"/>
        <v>21.1783</v>
      </c>
      <c r="I341" s="16">
        <f t="shared" si="134"/>
        <v>17.23</v>
      </c>
      <c r="J341" s="16" t="e">
        <f t="shared" si="135"/>
        <v>#VALUE!</v>
      </c>
      <c r="K341" s="16" t="e">
        <f t="shared" si="136"/>
        <v>#VALUE!</v>
      </c>
      <c r="P341" s="30">
        <v>19.91</v>
      </c>
      <c r="R341" s="30">
        <v>19.91</v>
      </c>
      <c r="T341" s="30">
        <v>20.55</v>
      </c>
      <c r="X341">
        <v>17.459299999999999</v>
      </c>
      <c r="Y341" s="30">
        <v>21.1783</v>
      </c>
      <c r="AA341" s="30">
        <v>20.03</v>
      </c>
      <c r="AD341" s="30">
        <v>20.079999999999998</v>
      </c>
      <c r="AG341">
        <v>17.23</v>
      </c>
      <c r="AU341">
        <v>20.71</v>
      </c>
      <c r="AY341">
        <v>17.62</v>
      </c>
      <c r="BG341" s="29"/>
    </row>
    <row r="342" spans="1:59">
      <c r="A342" s="364"/>
      <c r="B342" s="254"/>
      <c r="C342" s="20">
        <v>75</v>
      </c>
      <c r="D342" t="str">
        <f>+入力シート①!Q$10</f>
        <v>-</v>
      </c>
      <c r="E342">
        <f t="shared" si="130"/>
        <v>10</v>
      </c>
      <c r="F342" s="16">
        <f t="shared" si="131"/>
        <v>19.227030000000003</v>
      </c>
      <c r="G342" s="16">
        <f t="shared" si="132"/>
        <v>1.5301468586380842</v>
      </c>
      <c r="H342" s="16">
        <f t="shared" si="133"/>
        <v>20.71</v>
      </c>
      <c r="I342" s="16">
        <f t="shared" si="134"/>
        <v>16.670000000000002</v>
      </c>
      <c r="J342" s="16" t="e">
        <f t="shared" si="135"/>
        <v>#VALUE!</v>
      </c>
      <c r="K342" s="16" t="e">
        <f t="shared" si="136"/>
        <v>#VALUE!</v>
      </c>
      <c r="P342" s="30">
        <v>19.61</v>
      </c>
      <c r="R342" s="30">
        <v>19.61</v>
      </c>
      <c r="T342" s="30">
        <v>20.58</v>
      </c>
      <c r="X342">
        <v>17.438300000000002</v>
      </c>
      <c r="Y342" s="30">
        <v>20.492000000000001</v>
      </c>
      <c r="AA342" s="30">
        <v>19.989999999999998</v>
      </c>
      <c r="AD342" s="30">
        <v>20</v>
      </c>
      <c r="AG342">
        <v>17.170000000000002</v>
      </c>
      <c r="AU342">
        <v>20.71</v>
      </c>
      <c r="AY342">
        <v>16.670000000000002</v>
      </c>
      <c r="BG342" s="29"/>
    </row>
    <row r="343" spans="1:59">
      <c r="A343" s="364"/>
      <c r="B343" s="254"/>
      <c r="C343" s="20">
        <v>100</v>
      </c>
      <c r="D343" t="str">
        <f>+入力シート①!Q$11</f>
        <v>-</v>
      </c>
      <c r="E343">
        <f t="shared" si="130"/>
        <v>10</v>
      </c>
      <c r="F343" s="16">
        <f t="shared" si="131"/>
        <v>19.14714</v>
      </c>
      <c r="G343" s="16">
        <f t="shared" si="132"/>
        <v>1.5488170971565505</v>
      </c>
      <c r="H343" s="16">
        <f t="shared" si="133"/>
        <v>20.59</v>
      </c>
      <c r="I343" s="16">
        <f t="shared" si="134"/>
        <v>16.66</v>
      </c>
      <c r="J343" s="16" t="e">
        <f t="shared" si="135"/>
        <v>#VALUE!</v>
      </c>
      <c r="K343" s="16" t="e">
        <f t="shared" si="136"/>
        <v>#VALUE!</v>
      </c>
      <c r="P343" s="30">
        <v>19.57</v>
      </c>
      <c r="R343" s="30">
        <v>19.57</v>
      </c>
      <c r="T343" s="30">
        <v>20.43</v>
      </c>
      <c r="X343">
        <v>17.366800000000001</v>
      </c>
      <c r="Y343" s="30">
        <v>20.444600000000001</v>
      </c>
      <c r="AA343" s="30">
        <v>19.98</v>
      </c>
      <c r="AD343" s="30">
        <v>19.97</v>
      </c>
      <c r="AG343">
        <v>16.89</v>
      </c>
      <c r="AU343">
        <v>20.59</v>
      </c>
      <c r="AY343">
        <v>16.66</v>
      </c>
      <c r="BG343" s="29"/>
    </row>
    <row r="344" spans="1:59">
      <c r="A344" s="364"/>
      <c r="B344" s="254"/>
      <c r="C344" s="20">
        <v>150</v>
      </c>
      <c r="D344" t="str">
        <f>+入力シート①!Q$12</f>
        <v>-</v>
      </c>
      <c r="E344">
        <f t="shared" si="130"/>
        <v>10</v>
      </c>
      <c r="F344" s="16">
        <f t="shared" si="131"/>
        <v>18.445499999999999</v>
      </c>
      <c r="G344" s="16">
        <f t="shared" si="132"/>
        <v>2.0077224359955959</v>
      </c>
      <c r="H344" s="16">
        <f t="shared" si="133"/>
        <v>20.49</v>
      </c>
      <c r="I344" s="16">
        <f t="shared" si="134"/>
        <v>15.131399999999999</v>
      </c>
      <c r="J344" s="16" t="e">
        <f t="shared" si="135"/>
        <v>#VALUE!</v>
      </c>
      <c r="K344" s="16" t="e">
        <f t="shared" si="136"/>
        <v>#VALUE!</v>
      </c>
      <c r="P344" s="30">
        <v>19</v>
      </c>
      <c r="R344" s="30">
        <v>19</v>
      </c>
      <c r="T344" s="30">
        <v>19.63</v>
      </c>
      <c r="X344">
        <v>15.131399999999999</v>
      </c>
      <c r="Y344" s="30">
        <v>20.1936</v>
      </c>
      <c r="AA344" s="30">
        <v>19.579999999999998</v>
      </c>
      <c r="AD344" s="30">
        <v>19.61</v>
      </c>
      <c r="AG344">
        <v>15.39</v>
      </c>
      <c r="AU344">
        <v>20.49</v>
      </c>
      <c r="AY344">
        <v>16.43</v>
      </c>
      <c r="BG344" s="29"/>
    </row>
    <row r="345" spans="1:59">
      <c r="A345" s="364"/>
      <c r="B345" s="254"/>
      <c r="C345" s="20">
        <v>200</v>
      </c>
      <c r="D345" t="str">
        <f>+入力シート①!Q$13</f>
        <v>-</v>
      </c>
      <c r="E345">
        <f t="shared" si="130"/>
        <v>10</v>
      </c>
      <c r="F345" s="16">
        <f t="shared" si="131"/>
        <v>17.370560000000001</v>
      </c>
      <c r="G345" s="16">
        <f t="shared" si="132"/>
        <v>2.3783370718027186</v>
      </c>
      <c r="H345" s="16">
        <f t="shared" si="133"/>
        <v>19.420000000000002</v>
      </c>
      <c r="I345" s="16">
        <f t="shared" si="134"/>
        <v>12.651300000000001</v>
      </c>
      <c r="J345" s="16" t="e">
        <f t="shared" si="135"/>
        <v>#VALUE!</v>
      </c>
      <c r="K345" s="16" t="e">
        <f t="shared" si="136"/>
        <v>#VALUE!</v>
      </c>
      <c r="P345" s="30">
        <v>18.12</v>
      </c>
      <c r="R345" s="30">
        <v>18.12</v>
      </c>
      <c r="T345" s="30">
        <v>18.55</v>
      </c>
      <c r="X345">
        <v>12.651300000000001</v>
      </c>
      <c r="Y345" s="30">
        <v>18.7743</v>
      </c>
      <c r="AA345" s="30">
        <v>18.96</v>
      </c>
      <c r="AD345" s="30">
        <v>19.420000000000002</v>
      </c>
      <c r="AG345">
        <v>13.66</v>
      </c>
      <c r="AU345">
        <v>19.03</v>
      </c>
      <c r="AY345">
        <v>16.420000000000002</v>
      </c>
      <c r="BG345" s="29"/>
    </row>
    <row r="346" spans="1:59">
      <c r="A346" s="364"/>
      <c r="B346" s="254"/>
      <c r="C346" s="20">
        <v>300</v>
      </c>
      <c r="D346" t="str">
        <f>+入力シート①!Q$14</f>
        <v>-</v>
      </c>
      <c r="E346">
        <f t="shared" si="130"/>
        <v>8</v>
      </c>
      <c r="F346" s="16">
        <f t="shared" si="131"/>
        <v>14.615612499999999</v>
      </c>
      <c r="G346" s="16">
        <f t="shared" si="132"/>
        <v>3.3581634251211523</v>
      </c>
      <c r="H346" s="16">
        <f t="shared" si="133"/>
        <v>18.739999999999998</v>
      </c>
      <c r="I346" s="16">
        <f t="shared" si="134"/>
        <v>9.41</v>
      </c>
      <c r="J346" s="16" t="e">
        <f t="shared" si="135"/>
        <v>#VALUE!</v>
      </c>
      <c r="K346" s="16" t="e">
        <f t="shared" si="136"/>
        <v>#VALUE!</v>
      </c>
      <c r="P346" s="30">
        <v>14.65</v>
      </c>
      <c r="R346" s="30">
        <v>14.65</v>
      </c>
      <c r="T346" s="30">
        <v>16.18</v>
      </c>
      <c r="X346">
        <v>10.6792</v>
      </c>
      <c r="Y346" s="30">
        <v>13.9457</v>
      </c>
      <c r="AA346" s="30">
        <v>18.739999999999998</v>
      </c>
      <c r="AD346" s="30">
        <v>18.670000000000002</v>
      </c>
      <c r="AG346">
        <v>9.41</v>
      </c>
      <c r="BG346" s="29"/>
    </row>
    <row r="347" spans="1:59">
      <c r="A347" s="364"/>
      <c r="B347" s="254"/>
      <c r="C347" s="20">
        <v>400</v>
      </c>
      <c r="D347" t="str">
        <f>+入力シート①!Q$15</f>
        <v>-</v>
      </c>
      <c r="E347">
        <f t="shared" si="130"/>
        <v>8</v>
      </c>
      <c r="F347" s="16">
        <f t="shared" si="131"/>
        <v>11.822937500000002</v>
      </c>
      <c r="G347" s="16">
        <f t="shared" si="132"/>
        <v>3.4992894441739382</v>
      </c>
      <c r="H347" s="16">
        <f t="shared" si="133"/>
        <v>17.010000000000002</v>
      </c>
      <c r="I347" s="16">
        <f t="shared" si="134"/>
        <v>6.65</v>
      </c>
      <c r="J347" s="16" t="e">
        <f t="shared" si="135"/>
        <v>#VALUE!</v>
      </c>
      <c r="K347" s="16" t="e">
        <f t="shared" si="136"/>
        <v>#VALUE!</v>
      </c>
      <c r="P347" s="30">
        <v>11.67</v>
      </c>
      <c r="R347" s="30">
        <v>11.67</v>
      </c>
      <c r="T347" s="30">
        <v>11.47</v>
      </c>
      <c r="X347">
        <v>8.4082000000000008</v>
      </c>
      <c r="Y347" s="30">
        <v>11.4053</v>
      </c>
      <c r="AA347" s="30">
        <v>16.3</v>
      </c>
      <c r="AD347" s="30">
        <v>17.010000000000002</v>
      </c>
      <c r="AG347">
        <v>6.65</v>
      </c>
      <c r="BG347" s="29"/>
    </row>
    <row r="348" spans="1:59">
      <c r="A348" s="364"/>
      <c r="B348" s="254"/>
      <c r="C348" s="20">
        <v>500</v>
      </c>
      <c r="D348" t="str">
        <f>+入力シート①!Q$16</f>
        <v>-</v>
      </c>
      <c r="E348">
        <f t="shared" si="130"/>
        <v>5</v>
      </c>
      <c r="F348" s="16">
        <f t="shared" si="131"/>
        <v>9.6926600000000001</v>
      </c>
      <c r="G348" s="16">
        <f t="shared" si="132"/>
        <v>3.9117263935505484</v>
      </c>
      <c r="H348" s="16">
        <f t="shared" si="133"/>
        <v>16.14</v>
      </c>
      <c r="I348" s="16">
        <f t="shared" si="134"/>
        <v>6.91</v>
      </c>
      <c r="J348" s="16" t="e">
        <f t="shared" si="135"/>
        <v>#VALUE!</v>
      </c>
      <c r="K348" s="16" t="e">
        <f t="shared" si="136"/>
        <v>#VALUE!</v>
      </c>
      <c r="P348" s="30">
        <v>6.91</v>
      </c>
      <c r="R348" s="30">
        <v>6.91</v>
      </c>
      <c r="T348" s="30">
        <v>7.88</v>
      </c>
      <c r="Y348" s="30">
        <v>10.6233</v>
      </c>
      <c r="AD348" s="30">
        <v>16.14</v>
      </c>
      <c r="BG348" s="29"/>
    </row>
    <row r="349" spans="1:59">
      <c r="A349" s="364"/>
      <c r="B349" s="254"/>
      <c r="C349" s="20">
        <v>600</v>
      </c>
      <c r="D349" t="str">
        <f>+入力シート①!Q$17</f>
        <v>-</v>
      </c>
      <c r="E349">
        <f t="shared" si="130"/>
        <v>3</v>
      </c>
      <c r="F349" s="16">
        <f t="shared" si="131"/>
        <v>3.58</v>
      </c>
      <c r="G349" s="16">
        <f t="shared" si="132"/>
        <v>3.1003709455482906</v>
      </c>
      <c r="H349" s="16">
        <f t="shared" si="133"/>
        <v>5.37</v>
      </c>
      <c r="I349" s="16">
        <f t="shared" si="134"/>
        <v>0</v>
      </c>
      <c r="J349" s="16" t="e">
        <f t="shared" si="135"/>
        <v>#VALUE!</v>
      </c>
      <c r="K349" s="16" t="e">
        <f t="shared" si="136"/>
        <v>#VALUE!</v>
      </c>
      <c r="P349" s="30">
        <v>5.37</v>
      </c>
      <c r="R349" s="30">
        <v>5.37</v>
      </c>
      <c r="T349" s="30">
        <v>0</v>
      </c>
      <c r="BG349" s="29"/>
    </row>
    <row r="350" spans="1:59">
      <c r="A350" s="364"/>
      <c r="B350" s="26"/>
      <c r="C350" s="26"/>
      <c r="D350" s="31"/>
      <c r="E350" s="31"/>
      <c r="F350" s="49"/>
      <c r="G350" s="49"/>
      <c r="H350" s="49"/>
      <c r="I350" s="49"/>
      <c r="J350" s="49"/>
      <c r="K350" s="49"/>
      <c r="L350" s="31"/>
      <c r="U350" s="31"/>
      <c r="V350" s="31"/>
      <c r="W350" s="31"/>
      <c r="X350" s="31"/>
      <c r="Y350" s="31"/>
      <c r="Z350" s="31"/>
      <c r="AA350" s="31"/>
      <c r="AB350" s="31"/>
      <c r="AC350" s="31"/>
      <c r="AD350" s="31"/>
      <c r="AE350" s="31"/>
      <c r="AF350" s="31"/>
      <c r="AG350" s="31"/>
      <c r="AH350" s="31"/>
      <c r="AI350" s="31"/>
      <c r="AJ350" s="31"/>
      <c r="AK350" s="31"/>
      <c r="AL350" s="31"/>
      <c r="AM350" s="31"/>
      <c r="AN350" s="31"/>
      <c r="AO350" s="31"/>
      <c r="AP350" s="31"/>
      <c r="AQ350" s="31"/>
      <c r="AR350" s="31"/>
      <c r="AS350" s="31"/>
      <c r="AT350" s="31"/>
      <c r="AU350" s="31"/>
      <c r="AV350" s="31"/>
      <c r="AW350" s="31"/>
      <c r="AX350" s="31"/>
      <c r="AY350" s="31"/>
      <c r="AZ350" s="31"/>
      <c r="BA350" s="31"/>
      <c r="BB350" s="31"/>
      <c r="BC350" s="31"/>
      <c r="BD350" s="31"/>
      <c r="BE350" s="31"/>
      <c r="BF350" s="31"/>
      <c r="BG350" s="29"/>
    </row>
    <row r="351" spans="1:59">
      <c r="A351" s="364"/>
      <c r="B351" s="250" t="s">
        <v>26</v>
      </c>
      <c r="C351" s="24" t="s">
        <v>24</v>
      </c>
      <c r="D351" t="str">
        <f>+入力シート①!Q$19</f>
        <v>-</v>
      </c>
      <c r="E351">
        <f>+COUNT($M351:$BG351)</f>
        <v>10</v>
      </c>
      <c r="F351" s="16">
        <f>+AVERAGE($M351:$BG351)</f>
        <v>165.5</v>
      </c>
      <c r="G351" s="16">
        <f>+STDEV($M351:$BG351)</f>
        <v>93.732776195594113</v>
      </c>
      <c r="H351" s="16">
        <f>+MAX($M351:$BG351)</f>
        <v>299</v>
      </c>
      <c r="I351" s="16">
        <f>+MIN($M351:$BG351)</f>
        <v>29</v>
      </c>
      <c r="J351" s="16" t="e">
        <f>+D351-F351</f>
        <v>#VALUE!</v>
      </c>
      <c r="K351" s="16" t="e">
        <f>+J351/G351</f>
        <v>#VALUE!</v>
      </c>
      <c r="P351" s="30">
        <v>29</v>
      </c>
      <c r="R351" s="30">
        <v>29</v>
      </c>
      <c r="T351" s="30">
        <v>157</v>
      </c>
      <c r="X351">
        <v>230</v>
      </c>
      <c r="Y351" s="30">
        <v>138</v>
      </c>
      <c r="AA351" s="30">
        <v>265</v>
      </c>
      <c r="AD351" s="30">
        <v>220</v>
      </c>
      <c r="AG351">
        <v>299</v>
      </c>
      <c r="AU351">
        <v>93</v>
      </c>
      <c r="AY351">
        <v>195</v>
      </c>
      <c r="BG351" s="29"/>
    </row>
    <row r="352" spans="1:59">
      <c r="A352" s="364"/>
      <c r="B352" s="251"/>
      <c r="C352" s="21" t="s">
        <v>25</v>
      </c>
      <c r="D352" t="str">
        <f>+入力シート①!Q$20</f>
        <v>-</v>
      </c>
      <c r="E352">
        <f>+COUNT($M352:$BG352)</f>
        <v>10</v>
      </c>
      <c r="F352" s="16">
        <f>+AVERAGE($M352:$BG352)</f>
        <v>1.8900000000000001</v>
      </c>
      <c r="G352" s="16">
        <f>+STDEV($M352:$BG352)</f>
        <v>0.97803658191069387</v>
      </c>
      <c r="H352" s="16">
        <f>+MAX($M352:$BG352)</f>
        <v>4.0999999999999996</v>
      </c>
      <c r="I352" s="16">
        <f>+MIN($M352:$BG352)</f>
        <v>1</v>
      </c>
      <c r="J352" s="16" t="e">
        <f>+D352-F352</f>
        <v>#VALUE!</v>
      </c>
      <c r="K352" s="16" t="e">
        <f>+J352/G352</f>
        <v>#VALUE!</v>
      </c>
      <c r="P352" s="30">
        <v>1.3</v>
      </c>
      <c r="R352" s="30">
        <v>1.3</v>
      </c>
      <c r="T352" s="30">
        <v>2.1</v>
      </c>
      <c r="X352">
        <v>4.0999999999999996</v>
      </c>
      <c r="Y352" s="30">
        <v>2.4</v>
      </c>
      <c r="AA352" s="30">
        <v>1.5</v>
      </c>
      <c r="AD352" s="30">
        <v>1.2</v>
      </c>
      <c r="AG352">
        <v>1.2</v>
      </c>
      <c r="AU352">
        <v>1</v>
      </c>
      <c r="AY352">
        <v>2.8</v>
      </c>
      <c r="BG352" s="29"/>
    </row>
    <row r="353" spans="1:59" ht="0.95" customHeight="1">
      <c r="BG353" s="29"/>
    </row>
    <row r="354" spans="1:59" ht="0.95" customHeight="1">
      <c r="BG354" s="29"/>
    </row>
    <row r="355" spans="1:59" ht="0.95" customHeight="1">
      <c r="BG355" s="29"/>
    </row>
    <row r="356" spans="1:59" ht="0.95" customHeight="1">
      <c r="BG356" s="29"/>
    </row>
    <row r="357" spans="1:59" ht="0.95" customHeight="1">
      <c r="BG357" s="29"/>
    </row>
    <row r="358" spans="1:59" ht="0.95" customHeight="1">
      <c r="BG358" s="29"/>
    </row>
    <row r="359" spans="1:59" ht="0.95" customHeight="1">
      <c r="BG359" s="29"/>
    </row>
    <row r="360" spans="1:59" ht="0.95" customHeight="1">
      <c r="BG360" s="29"/>
    </row>
    <row r="361" spans="1:59" ht="16.5" thickBot="1">
      <c r="D361" s="1" t="s">
        <v>27</v>
      </c>
      <c r="E361" s="1" t="s">
        <v>3</v>
      </c>
      <c r="F361" s="15" t="s">
        <v>4</v>
      </c>
      <c r="G361" s="15" t="s">
        <v>8</v>
      </c>
      <c r="H361" s="15" t="s">
        <v>5</v>
      </c>
      <c r="I361" s="15" t="s">
        <v>6</v>
      </c>
      <c r="J361" s="15" t="s">
        <v>7</v>
      </c>
      <c r="K361" s="16" t="s">
        <v>60</v>
      </c>
      <c r="P361" s="30" t="s">
        <v>201</v>
      </c>
      <c r="R361" s="30" t="s">
        <v>201</v>
      </c>
      <c r="T361" s="30" t="s">
        <v>201</v>
      </c>
      <c r="V361" s="142"/>
      <c r="W361" s="142"/>
      <c r="X361" s="142"/>
      <c r="Y361" s="142"/>
      <c r="AB361" s="142"/>
      <c r="AC361" s="142"/>
      <c r="AD361" s="142"/>
      <c r="AE361" s="142"/>
      <c r="AF361" s="142"/>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29"/>
    </row>
    <row r="362" spans="1:59">
      <c r="A362" s="364">
        <v>66</v>
      </c>
      <c r="B362" s="252" t="s">
        <v>19</v>
      </c>
      <c r="C362" s="253"/>
      <c r="D362" s="78">
        <f>+入力シート①!R$2</f>
        <v>0</v>
      </c>
      <c r="E362" s="32"/>
      <c r="F362" s="43"/>
      <c r="G362" s="43"/>
      <c r="H362" s="43"/>
      <c r="I362" s="43"/>
      <c r="J362" s="43"/>
      <c r="K362" s="44"/>
      <c r="P362" s="239">
        <v>42025</v>
      </c>
      <c r="R362" s="239">
        <v>42025</v>
      </c>
      <c r="S362" s="239"/>
      <c r="T362" s="239">
        <v>41283</v>
      </c>
      <c r="U362" s="30">
        <v>2012</v>
      </c>
      <c r="V362" s="30">
        <f t="shared" ref="V362:BF362" si="137">+V$1</f>
        <v>2011</v>
      </c>
      <c r="W362" s="30">
        <f t="shared" si="137"/>
        <v>2010</v>
      </c>
      <c r="X362" s="30">
        <f t="shared" si="137"/>
        <v>2009</v>
      </c>
      <c r="Y362" s="30">
        <f t="shared" si="137"/>
        <v>2008</v>
      </c>
      <c r="Z362" s="30">
        <f t="shared" si="137"/>
        <v>2007</v>
      </c>
      <c r="AA362" s="30">
        <f t="shared" si="137"/>
        <v>2006</v>
      </c>
      <c r="AB362" s="30">
        <f t="shared" si="137"/>
        <v>2005</v>
      </c>
      <c r="AC362" s="30">
        <f t="shared" si="137"/>
        <v>2004</v>
      </c>
      <c r="AD362" s="30">
        <f t="shared" si="137"/>
        <v>2003</v>
      </c>
      <c r="AE362" s="30">
        <f t="shared" si="137"/>
        <v>2003</v>
      </c>
      <c r="AF362" s="30">
        <f t="shared" si="137"/>
        <v>2001</v>
      </c>
      <c r="AG362">
        <f t="shared" si="137"/>
        <v>2001</v>
      </c>
      <c r="AH362">
        <f t="shared" si="137"/>
        <v>2000</v>
      </c>
      <c r="AI362">
        <f t="shared" si="137"/>
        <v>1999</v>
      </c>
      <c r="AJ362">
        <f t="shared" si="137"/>
        <v>1999</v>
      </c>
      <c r="AK362">
        <f t="shared" si="137"/>
        <v>1998</v>
      </c>
      <c r="AL362">
        <f t="shared" si="137"/>
        <v>1997</v>
      </c>
      <c r="AM362">
        <f t="shared" si="137"/>
        <v>1996</v>
      </c>
      <c r="AN362">
        <f t="shared" si="137"/>
        <v>1995</v>
      </c>
      <c r="AO362">
        <f t="shared" si="137"/>
        <v>1994</v>
      </c>
      <c r="AP362">
        <f t="shared" si="137"/>
        <v>1993</v>
      </c>
      <c r="AQ362">
        <f t="shared" si="137"/>
        <v>1992</v>
      </c>
      <c r="AR362">
        <f t="shared" si="137"/>
        <v>1991</v>
      </c>
      <c r="AS362">
        <f t="shared" si="137"/>
        <v>1991</v>
      </c>
      <c r="AT362">
        <f t="shared" si="137"/>
        <v>1990</v>
      </c>
      <c r="AU362">
        <f t="shared" si="137"/>
        <v>1989</v>
      </c>
      <c r="AV362">
        <f t="shared" si="137"/>
        <v>1988</v>
      </c>
      <c r="AW362">
        <f t="shared" si="137"/>
        <v>1987</v>
      </c>
      <c r="AX362">
        <f t="shared" si="137"/>
        <v>1986</v>
      </c>
      <c r="AY362">
        <f t="shared" si="137"/>
        <v>1985</v>
      </c>
      <c r="AZ362">
        <f t="shared" si="137"/>
        <v>1984</v>
      </c>
      <c r="BA362">
        <f t="shared" si="137"/>
        <v>1984</v>
      </c>
      <c r="BB362">
        <f t="shared" si="137"/>
        <v>1983</v>
      </c>
      <c r="BC362">
        <f t="shared" si="137"/>
        <v>1982</v>
      </c>
      <c r="BD362">
        <f t="shared" si="137"/>
        <v>1981</v>
      </c>
      <c r="BE362">
        <f t="shared" si="137"/>
        <v>1981</v>
      </c>
      <c r="BF362">
        <f t="shared" si="137"/>
        <v>1980</v>
      </c>
      <c r="BG362" s="29"/>
    </row>
    <row r="363" spans="1:59">
      <c r="A363" s="364"/>
      <c r="B363" s="252" t="s">
        <v>20</v>
      </c>
      <c r="C363" s="253"/>
      <c r="D363" s="79">
        <f>+入力シート①!R$2</f>
        <v>0</v>
      </c>
      <c r="E363" s="33"/>
      <c r="F363" s="45"/>
      <c r="G363" s="45"/>
      <c r="H363" s="45"/>
      <c r="I363" s="45"/>
      <c r="J363" s="45"/>
      <c r="K363" s="46"/>
      <c r="P363" s="150">
        <v>42025</v>
      </c>
      <c r="R363" s="150">
        <v>42025</v>
      </c>
      <c r="S363" s="150"/>
      <c r="T363" s="150">
        <v>41283</v>
      </c>
      <c r="U363" s="30">
        <v>1</v>
      </c>
      <c r="V363" s="150">
        <v>39455</v>
      </c>
      <c r="W363" s="150">
        <v>39456</v>
      </c>
      <c r="X363" s="150">
        <v>39457</v>
      </c>
      <c r="Y363" s="150">
        <v>39458</v>
      </c>
      <c r="AA363" s="30">
        <f t="shared" ref="AA363:BF363" si="138">+AA$3</f>
        <v>1</v>
      </c>
      <c r="AB363" s="30">
        <f t="shared" si="138"/>
        <v>1</v>
      </c>
      <c r="AC363" s="30">
        <f t="shared" si="138"/>
        <v>1</v>
      </c>
      <c r="AD363" s="30">
        <f t="shared" si="138"/>
        <v>1</v>
      </c>
      <c r="AE363" s="30">
        <f t="shared" si="138"/>
        <v>1</v>
      </c>
      <c r="AF363" s="30">
        <f t="shared" si="138"/>
        <v>1</v>
      </c>
      <c r="AG363">
        <f t="shared" si="138"/>
        <v>1</v>
      </c>
      <c r="AH363">
        <f t="shared" si="138"/>
        <v>1</v>
      </c>
      <c r="AI363">
        <f t="shared" si="138"/>
        <v>1</v>
      </c>
      <c r="AJ363">
        <f t="shared" si="138"/>
        <v>1</v>
      </c>
      <c r="AK363">
        <f t="shared" si="138"/>
        <v>1</v>
      </c>
      <c r="AL363">
        <f t="shared" si="138"/>
        <v>1</v>
      </c>
      <c r="AM363">
        <f t="shared" si="138"/>
        <v>1</v>
      </c>
      <c r="AN363">
        <f t="shared" si="138"/>
        <v>1</v>
      </c>
      <c r="AO363">
        <f t="shared" si="138"/>
        <v>1</v>
      </c>
      <c r="AP363">
        <f t="shared" si="138"/>
        <v>1</v>
      </c>
      <c r="AQ363">
        <f t="shared" si="138"/>
        <v>1</v>
      </c>
      <c r="AR363">
        <f t="shared" si="138"/>
        <v>1</v>
      </c>
      <c r="AS363">
        <f t="shared" si="138"/>
        <v>1</v>
      </c>
      <c r="AT363">
        <f t="shared" si="138"/>
        <v>1</v>
      </c>
      <c r="AU363">
        <f t="shared" si="138"/>
        <v>1</v>
      </c>
      <c r="AV363">
        <f t="shared" si="138"/>
        <v>1</v>
      </c>
      <c r="AW363">
        <f t="shared" si="138"/>
        <v>1</v>
      </c>
      <c r="AX363">
        <f t="shared" si="138"/>
        <v>1</v>
      </c>
      <c r="AY363">
        <f t="shared" si="138"/>
        <v>1</v>
      </c>
      <c r="AZ363">
        <f t="shared" si="138"/>
        <v>1</v>
      </c>
      <c r="BA363">
        <f t="shared" si="138"/>
        <v>1</v>
      </c>
      <c r="BB363">
        <f t="shared" si="138"/>
        <v>1</v>
      </c>
      <c r="BC363">
        <f t="shared" si="138"/>
        <v>1</v>
      </c>
      <c r="BD363">
        <f t="shared" si="138"/>
        <v>1</v>
      </c>
      <c r="BE363">
        <f t="shared" si="138"/>
        <v>1</v>
      </c>
      <c r="BF363">
        <f t="shared" si="138"/>
        <v>1</v>
      </c>
      <c r="BG363" s="29"/>
    </row>
    <row r="364" spans="1:59">
      <c r="A364" s="364"/>
      <c r="B364" s="252" t="s">
        <v>21</v>
      </c>
      <c r="C364" s="253"/>
      <c r="D364" s="80">
        <f>+入力シート①!R$2</f>
        <v>0</v>
      </c>
      <c r="E364" s="33"/>
      <c r="F364" s="45"/>
      <c r="G364" s="45"/>
      <c r="H364" s="45"/>
      <c r="I364" s="45"/>
      <c r="J364" s="45"/>
      <c r="K364" s="46"/>
      <c r="P364" s="151">
        <v>42025</v>
      </c>
      <c r="R364" s="151">
        <v>42025</v>
      </c>
      <c r="S364" s="151"/>
      <c r="T364" s="151">
        <v>41283</v>
      </c>
      <c r="V364" s="80"/>
      <c r="W364" s="80"/>
      <c r="X364" s="80">
        <v>39840</v>
      </c>
      <c r="Y364" s="151">
        <v>39458</v>
      </c>
      <c r="AA364" s="30">
        <v>31</v>
      </c>
      <c r="AG364">
        <v>31</v>
      </c>
      <c r="AU364">
        <v>18</v>
      </c>
      <c r="AY364">
        <v>9</v>
      </c>
      <c r="BG364" s="29"/>
    </row>
    <row r="365" spans="1:59">
      <c r="A365" s="364"/>
      <c r="B365" s="252" t="s">
        <v>61</v>
      </c>
      <c r="C365" s="253"/>
      <c r="D365">
        <f>+入力シート①!R$3</f>
        <v>66</v>
      </c>
      <c r="E365" s="33"/>
      <c r="F365" s="45"/>
      <c r="G365" s="45"/>
      <c r="H365" s="45"/>
      <c r="I365" s="45"/>
      <c r="J365" s="45"/>
      <c r="K365" s="46"/>
      <c r="P365" s="30">
        <v>66</v>
      </c>
      <c r="R365" s="30">
        <v>66</v>
      </c>
      <c r="T365" s="30">
        <v>66</v>
      </c>
      <c r="U365" s="30">
        <v>66</v>
      </c>
      <c r="V365" s="30">
        <f t="shared" ref="V365:AA365" si="139">+$A$362</f>
        <v>66</v>
      </c>
      <c r="W365" s="30">
        <f t="shared" si="139"/>
        <v>66</v>
      </c>
      <c r="X365" s="30">
        <f t="shared" si="139"/>
        <v>66</v>
      </c>
      <c r="Y365" s="30">
        <f t="shared" si="139"/>
        <v>66</v>
      </c>
      <c r="Z365" s="30">
        <f t="shared" si="139"/>
        <v>66</v>
      </c>
      <c r="AA365" s="30">
        <f t="shared" si="139"/>
        <v>66</v>
      </c>
      <c r="AB365" s="30">
        <f t="shared" ref="AB365:BF365" si="140">+$A$362</f>
        <v>66</v>
      </c>
      <c r="AC365" s="30">
        <f t="shared" si="140"/>
        <v>66</v>
      </c>
      <c r="AD365" s="30">
        <f t="shared" si="140"/>
        <v>66</v>
      </c>
      <c r="AE365" s="30">
        <f t="shared" si="140"/>
        <v>66</v>
      </c>
      <c r="AF365" s="30">
        <f t="shared" si="140"/>
        <v>66</v>
      </c>
      <c r="AG365">
        <f t="shared" si="140"/>
        <v>66</v>
      </c>
      <c r="AH365">
        <f t="shared" si="140"/>
        <v>66</v>
      </c>
      <c r="AI365">
        <f t="shared" si="140"/>
        <v>66</v>
      </c>
      <c r="AJ365">
        <f t="shared" si="140"/>
        <v>66</v>
      </c>
      <c r="AK365">
        <f t="shared" si="140"/>
        <v>66</v>
      </c>
      <c r="AL365">
        <f t="shared" si="140"/>
        <v>66</v>
      </c>
      <c r="AM365">
        <f t="shared" si="140"/>
        <v>66</v>
      </c>
      <c r="AN365">
        <f t="shared" si="140"/>
        <v>66</v>
      </c>
      <c r="AO365">
        <f t="shared" si="140"/>
        <v>66</v>
      </c>
      <c r="AP365">
        <f t="shared" si="140"/>
        <v>66</v>
      </c>
      <c r="AQ365">
        <f t="shared" si="140"/>
        <v>66</v>
      </c>
      <c r="AR365">
        <f t="shared" si="140"/>
        <v>66</v>
      </c>
      <c r="AS365">
        <f t="shared" si="140"/>
        <v>66</v>
      </c>
      <c r="AT365">
        <f t="shared" si="140"/>
        <v>66</v>
      </c>
      <c r="AU365">
        <f t="shared" si="140"/>
        <v>66</v>
      </c>
      <c r="AV365">
        <f t="shared" si="140"/>
        <v>66</v>
      </c>
      <c r="AW365">
        <f t="shared" si="140"/>
        <v>66</v>
      </c>
      <c r="AX365">
        <f t="shared" si="140"/>
        <v>66</v>
      </c>
      <c r="AY365">
        <f t="shared" si="140"/>
        <v>66</v>
      </c>
      <c r="AZ365">
        <f t="shared" si="140"/>
        <v>66</v>
      </c>
      <c r="BA365">
        <f t="shared" si="140"/>
        <v>66</v>
      </c>
      <c r="BB365">
        <f t="shared" si="140"/>
        <v>66</v>
      </c>
      <c r="BC365">
        <f t="shared" si="140"/>
        <v>66</v>
      </c>
      <c r="BD365">
        <f t="shared" si="140"/>
        <v>66</v>
      </c>
      <c r="BE365">
        <f t="shared" si="140"/>
        <v>66</v>
      </c>
      <c r="BF365">
        <f t="shared" si="140"/>
        <v>66</v>
      </c>
      <c r="BG365" s="29"/>
    </row>
    <row r="366" spans="1:59" ht="16.5" thickBot="1">
      <c r="A366" s="364"/>
      <c r="B366" s="252" t="s">
        <v>22</v>
      </c>
      <c r="C366" s="253"/>
      <c r="D366" s="85" t="str">
        <f>+入力シート①!R$4</f>
        <v>-</v>
      </c>
      <c r="E366" s="34"/>
      <c r="F366" s="47"/>
      <c r="G366" s="47"/>
      <c r="H366" s="47"/>
      <c r="I366" s="47"/>
      <c r="J366" s="47"/>
      <c r="K366" s="48"/>
      <c r="P366" s="152">
        <v>0.36458333333333331</v>
      </c>
      <c r="R366" s="152">
        <v>0.36458333333333331</v>
      </c>
      <c r="S366" s="152"/>
      <c r="T366" s="152">
        <v>0.375</v>
      </c>
      <c r="V366" s="85"/>
      <c r="W366" s="85"/>
      <c r="X366" s="85">
        <v>0.34027777777777773</v>
      </c>
      <c r="Y366" s="152">
        <v>0.375</v>
      </c>
      <c r="BG366" s="29"/>
    </row>
    <row r="367" spans="1:59">
      <c r="A367" s="364"/>
      <c r="B367" s="254" t="s">
        <v>23</v>
      </c>
      <c r="C367" s="20">
        <v>0</v>
      </c>
      <c r="D367" t="str">
        <f>+入力シート①!R$5</f>
        <v>-</v>
      </c>
      <c r="E367">
        <f t="shared" ref="E367:E379" si="141">+COUNT($M367:$BG367)</f>
        <v>9</v>
      </c>
      <c r="F367" s="16">
        <f t="shared" ref="F367:F379" si="142">+AVERAGE($M367:$BG367)</f>
        <v>19.783333333333328</v>
      </c>
      <c r="G367" s="16">
        <f t="shared" ref="G367:G379" si="143">+STDEV($M367:$BG367)</f>
        <v>1.5451294444155794</v>
      </c>
      <c r="H367" s="16">
        <f t="shared" ref="H367:H379" si="144">+MAX($M367:$BG367)</f>
        <v>21.4</v>
      </c>
      <c r="I367" s="16">
        <f t="shared" ref="I367:I379" si="145">+MIN($M367:$BG367)</f>
        <v>17.100000000000001</v>
      </c>
      <c r="J367" s="16" t="e">
        <f>+D367-F367</f>
        <v>#VALUE!</v>
      </c>
      <c r="K367" s="16" t="e">
        <f>+J367/G367</f>
        <v>#VALUE!</v>
      </c>
      <c r="P367" s="30">
        <v>20.13</v>
      </c>
      <c r="R367" s="30">
        <v>20.13</v>
      </c>
      <c r="T367" s="30">
        <v>20.59</v>
      </c>
      <c r="X367">
        <v>17.3</v>
      </c>
      <c r="Y367" s="30">
        <v>21.4</v>
      </c>
      <c r="AA367" s="30">
        <v>20</v>
      </c>
      <c r="AG367">
        <v>17.100000000000001</v>
      </c>
      <c r="AU367">
        <v>21.2</v>
      </c>
      <c r="AY367">
        <v>20.2</v>
      </c>
      <c r="BG367" s="29"/>
    </row>
    <row r="368" spans="1:59">
      <c r="A368" s="364"/>
      <c r="B368" s="254"/>
      <c r="C368" s="20">
        <v>10</v>
      </c>
      <c r="D368" t="str">
        <f>+入力シート①!R$6</f>
        <v>-</v>
      </c>
      <c r="E368">
        <f t="shared" si="141"/>
        <v>9</v>
      </c>
      <c r="F368" s="16">
        <f t="shared" si="142"/>
        <v>19.688966666666669</v>
      </c>
      <c r="G368" s="16">
        <f t="shared" si="143"/>
        <v>1.4839623377970215</v>
      </c>
      <c r="H368" s="16">
        <f t="shared" si="144"/>
        <v>21.421099999999999</v>
      </c>
      <c r="I368" s="16">
        <f t="shared" si="145"/>
        <v>17.02</v>
      </c>
      <c r="J368" s="16" t="e">
        <f t="shared" ref="J368:J379" si="146">+D368-F368</f>
        <v>#VALUE!</v>
      </c>
      <c r="K368" s="16" t="e">
        <f t="shared" ref="K368:K379" si="147">+J368/G368</f>
        <v>#VALUE!</v>
      </c>
      <c r="P368" s="30">
        <v>20.16</v>
      </c>
      <c r="R368" s="30">
        <v>20.16</v>
      </c>
      <c r="T368" s="30">
        <v>20.58</v>
      </c>
      <c r="X368">
        <v>17.369599999999998</v>
      </c>
      <c r="Y368" s="30">
        <v>21.421099999999999</v>
      </c>
      <c r="AA368" s="30">
        <v>19.87</v>
      </c>
      <c r="AG368">
        <v>17.02</v>
      </c>
      <c r="AU368">
        <v>20.5</v>
      </c>
      <c r="AY368">
        <v>20.12</v>
      </c>
      <c r="BG368" s="29"/>
    </row>
    <row r="369" spans="1:59">
      <c r="A369" s="364"/>
      <c r="B369" s="254"/>
      <c r="C369" s="20">
        <v>20</v>
      </c>
      <c r="D369" t="str">
        <f>+入力シート①!R$7</f>
        <v>-</v>
      </c>
      <c r="E369">
        <f t="shared" si="141"/>
        <v>9</v>
      </c>
      <c r="F369" s="16">
        <f t="shared" si="142"/>
        <v>19.668600000000005</v>
      </c>
      <c r="G369" s="16">
        <f t="shared" si="143"/>
        <v>1.4821952663195224</v>
      </c>
      <c r="H369" s="16">
        <f t="shared" si="144"/>
        <v>21.423100000000002</v>
      </c>
      <c r="I369" s="16">
        <f t="shared" si="145"/>
        <v>17.02</v>
      </c>
      <c r="J369" s="16" t="e">
        <f t="shared" si="146"/>
        <v>#VALUE!</v>
      </c>
      <c r="K369" s="16" t="e">
        <f t="shared" si="147"/>
        <v>#VALUE!</v>
      </c>
      <c r="P369" s="30">
        <v>20.11</v>
      </c>
      <c r="R369" s="30">
        <v>20.11</v>
      </c>
      <c r="T369" s="30">
        <v>20.59</v>
      </c>
      <c r="X369">
        <v>17.3443</v>
      </c>
      <c r="Y369" s="30">
        <v>21.423100000000002</v>
      </c>
      <c r="AA369" s="30">
        <v>19.84</v>
      </c>
      <c r="AG369">
        <v>17.02</v>
      </c>
      <c r="AU369">
        <v>20.43</v>
      </c>
      <c r="AY369">
        <v>20.149999999999999</v>
      </c>
      <c r="BG369" s="29"/>
    </row>
    <row r="370" spans="1:59">
      <c r="A370" s="364"/>
      <c r="B370" s="254"/>
      <c r="C370" s="20">
        <v>30</v>
      </c>
      <c r="D370" t="str">
        <f>+入力シート①!R$8</f>
        <v>-</v>
      </c>
      <c r="E370">
        <f t="shared" si="141"/>
        <v>9</v>
      </c>
      <c r="F370" s="16">
        <f t="shared" si="142"/>
        <v>19.656622222222225</v>
      </c>
      <c r="G370" s="16">
        <f t="shared" si="143"/>
        <v>1.4851155424560214</v>
      </c>
      <c r="H370" s="16">
        <f t="shared" si="144"/>
        <v>21.4238</v>
      </c>
      <c r="I370" s="16">
        <f t="shared" si="145"/>
        <v>17.03</v>
      </c>
      <c r="J370" s="16" t="e">
        <f t="shared" si="146"/>
        <v>#VALUE!</v>
      </c>
      <c r="K370" s="16" t="e">
        <f t="shared" si="147"/>
        <v>#VALUE!</v>
      </c>
      <c r="P370" s="30">
        <v>20.11</v>
      </c>
      <c r="R370" s="30">
        <v>20.11</v>
      </c>
      <c r="T370" s="30">
        <v>20.59</v>
      </c>
      <c r="X370">
        <v>17.305800000000001</v>
      </c>
      <c r="Y370" s="30">
        <v>21.4238</v>
      </c>
      <c r="AA370" s="30">
        <v>19.79</v>
      </c>
      <c r="AG370">
        <v>17.03</v>
      </c>
      <c r="AU370">
        <v>20.399999999999999</v>
      </c>
      <c r="AY370">
        <v>20.149999999999999</v>
      </c>
      <c r="BG370" s="29"/>
    </row>
    <row r="371" spans="1:59">
      <c r="A371" s="364"/>
      <c r="B371" s="254"/>
      <c r="C371" s="20">
        <v>50</v>
      </c>
      <c r="D371" t="str">
        <f>+入力シート①!R$9</f>
        <v>-</v>
      </c>
      <c r="E371">
        <f t="shared" si="141"/>
        <v>9</v>
      </c>
      <c r="F371" s="16">
        <f t="shared" si="142"/>
        <v>19.614633333333334</v>
      </c>
      <c r="G371" s="16">
        <f t="shared" si="143"/>
        <v>1.5062677534223452</v>
      </c>
      <c r="H371" s="16">
        <f t="shared" si="144"/>
        <v>21.427099999999999</v>
      </c>
      <c r="I371" s="16">
        <f t="shared" si="145"/>
        <v>17.03</v>
      </c>
      <c r="J371" s="16" t="e">
        <f t="shared" si="146"/>
        <v>#VALUE!</v>
      </c>
      <c r="K371" s="16" t="e">
        <f t="shared" si="147"/>
        <v>#VALUE!</v>
      </c>
      <c r="P371" s="30">
        <v>20.05</v>
      </c>
      <c r="R371" s="30">
        <v>20.05</v>
      </c>
      <c r="T371" s="30">
        <v>20.59</v>
      </c>
      <c r="X371">
        <v>17.1646</v>
      </c>
      <c r="Y371" s="30">
        <v>21.427099999999999</v>
      </c>
      <c r="AA371" s="30">
        <v>19.72</v>
      </c>
      <c r="AG371">
        <v>17.03</v>
      </c>
      <c r="AU371">
        <v>20.38</v>
      </c>
      <c r="AY371">
        <v>20.12</v>
      </c>
      <c r="BG371" s="29"/>
    </row>
    <row r="372" spans="1:59">
      <c r="A372" s="364"/>
      <c r="B372" s="254"/>
      <c r="C372" s="20">
        <v>75</v>
      </c>
      <c r="D372" t="str">
        <f>+入力シート①!R$10</f>
        <v>-</v>
      </c>
      <c r="E372">
        <f t="shared" si="141"/>
        <v>9</v>
      </c>
      <c r="F372" s="16">
        <f t="shared" si="142"/>
        <v>19.496088888888885</v>
      </c>
      <c r="G372" s="16">
        <f t="shared" si="143"/>
        <v>1.4919707071893571</v>
      </c>
      <c r="H372" s="16">
        <f t="shared" si="144"/>
        <v>21.4312</v>
      </c>
      <c r="I372" s="16">
        <f t="shared" si="145"/>
        <v>17.03</v>
      </c>
      <c r="J372" s="16" t="e">
        <f t="shared" si="146"/>
        <v>#VALUE!</v>
      </c>
      <c r="K372" s="16" t="e">
        <f t="shared" si="147"/>
        <v>#VALUE!</v>
      </c>
      <c r="P372" s="30">
        <v>19.79</v>
      </c>
      <c r="R372" s="30">
        <v>19.79</v>
      </c>
      <c r="T372" s="30">
        <v>20.58</v>
      </c>
      <c r="X372">
        <v>17.073599999999999</v>
      </c>
      <c r="Y372" s="30">
        <v>21.4312</v>
      </c>
      <c r="AA372" s="30">
        <v>19.649999999999999</v>
      </c>
      <c r="AG372">
        <v>17.03</v>
      </c>
      <c r="AU372">
        <v>20.29</v>
      </c>
      <c r="AY372">
        <v>19.829999999999998</v>
      </c>
      <c r="BG372" s="29"/>
    </row>
    <row r="373" spans="1:59">
      <c r="A373" s="364"/>
      <c r="B373" s="254"/>
      <c r="C373" s="20">
        <v>100</v>
      </c>
      <c r="D373" t="str">
        <f>+入力シート①!R$11</f>
        <v>-</v>
      </c>
      <c r="E373">
        <f t="shared" si="141"/>
        <v>9</v>
      </c>
      <c r="F373" s="16">
        <f t="shared" si="142"/>
        <v>19.344755555555555</v>
      </c>
      <c r="G373" s="16">
        <f t="shared" si="143"/>
        <v>1.4551915124057648</v>
      </c>
      <c r="H373" s="16">
        <f t="shared" si="144"/>
        <v>21.315999999999999</v>
      </c>
      <c r="I373" s="16">
        <f t="shared" si="145"/>
        <v>16.9968</v>
      </c>
      <c r="J373" s="16" t="e">
        <f t="shared" si="146"/>
        <v>#VALUE!</v>
      </c>
      <c r="K373" s="16" t="e">
        <f t="shared" si="147"/>
        <v>#VALUE!</v>
      </c>
      <c r="P373" s="30">
        <v>19.55</v>
      </c>
      <c r="R373" s="30">
        <v>19.55</v>
      </c>
      <c r="T373" s="30">
        <v>20.5</v>
      </c>
      <c r="X373">
        <v>16.9968</v>
      </c>
      <c r="Y373" s="30">
        <v>21.315999999999999</v>
      </c>
      <c r="AA373" s="30">
        <v>19.559999999999999</v>
      </c>
      <c r="AG373">
        <v>17.03</v>
      </c>
      <c r="AU373">
        <v>20.190000000000001</v>
      </c>
      <c r="AY373">
        <v>19.41</v>
      </c>
      <c r="BG373" s="29"/>
    </row>
    <row r="374" spans="1:59">
      <c r="A374" s="364"/>
      <c r="B374" s="254"/>
      <c r="C374" s="20">
        <v>150</v>
      </c>
      <c r="D374" t="str">
        <f>+入力シート①!R$12</f>
        <v>-</v>
      </c>
      <c r="E374">
        <f t="shared" si="141"/>
        <v>9</v>
      </c>
      <c r="F374" s="16">
        <f t="shared" si="142"/>
        <v>18.804477777777777</v>
      </c>
      <c r="G374" s="16">
        <f t="shared" si="143"/>
        <v>1.7044454081737102</v>
      </c>
      <c r="H374" s="16">
        <f t="shared" si="144"/>
        <v>20.32</v>
      </c>
      <c r="I374" s="16">
        <f t="shared" si="145"/>
        <v>15.5182</v>
      </c>
      <c r="J374" s="16" t="e">
        <f t="shared" si="146"/>
        <v>#VALUE!</v>
      </c>
      <c r="K374" s="16" t="e">
        <f t="shared" si="147"/>
        <v>#VALUE!</v>
      </c>
      <c r="P374" s="30">
        <v>19.39</v>
      </c>
      <c r="R374" s="30">
        <v>19.39</v>
      </c>
      <c r="T374" s="30">
        <v>20.32</v>
      </c>
      <c r="X374">
        <v>15.5182</v>
      </c>
      <c r="Y374" s="30">
        <v>20.1921</v>
      </c>
      <c r="AA374" s="30">
        <v>19.46</v>
      </c>
      <c r="AG374">
        <v>16.52</v>
      </c>
      <c r="AU374">
        <v>20.100000000000001</v>
      </c>
      <c r="AY374">
        <v>18.350000000000001</v>
      </c>
      <c r="BG374" s="29"/>
    </row>
    <row r="375" spans="1:59">
      <c r="A375" s="364"/>
      <c r="B375" s="254"/>
      <c r="C375" s="20">
        <v>200</v>
      </c>
      <c r="D375" t="str">
        <f>+入力シート①!R$13</f>
        <v>-</v>
      </c>
      <c r="E375">
        <f t="shared" si="141"/>
        <v>9</v>
      </c>
      <c r="F375" s="16">
        <f t="shared" si="142"/>
        <v>17.266544444444449</v>
      </c>
      <c r="G375" s="16">
        <f t="shared" si="143"/>
        <v>2.4911816157754609</v>
      </c>
      <c r="H375" s="16">
        <f t="shared" si="144"/>
        <v>19.84</v>
      </c>
      <c r="I375" s="16">
        <f t="shared" si="145"/>
        <v>12.891400000000001</v>
      </c>
      <c r="J375" s="16" t="e">
        <f t="shared" si="146"/>
        <v>#VALUE!</v>
      </c>
      <c r="K375" s="16" t="e">
        <f t="shared" si="147"/>
        <v>#VALUE!</v>
      </c>
      <c r="P375" s="30">
        <v>18.079999999999998</v>
      </c>
      <c r="R375" s="30">
        <v>18.079999999999998</v>
      </c>
      <c r="T375" s="30">
        <v>19.84</v>
      </c>
      <c r="X375">
        <v>12.891400000000001</v>
      </c>
      <c r="Y375" s="30">
        <v>18.9175</v>
      </c>
      <c r="AA375" s="30">
        <v>18.2</v>
      </c>
      <c r="AG375">
        <v>13.43</v>
      </c>
      <c r="AU375">
        <v>19.25</v>
      </c>
      <c r="AY375">
        <v>16.71</v>
      </c>
      <c r="BG375" s="29"/>
    </row>
    <row r="376" spans="1:59">
      <c r="A376" s="364"/>
      <c r="B376" s="254"/>
      <c r="C376" s="20">
        <v>300</v>
      </c>
      <c r="D376" t="str">
        <f>+入力シート①!R$14</f>
        <v>-</v>
      </c>
      <c r="E376">
        <f t="shared" si="141"/>
        <v>7</v>
      </c>
      <c r="F376" s="16">
        <f t="shared" si="142"/>
        <v>14.441057142857142</v>
      </c>
      <c r="G376" s="16">
        <f t="shared" si="143"/>
        <v>3.086834366497583</v>
      </c>
      <c r="H376" s="16">
        <f t="shared" si="144"/>
        <v>17.14</v>
      </c>
      <c r="I376" s="16">
        <f t="shared" si="145"/>
        <v>9.8000000000000007</v>
      </c>
      <c r="J376" s="16" t="e">
        <f t="shared" si="146"/>
        <v>#VALUE!</v>
      </c>
      <c r="K376" s="16" t="e">
        <f t="shared" si="147"/>
        <v>#VALUE!</v>
      </c>
      <c r="P376" s="30">
        <v>15.82</v>
      </c>
      <c r="R376" s="30">
        <v>15.82</v>
      </c>
      <c r="T376" s="30">
        <v>17.14</v>
      </c>
      <c r="X376">
        <v>10.164899999999999</v>
      </c>
      <c r="Y376" s="30">
        <v>15.8025</v>
      </c>
      <c r="AA376" s="30">
        <v>16.54</v>
      </c>
      <c r="AG376">
        <v>9.8000000000000007</v>
      </c>
      <c r="BG376" s="29"/>
    </row>
    <row r="377" spans="1:59">
      <c r="A377" s="364"/>
      <c r="B377" s="254"/>
      <c r="C377" s="20">
        <v>400</v>
      </c>
      <c r="D377" t="str">
        <f>+入力シート①!R$15</f>
        <v>-</v>
      </c>
      <c r="E377">
        <f t="shared" si="141"/>
        <v>6</v>
      </c>
      <c r="F377" s="16">
        <f t="shared" si="142"/>
        <v>13.689300000000001</v>
      </c>
      <c r="G377" s="16">
        <f t="shared" si="143"/>
        <v>3.4926390108340635</v>
      </c>
      <c r="H377" s="16">
        <f t="shared" si="144"/>
        <v>15.93</v>
      </c>
      <c r="I377" s="16">
        <f t="shared" si="145"/>
        <v>6.7168000000000001</v>
      </c>
      <c r="J377" s="16" t="e">
        <f t="shared" si="146"/>
        <v>#VALUE!</v>
      </c>
      <c r="K377" s="16" t="e">
        <f t="shared" si="147"/>
        <v>#VALUE!</v>
      </c>
      <c r="P377" s="30">
        <v>15.93</v>
      </c>
      <c r="R377" s="30">
        <v>15.93</v>
      </c>
      <c r="T377" s="30">
        <v>14.94</v>
      </c>
      <c r="X377">
        <v>6.7168000000000001</v>
      </c>
      <c r="Y377" s="30">
        <v>14.279</v>
      </c>
      <c r="AA377" s="30">
        <v>14.34</v>
      </c>
      <c r="BG377" s="29"/>
    </row>
    <row r="378" spans="1:59">
      <c r="A378" s="364"/>
      <c r="B378" s="254"/>
      <c r="C378" s="20">
        <v>500</v>
      </c>
      <c r="D378" t="str">
        <f>+入力シート①!R$16</f>
        <v>-</v>
      </c>
      <c r="E378">
        <f t="shared" si="141"/>
        <v>5</v>
      </c>
      <c r="F378" s="16">
        <f t="shared" si="142"/>
        <v>10.28778</v>
      </c>
      <c r="G378" s="16">
        <f t="shared" si="143"/>
        <v>2.5934199818001002</v>
      </c>
      <c r="H378" s="16">
        <f t="shared" si="144"/>
        <v>11.96</v>
      </c>
      <c r="I378" s="16">
        <f t="shared" si="145"/>
        <v>5.7375999999999996</v>
      </c>
      <c r="J378" s="16" t="e">
        <f t="shared" si="146"/>
        <v>#VALUE!</v>
      </c>
      <c r="K378" s="16" t="e">
        <f t="shared" si="147"/>
        <v>#VALUE!</v>
      </c>
      <c r="P378" s="30">
        <v>10.92</v>
      </c>
      <c r="R378" s="30">
        <v>10.92</v>
      </c>
      <c r="T378" s="30">
        <v>11.96</v>
      </c>
      <c r="X378">
        <v>5.7375999999999996</v>
      </c>
      <c r="Y378" s="30">
        <v>11.901300000000001</v>
      </c>
      <c r="BG378" s="29"/>
    </row>
    <row r="379" spans="1:59">
      <c r="A379" s="364"/>
      <c r="B379" s="254"/>
      <c r="C379" s="20">
        <v>600</v>
      </c>
      <c r="D379" t="str">
        <f>+入力シート①!R$17</f>
        <v>-</v>
      </c>
      <c r="E379">
        <f t="shared" si="141"/>
        <v>2</v>
      </c>
      <c r="F379" s="16">
        <f t="shared" si="142"/>
        <v>7.18</v>
      </c>
      <c r="G379" s="16">
        <f t="shared" si="143"/>
        <v>0</v>
      </c>
      <c r="H379" s="16">
        <f t="shared" si="144"/>
        <v>7.18</v>
      </c>
      <c r="I379" s="16">
        <f t="shared" si="145"/>
        <v>7.18</v>
      </c>
      <c r="J379" s="16" t="e">
        <f t="shared" si="146"/>
        <v>#VALUE!</v>
      </c>
      <c r="K379" s="16" t="e">
        <f t="shared" si="147"/>
        <v>#VALUE!</v>
      </c>
      <c r="P379" s="30">
        <v>7.18</v>
      </c>
      <c r="R379" s="30">
        <v>7.18</v>
      </c>
      <c r="BG379" s="29"/>
    </row>
    <row r="380" spans="1:59">
      <c r="A380" s="364"/>
      <c r="B380" s="26"/>
      <c r="C380" s="26"/>
      <c r="D380" s="31"/>
      <c r="E380" s="31"/>
      <c r="F380" s="49"/>
      <c r="G380" s="49"/>
      <c r="H380" s="49"/>
      <c r="I380" s="49"/>
      <c r="J380" s="49"/>
      <c r="K380" s="49"/>
      <c r="L380" s="31"/>
      <c r="U380" s="31"/>
      <c r="V380" s="31"/>
      <c r="W380" s="31"/>
      <c r="X380" s="31"/>
      <c r="Y380" s="31"/>
      <c r="Z380" s="31"/>
      <c r="AA380" s="31"/>
      <c r="AB380" s="31"/>
      <c r="AC380" s="31"/>
      <c r="AD380" s="31"/>
      <c r="AE380" s="31"/>
      <c r="AF380" s="31"/>
      <c r="AG380" s="31"/>
      <c r="AH380" s="31"/>
      <c r="AI380" s="31"/>
      <c r="AJ380" s="31"/>
      <c r="AK380" s="31"/>
      <c r="AL380" s="31"/>
      <c r="AM380" s="31"/>
      <c r="AN380" s="31"/>
      <c r="AO380" s="31"/>
      <c r="AP380" s="31"/>
      <c r="AQ380" s="31"/>
      <c r="AR380" s="31"/>
      <c r="AS380" s="31"/>
      <c r="AT380" s="31"/>
      <c r="AU380" s="31"/>
      <c r="AV380" s="31"/>
      <c r="AW380" s="31"/>
      <c r="AX380" s="31"/>
      <c r="AY380" s="31"/>
      <c r="AZ380" s="31"/>
      <c r="BA380" s="31"/>
      <c r="BB380" s="31"/>
      <c r="BC380" s="31"/>
      <c r="BD380" s="31"/>
      <c r="BE380" s="31"/>
      <c r="BF380" s="31"/>
      <c r="BG380" s="29"/>
    </row>
    <row r="381" spans="1:59">
      <c r="A381" s="364"/>
      <c r="B381" s="250" t="s">
        <v>26</v>
      </c>
      <c r="C381" s="24" t="s">
        <v>24</v>
      </c>
      <c r="D381" t="str">
        <f>+入力シート①!R$19</f>
        <v>-</v>
      </c>
      <c r="E381">
        <f>+COUNT($M381:$BG381)</f>
        <v>9</v>
      </c>
      <c r="F381" s="16">
        <f>+AVERAGE($M381:$BG381)</f>
        <v>145</v>
      </c>
      <c r="G381" s="16">
        <f>+STDEV($M381:$BG381)</f>
        <v>120.17279226180941</v>
      </c>
      <c r="H381" s="16">
        <f>+MAX($M381:$BG381)</f>
        <v>337</v>
      </c>
      <c r="I381" s="16">
        <f>+MIN($M381:$BG381)</f>
        <v>7</v>
      </c>
      <c r="J381" s="16" t="e">
        <f>+D381-F381</f>
        <v>#VALUE!</v>
      </c>
      <c r="K381" s="16" t="e">
        <f>+J381/G381</f>
        <v>#VALUE!</v>
      </c>
      <c r="P381" s="30">
        <v>7</v>
      </c>
      <c r="R381" s="30">
        <v>7</v>
      </c>
      <c r="T381" s="30">
        <v>108</v>
      </c>
      <c r="X381">
        <v>258</v>
      </c>
      <c r="Y381" s="30">
        <v>90</v>
      </c>
      <c r="AA381" s="30">
        <v>277</v>
      </c>
      <c r="AG381">
        <v>337</v>
      </c>
      <c r="AU381">
        <v>68</v>
      </c>
      <c r="AY381">
        <v>153</v>
      </c>
      <c r="BG381" s="29"/>
    </row>
    <row r="382" spans="1:59">
      <c r="A382" s="364"/>
      <c r="B382" s="251"/>
      <c r="C382" s="21" t="s">
        <v>25</v>
      </c>
      <c r="D382" t="str">
        <f>+入力シート①!R$20</f>
        <v>-</v>
      </c>
      <c r="E382">
        <f>+COUNT($M382:$BG382)</f>
        <v>9</v>
      </c>
      <c r="F382" s="16">
        <f>+AVERAGE($M382:$BG382)</f>
        <v>1.4555555555555555</v>
      </c>
      <c r="G382" s="16">
        <f>+STDEV($M382:$BG382)</f>
        <v>0.68211273098937075</v>
      </c>
      <c r="H382" s="16">
        <f>+MAX($M382:$BG382)</f>
        <v>2.8</v>
      </c>
      <c r="I382" s="16">
        <f>+MIN($M382:$BG382)</f>
        <v>0.7</v>
      </c>
      <c r="J382" s="16" t="e">
        <f>+D382-F382</f>
        <v>#VALUE!</v>
      </c>
      <c r="K382" s="16" t="e">
        <f>+J382/G382</f>
        <v>#VALUE!</v>
      </c>
      <c r="P382" s="30">
        <v>1.2</v>
      </c>
      <c r="R382" s="30">
        <v>1.2</v>
      </c>
      <c r="T382" s="30">
        <v>0.8</v>
      </c>
      <c r="X382">
        <v>2.8</v>
      </c>
      <c r="Y382" s="30">
        <v>1.5</v>
      </c>
      <c r="AA382" s="30">
        <v>2.2999999999999998</v>
      </c>
      <c r="AG382">
        <v>1.2</v>
      </c>
      <c r="AU382">
        <v>0.7</v>
      </c>
      <c r="AY382">
        <v>1.4</v>
      </c>
      <c r="BG382" s="29"/>
    </row>
    <row r="383" spans="1:59" ht="0.95" customHeight="1">
      <c r="BG383" s="29"/>
    </row>
    <row r="384" spans="1:59" ht="0.95" customHeight="1">
      <c r="BG384" s="29"/>
    </row>
    <row r="385" spans="1:59" ht="0.95" customHeight="1">
      <c r="BG385" s="29"/>
    </row>
    <row r="386" spans="1:59" ht="0.95" customHeight="1">
      <c r="BG386" s="29"/>
    </row>
    <row r="387" spans="1:59" ht="0.95" customHeight="1">
      <c r="BG387" s="29"/>
    </row>
    <row r="388" spans="1:59" ht="0.95" customHeight="1">
      <c r="BG388" s="29"/>
    </row>
    <row r="389" spans="1:59" ht="0.95" customHeight="1">
      <c r="BG389" s="29"/>
    </row>
    <row r="390" spans="1:59" ht="0.95" customHeight="1">
      <c r="BG390" s="29"/>
    </row>
    <row r="391" spans="1:59" ht="16.5" thickBot="1">
      <c r="D391" s="1" t="s">
        <v>27</v>
      </c>
      <c r="E391" s="1" t="s">
        <v>3</v>
      </c>
      <c r="F391" s="15" t="s">
        <v>4</v>
      </c>
      <c r="G391" s="15" t="s">
        <v>8</v>
      </c>
      <c r="H391" s="15" t="s">
        <v>5</v>
      </c>
      <c r="I391" s="15" t="s">
        <v>6</v>
      </c>
      <c r="J391" s="15" t="s">
        <v>7</v>
      </c>
      <c r="K391" s="16" t="s">
        <v>60</v>
      </c>
      <c r="P391" s="30" t="s">
        <v>201</v>
      </c>
      <c r="R391" s="30" t="s">
        <v>201</v>
      </c>
      <c r="T391" s="30" t="s">
        <v>201</v>
      </c>
      <c r="V391" s="142"/>
      <c r="W391" s="142"/>
      <c r="X391" s="142"/>
      <c r="Y391" s="142"/>
      <c r="AB391" s="142"/>
      <c r="AC391" s="142"/>
      <c r="AD391" s="142"/>
      <c r="AE391" s="142"/>
      <c r="AF391" s="142"/>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29"/>
    </row>
    <row r="392" spans="1:59">
      <c r="A392" s="364">
        <v>76</v>
      </c>
      <c r="B392" s="252" t="s">
        <v>19</v>
      </c>
      <c r="C392" s="253"/>
      <c r="D392" s="78">
        <f>+入力シート①!S$2</f>
        <v>0</v>
      </c>
      <c r="E392" s="32"/>
      <c r="F392" s="43"/>
      <c r="G392" s="43"/>
      <c r="H392" s="43"/>
      <c r="I392" s="43"/>
      <c r="J392" s="43"/>
      <c r="K392" s="44"/>
      <c r="P392" s="239">
        <v>42025</v>
      </c>
      <c r="R392" s="239">
        <v>42025</v>
      </c>
      <c r="S392" s="239"/>
      <c r="T392" s="239">
        <v>41283</v>
      </c>
      <c r="U392" s="30">
        <v>2012</v>
      </c>
      <c r="V392" s="30">
        <f t="shared" ref="V392:BF392" si="148">+V$1</f>
        <v>2011</v>
      </c>
      <c r="W392" s="30">
        <f t="shared" si="148"/>
        <v>2010</v>
      </c>
      <c r="X392" s="30">
        <f t="shared" si="148"/>
        <v>2009</v>
      </c>
      <c r="Y392" s="30">
        <f t="shared" si="148"/>
        <v>2008</v>
      </c>
      <c r="Z392" s="30">
        <f t="shared" si="148"/>
        <v>2007</v>
      </c>
      <c r="AA392" s="30">
        <f t="shared" si="148"/>
        <v>2006</v>
      </c>
      <c r="AB392" s="30">
        <f t="shared" si="148"/>
        <v>2005</v>
      </c>
      <c r="AC392" s="30">
        <f t="shared" si="148"/>
        <v>2004</v>
      </c>
      <c r="AD392" s="30">
        <f t="shared" si="148"/>
        <v>2003</v>
      </c>
      <c r="AE392" s="30">
        <f t="shared" si="148"/>
        <v>2003</v>
      </c>
      <c r="AF392" s="30">
        <f t="shared" si="148"/>
        <v>2001</v>
      </c>
      <c r="AG392">
        <f t="shared" si="148"/>
        <v>2001</v>
      </c>
      <c r="AH392">
        <f t="shared" si="148"/>
        <v>2000</v>
      </c>
      <c r="AI392">
        <f t="shared" si="148"/>
        <v>1999</v>
      </c>
      <c r="AJ392">
        <f t="shared" si="148"/>
        <v>1999</v>
      </c>
      <c r="AK392">
        <f t="shared" si="148"/>
        <v>1998</v>
      </c>
      <c r="AL392">
        <f t="shared" si="148"/>
        <v>1997</v>
      </c>
      <c r="AM392">
        <f t="shared" si="148"/>
        <v>1996</v>
      </c>
      <c r="AN392">
        <f t="shared" si="148"/>
        <v>1995</v>
      </c>
      <c r="AO392">
        <f t="shared" si="148"/>
        <v>1994</v>
      </c>
      <c r="AP392">
        <f t="shared" si="148"/>
        <v>1993</v>
      </c>
      <c r="AQ392">
        <f t="shared" si="148"/>
        <v>1992</v>
      </c>
      <c r="AR392">
        <f t="shared" si="148"/>
        <v>1991</v>
      </c>
      <c r="AS392">
        <f t="shared" si="148"/>
        <v>1991</v>
      </c>
      <c r="AT392">
        <f t="shared" si="148"/>
        <v>1990</v>
      </c>
      <c r="AU392">
        <f t="shared" si="148"/>
        <v>1989</v>
      </c>
      <c r="AV392">
        <f t="shared" si="148"/>
        <v>1988</v>
      </c>
      <c r="AW392">
        <f t="shared" si="148"/>
        <v>1987</v>
      </c>
      <c r="AX392">
        <f t="shared" si="148"/>
        <v>1986</v>
      </c>
      <c r="AY392">
        <f t="shared" si="148"/>
        <v>1985</v>
      </c>
      <c r="AZ392">
        <f t="shared" si="148"/>
        <v>1984</v>
      </c>
      <c r="BA392">
        <f t="shared" si="148"/>
        <v>1984</v>
      </c>
      <c r="BB392">
        <f t="shared" si="148"/>
        <v>1983</v>
      </c>
      <c r="BC392">
        <f t="shared" si="148"/>
        <v>1982</v>
      </c>
      <c r="BD392">
        <f t="shared" si="148"/>
        <v>1981</v>
      </c>
      <c r="BE392">
        <f t="shared" si="148"/>
        <v>1981</v>
      </c>
      <c r="BF392">
        <f t="shared" si="148"/>
        <v>1980</v>
      </c>
      <c r="BG392" s="29"/>
    </row>
    <row r="393" spans="1:59">
      <c r="A393" s="364"/>
      <c r="B393" s="252" t="s">
        <v>20</v>
      </c>
      <c r="C393" s="253"/>
      <c r="D393" s="79">
        <f>+入力シート①!S$2</f>
        <v>0</v>
      </c>
      <c r="E393" s="33"/>
      <c r="F393" s="45"/>
      <c r="G393" s="45"/>
      <c r="H393" s="45"/>
      <c r="I393" s="45"/>
      <c r="J393" s="45"/>
      <c r="K393" s="46"/>
      <c r="P393" s="150">
        <v>42025</v>
      </c>
      <c r="R393" s="150">
        <v>42025</v>
      </c>
      <c r="S393" s="150"/>
      <c r="T393" s="150">
        <v>41283</v>
      </c>
      <c r="U393" s="30">
        <v>1</v>
      </c>
      <c r="V393" s="150">
        <v>39455</v>
      </c>
      <c r="W393" s="150">
        <v>39456</v>
      </c>
      <c r="X393" s="150">
        <v>39457</v>
      </c>
      <c r="Y393" s="150">
        <v>39458</v>
      </c>
      <c r="AA393" s="30">
        <f t="shared" ref="AA393:BF393" si="149">+AA$3</f>
        <v>1</v>
      </c>
      <c r="AB393" s="30">
        <f t="shared" si="149"/>
        <v>1</v>
      </c>
      <c r="AC393" s="30">
        <f t="shared" si="149"/>
        <v>1</v>
      </c>
      <c r="AD393" s="30">
        <f t="shared" si="149"/>
        <v>1</v>
      </c>
      <c r="AE393" s="30">
        <f t="shared" si="149"/>
        <v>1</v>
      </c>
      <c r="AF393" s="30">
        <f t="shared" si="149"/>
        <v>1</v>
      </c>
      <c r="AG393">
        <f t="shared" si="149"/>
        <v>1</v>
      </c>
      <c r="AH393">
        <f t="shared" si="149"/>
        <v>1</v>
      </c>
      <c r="AI393">
        <f t="shared" si="149"/>
        <v>1</v>
      </c>
      <c r="AJ393">
        <f t="shared" si="149"/>
        <v>1</v>
      </c>
      <c r="AK393">
        <f t="shared" si="149"/>
        <v>1</v>
      </c>
      <c r="AL393">
        <f t="shared" si="149"/>
        <v>1</v>
      </c>
      <c r="AM393">
        <f t="shared" si="149"/>
        <v>1</v>
      </c>
      <c r="AN393">
        <f t="shared" si="149"/>
        <v>1</v>
      </c>
      <c r="AO393">
        <f t="shared" si="149"/>
        <v>1</v>
      </c>
      <c r="AP393">
        <f t="shared" si="149"/>
        <v>1</v>
      </c>
      <c r="AQ393">
        <f t="shared" si="149"/>
        <v>1</v>
      </c>
      <c r="AR393">
        <f t="shared" si="149"/>
        <v>1</v>
      </c>
      <c r="AS393">
        <f t="shared" si="149"/>
        <v>1</v>
      </c>
      <c r="AT393">
        <f t="shared" si="149"/>
        <v>1</v>
      </c>
      <c r="AU393">
        <f t="shared" si="149"/>
        <v>1</v>
      </c>
      <c r="AV393">
        <f t="shared" si="149"/>
        <v>1</v>
      </c>
      <c r="AW393">
        <f t="shared" si="149"/>
        <v>1</v>
      </c>
      <c r="AX393">
        <f t="shared" si="149"/>
        <v>1</v>
      </c>
      <c r="AY393">
        <f t="shared" si="149"/>
        <v>1</v>
      </c>
      <c r="AZ393">
        <f t="shared" si="149"/>
        <v>1</v>
      </c>
      <c r="BA393">
        <f t="shared" si="149"/>
        <v>1</v>
      </c>
      <c r="BB393">
        <f t="shared" si="149"/>
        <v>1</v>
      </c>
      <c r="BC393">
        <f t="shared" si="149"/>
        <v>1</v>
      </c>
      <c r="BD393">
        <f t="shared" si="149"/>
        <v>1</v>
      </c>
      <c r="BE393">
        <f t="shared" si="149"/>
        <v>1</v>
      </c>
      <c r="BF393">
        <f t="shared" si="149"/>
        <v>1</v>
      </c>
      <c r="BG393" s="29"/>
    </row>
    <row r="394" spans="1:59">
      <c r="A394" s="364"/>
      <c r="B394" s="252" t="s">
        <v>21</v>
      </c>
      <c r="C394" s="253"/>
      <c r="D394" s="80">
        <f>+入力シート①!S$2</f>
        <v>0</v>
      </c>
      <c r="E394" s="33"/>
      <c r="F394" s="45"/>
      <c r="G394" s="45"/>
      <c r="H394" s="45"/>
      <c r="I394" s="45"/>
      <c r="J394" s="45"/>
      <c r="K394" s="46"/>
      <c r="P394" s="151">
        <v>42025</v>
      </c>
      <c r="R394" s="151">
        <v>42025</v>
      </c>
      <c r="S394" s="151"/>
      <c r="T394" s="151">
        <v>41283</v>
      </c>
      <c r="V394" s="80">
        <v>0</v>
      </c>
      <c r="W394" s="80"/>
      <c r="X394" s="80">
        <v>39840</v>
      </c>
      <c r="Y394" s="151">
        <v>39458</v>
      </c>
      <c r="AD394" s="30">
        <v>10</v>
      </c>
      <c r="AG394">
        <v>31</v>
      </c>
      <c r="AU394">
        <v>18</v>
      </c>
      <c r="AY394">
        <v>9</v>
      </c>
      <c r="BG394" s="29"/>
    </row>
    <row r="395" spans="1:59">
      <c r="A395" s="364"/>
      <c r="B395" s="252" t="s">
        <v>61</v>
      </c>
      <c r="C395" s="253"/>
      <c r="D395">
        <f>+入力シート①!S$3</f>
        <v>76</v>
      </c>
      <c r="E395" s="33"/>
      <c r="F395" s="45"/>
      <c r="G395" s="45"/>
      <c r="H395" s="45"/>
      <c r="I395" s="45"/>
      <c r="J395" s="45"/>
      <c r="K395" s="46"/>
      <c r="P395" s="30">
        <v>76</v>
      </c>
      <c r="R395" s="30">
        <v>76</v>
      </c>
      <c r="T395" s="30">
        <v>76</v>
      </c>
      <c r="U395" s="30">
        <v>76</v>
      </c>
      <c r="V395" s="30">
        <f t="shared" ref="V395:AA395" si="150">+$A$392</f>
        <v>76</v>
      </c>
      <c r="W395" s="30">
        <f t="shared" si="150"/>
        <v>76</v>
      </c>
      <c r="X395" s="30">
        <f t="shared" si="150"/>
        <v>76</v>
      </c>
      <c r="Y395" s="30">
        <f t="shared" si="150"/>
        <v>76</v>
      </c>
      <c r="Z395" s="30">
        <f t="shared" si="150"/>
        <v>76</v>
      </c>
      <c r="AA395" s="30">
        <f t="shared" si="150"/>
        <v>76</v>
      </c>
      <c r="AB395" s="30">
        <f t="shared" ref="AB395:BF395" si="151">+$A$392</f>
        <v>76</v>
      </c>
      <c r="AC395" s="30">
        <f t="shared" si="151"/>
        <v>76</v>
      </c>
      <c r="AD395" s="30">
        <f t="shared" si="151"/>
        <v>76</v>
      </c>
      <c r="AE395" s="30">
        <f t="shared" si="151"/>
        <v>76</v>
      </c>
      <c r="AF395" s="30">
        <f t="shared" si="151"/>
        <v>76</v>
      </c>
      <c r="AG395">
        <f t="shared" si="151"/>
        <v>76</v>
      </c>
      <c r="AH395">
        <f t="shared" si="151"/>
        <v>76</v>
      </c>
      <c r="AI395">
        <f t="shared" si="151"/>
        <v>76</v>
      </c>
      <c r="AJ395">
        <f t="shared" si="151"/>
        <v>76</v>
      </c>
      <c r="AK395">
        <f t="shared" si="151"/>
        <v>76</v>
      </c>
      <c r="AL395">
        <f t="shared" si="151"/>
        <v>76</v>
      </c>
      <c r="AM395">
        <f t="shared" si="151"/>
        <v>76</v>
      </c>
      <c r="AN395">
        <f t="shared" si="151"/>
        <v>76</v>
      </c>
      <c r="AO395">
        <f t="shared" si="151"/>
        <v>76</v>
      </c>
      <c r="AP395">
        <f t="shared" si="151"/>
        <v>76</v>
      </c>
      <c r="AQ395">
        <f t="shared" si="151"/>
        <v>76</v>
      </c>
      <c r="AR395">
        <f t="shared" si="151"/>
        <v>76</v>
      </c>
      <c r="AS395">
        <f t="shared" si="151"/>
        <v>76</v>
      </c>
      <c r="AT395">
        <f t="shared" si="151"/>
        <v>76</v>
      </c>
      <c r="AU395">
        <f t="shared" si="151"/>
        <v>76</v>
      </c>
      <c r="AV395">
        <f t="shared" si="151"/>
        <v>76</v>
      </c>
      <c r="AW395">
        <f t="shared" si="151"/>
        <v>76</v>
      </c>
      <c r="AX395">
        <f t="shared" si="151"/>
        <v>76</v>
      </c>
      <c r="AY395">
        <f t="shared" si="151"/>
        <v>76</v>
      </c>
      <c r="AZ395">
        <f t="shared" si="151"/>
        <v>76</v>
      </c>
      <c r="BA395">
        <f t="shared" si="151"/>
        <v>76</v>
      </c>
      <c r="BB395">
        <f t="shared" si="151"/>
        <v>76</v>
      </c>
      <c r="BC395">
        <f t="shared" si="151"/>
        <v>76</v>
      </c>
      <c r="BD395">
        <f t="shared" si="151"/>
        <v>76</v>
      </c>
      <c r="BE395">
        <f t="shared" si="151"/>
        <v>76</v>
      </c>
      <c r="BF395">
        <f t="shared" si="151"/>
        <v>76</v>
      </c>
      <c r="BG395" s="29"/>
    </row>
    <row r="396" spans="1:59" ht="16.5" thickBot="1">
      <c r="A396" s="364"/>
      <c r="B396" s="252" t="s">
        <v>22</v>
      </c>
      <c r="C396" s="253"/>
      <c r="D396" s="85" t="str">
        <f>+入力シート①!S$4</f>
        <v>-</v>
      </c>
      <c r="E396" s="34"/>
      <c r="F396" s="47"/>
      <c r="G396" s="47"/>
      <c r="H396" s="47"/>
      <c r="I396" s="47"/>
      <c r="J396" s="47"/>
      <c r="K396" s="48"/>
      <c r="P396" s="152">
        <v>0.40277777777777773</v>
      </c>
      <c r="R396" s="152">
        <v>0.40277777777777773</v>
      </c>
      <c r="S396" s="152"/>
      <c r="T396" s="152">
        <v>0.40972222222222227</v>
      </c>
      <c r="V396" s="85"/>
      <c r="W396" s="85"/>
      <c r="X396" s="85">
        <v>0.3923611111111111</v>
      </c>
      <c r="Y396" s="152">
        <v>0.4375</v>
      </c>
      <c r="BG396" s="29"/>
    </row>
    <row r="397" spans="1:59">
      <c r="A397" s="364"/>
      <c r="B397" s="254" t="s">
        <v>23</v>
      </c>
      <c r="C397" s="20">
        <v>0</v>
      </c>
      <c r="D397" t="str">
        <f>+入力シート①!S$5</f>
        <v>-</v>
      </c>
      <c r="E397">
        <f t="shared" ref="E397:E409" si="152">+COUNT($M397:$BG397)</f>
        <v>9</v>
      </c>
      <c r="F397" s="16">
        <f t="shared" ref="F397:F409" si="153">+AVERAGE($M397:$BG397)</f>
        <v>19.837777777777774</v>
      </c>
      <c r="G397" s="16">
        <f t="shared" ref="G397:G409" si="154">+STDEV($M397:$BG397)</f>
        <v>1.2862132188888611</v>
      </c>
      <c r="H397" s="16">
        <f t="shared" ref="H397:H409" si="155">+MAX($M397:$BG397)</f>
        <v>21.4</v>
      </c>
      <c r="I397" s="16">
        <f t="shared" ref="I397:I409" si="156">+MIN($M397:$BG397)</f>
        <v>17.399999999999999</v>
      </c>
      <c r="J397" s="16" t="e">
        <f>+D397-F397</f>
        <v>#VALUE!</v>
      </c>
      <c r="K397" s="16" t="e">
        <f>+J397/G397</f>
        <v>#VALUE!</v>
      </c>
      <c r="P397" s="30">
        <v>20.100000000000001</v>
      </c>
      <c r="R397" s="30">
        <v>20.100000000000001</v>
      </c>
      <c r="T397" s="30">
        <v>20.54</v>
      </c>
      <c r="X397">
        <v>17.399999999999999</v>
      </c>
      <c r="Y397" s="30">
        <v>21.4</v>
      </c>
      <c r="AD397" s="30">
        <v>19.600000000000001</v>
      </c>
      <c r="AG397">
        <v>18.2</v>
      </c>
      <c r="AU397">
        <v>21</v>
      </c>
      <c r="AY397">
        <v>20.2</v>
      </c>
      <c r="BG397" s="29"/>
    </row>
    <row r="398" spans="1:59">
      <c r="A398" s="364"/>
      <c r="B398" s="254"/>
      <c r="C398" s="20">
        <v>10</v>
      </c>
      <c r="D398" t="str">
        <f>+入力シート①!S$6</f>
        <v>-</v>
      </c>
      <c r="E398">
        <f t="shared" si="152"/>
        <v>9</v>
      </c>
      <c r="F398" s="16">
        <f t="shared" si="153"/>
        <v>19.756555555555554</v>
      </c>
      <c r="G398" s="16">
        <f t="shared" si="154"/>
        <v>1.2172515250669342</v>
      </c>
      <c r="H398" s="16">
        <f t="shared" si="155"/>
        <v>21.4177</v>
      </c>
      <c r="I398" s="16">
        <f t="shared" si="156"/>
        <v>17.471299999999999</v>
      </c>
      <c r="J398" s="16" t="e">
        <f t="shared" ref="J398:J409" si="157">+D398-F398</f>
        <v>#VALUE!</v>
      </c>
      <c r="K398" s="16" t="e">
        <f t="shared" ref="K398:K409" si="158">+J398/G398</f>
        <v>#VALUE!</v>
      </c>
      <c r="P398" s="30">
        <v>20.09</v>
      </c>
      <c r="R398" s="30">
        <v>20.09</v>
      </c>
      <c r="T398" s="30">
        <v>20.54</v>
      </c>
      <c r="X398">
        <v>17.471299999999999</v>
      </c>
      <c r="Y398" s="30">
        <v>21.4177</v>
      </c>
      <c r="AD398" s="30">
        <v>19.559999999999999</v>
      </c>
      <c r="AG398">
        <v>18.170000000000002</v>
      </c>
      <c r="AU398">
        <v>20.34</v>
      </c>
      <c r="AY398">
        <v>20.13</v>
      </c>
      <c r="BG398" s="29"/>
    </row>
    <row r="399" spans="1:59">
      <c r="A399" s="364"/>
      <c r="B399" s="254"/>
      <c r="C399" s="20">
        <v>20</v>
      </c>
      <c r="D399" t="str">
        <f>+入力シート①!S$7</f>
        <v>-</v>
      </c>
      <c r="E399">
        <f t="shared" si="152"/>
        <v>9</v>
      </c>
      <c r="F399" s="16">
        <f t="shared" si="153"/>
        <v>19.682122222222219</v>
      </c>
      <c r="G399" s="16">
        <f t="shared" si="154"/>
        <v>1.1991527360784546</v>
      </c>
      <c r="H399" s="16">
        <f t="shared" si="155"/>
        <v>21.42</v>
      </c>
      <c r="I399" s="16">
        <f t="shared" si="156"/>
        <v>17.469100000000001</v>
      </c>
      <c r="J399" s="16" t="e">
        <f t="shared" si="157"/>
        <v>#VALUE!</v>
      </c>
      <c r="K399" s="16" t="e">
        <f t="shared" si="158"/>
        <v>#VALUE!</v>
      </c>
      <c r="P399" s="30">
        <v>19.8</v>
      </c>
      <c r="R399" s="30">
        <v>19.8</v>
      </c>
      <c r="T399" s="30">
        <v>20.54</v>
      </c>
      <c r="X399">
        <v>17.469100000000001</v>
      </c>
      <c r="Y399" s="30">
        <v>21.42</v>
      </c>
      <c r="AD399" s="30">
        <v>19.559999999999999</v>
      </c>
      <c r="AG399">
        <v>18.170000000000002</v>
      </c>
      <c r="AU399">
        <v>20.239999999999998</v>
      </c>
      <c r="AY399">
        <v>20.14</v>
      </c>
      <c r="BG399" s="29"/>
    </row>
    <row r="400" spans="1:59">
      <c r="A400" s="364"/>
      <c r="B400" s="254"/>
      <c r="C400" s="20">
        <v>30</v>
      </c>
      <c r="D400" t="str">
        <f>+入力シート①!S$8</f>
        <v>-</v>
      </c>
      <c r="E400">
        <f t="shared" si="152"/>
        <v>9</v>
      </c>
      <c r="F400" s="16">
        <f t="shared" si="153"/>
        <v>19.633744444444442</v>
      </c>
      <c r="G400" s="16">
        <f t="shared" si="154"/>
        <v>1.1809459800421767</v>
      </c>
      <c r="H400" s="16">
        <f t="shared" si="155"/>
        <v>21.421299999999999</v>
      </c>
      <c r="I400" s="16">
        <f t="shared" si="156"/>
        <v>17.4724</v>
      </c>
      <c r="J400" s="16" t="e">
        <f t="shared" si="157"/>
        <v>#VALUE!</v>
      </c>
      <c r="K400" s="16" t="e">
        <f t="shared" si="158"/>
        <v>#VALUE!</v>
      </c>
      <c r="P400" s="30">
        <v>19.75</v>
      </c>
      <c r="R400" s="30">
        <v>19.75</v>
      </c>
      <c r="T400" s="30">
        <v>20.55</v>
      </c>
      <c r="X400">
        <v>17.4724</v>
      </c>
      <c r="Y400" s="30">
        <v>21.421299999999999</v>
      </c>
      <c r="AD400" s="30">
        <v>19.579999999999998</v>
      </c>
      <c r="AG400">
        <v>18.18</v>
      </c>
      <c r="AU400">
        <v>19.86</v>
      </c>
      <c r="AY400">
        <v>20.14</v>
      </c>
      <c r="BG400" s="29"/>
    </row>
    <row r="401" spans="1:59">
      <c r="A401" s="364"/>
      <c r="B401" s="254"/>
      <c r="C401" s="20">
        <v>50</v>
      </c>
      <c r="D401" t="str">
        <f>+入力シート①!S$9</f>
        <v>-</v>
      </c>
      <c r="E401">
        <f t="shared" si="152"/>
        <v>9</v>
      </c>
      <c r="F401" s="16">
        <f t="shared" si="153"/>
        <v>19.575322222222219</v>
      </c>
      <c r="G401" s="16">
        <f t="shared" si="154"/>
        <v>1.2184974823299575</v>
      </c>
      <c r="H401" s="16">
        <f t="shared" si="155"/>
        <v>21.4251</v>
      </c>
      <c r="I401" s="16">
        <f t="shared" si="156"/>
        <v>17.472799999999999</v>
      </c>
      <c r="J401" s="16" t="e">
        <f t="shared" si="157"/>
        <v>#VALUE!</v>
      </c>
      <c r="K401" s="16" t="e">
        <f t="shared" si="158"/>
        <v>#VALUE!</v>
      </c>
      <c r="P401" s="30">
        <v>19.7</v>
      </c>
      <c r="R401" s="30">
        <v>19.7</v>
      </c>
      <c r="T401" s="30">
        <v>20.56</v>
      </c>
      <c r="X401">
        <v>17.472799999999999</v>
      </c>
      <c r="Y401" s="30">
        <v>21.4251</v>
      </c>
      <c r="AD401" s="30">
        <v>19.579999999999998</v>
      </c>
      <c r="AG401">
        <v>17.93</v>
      </c>
      <c r="AU401">
        <v>19.670000000000002</v>
      </c>
      <c r="AY401">
        <v>20.14</v>
      </c>
      <c r="BG401" s="29"/>
    </row>
    <row r="402" spans="1:59">
      <c r="A402" s="364"/>
      <c r="B402" s="254"/>
      <c r="C402" s="20">
        <v>75</v>
      </c>
      <c r="D402" t="str">
        <f>+入力シート①!S$10</f>
        <v>-</v>
      </c>
      <c r="E402">
        <f t="shared" si="152"/>
        <v>9</v>
      </c>
      <c r="F402" s="16">
        <f t="shared" si="153"/>
        <v>19.485588888888888</v>
      </c>
      <c r="G402" s="16">
        <f t="shared" si="154"/>
        <v>1.3455636704040104</v>
      </c>
      <c r="H402" s="16">
        <f t="shared" si="155"/>
        <v>21.429200000000002</v>
      </c>
      <c r="I402" s="16">
        <f t="shared" si="156"/>
        <v>17.0411</v>
      </c>
      <c r="J402" s="16" t="e">
        <f t="shared" si="157"/>
        <v>#VALUE!</v>
      </c>
      <c r="K402" s="16" t="e">
        <f t="shared" si="158"/>
        <v>#VALUE!</v>
      </c>
      <c r="P402" s="30">
        <v>19.63</v>
      </c>
      <c r="R402" s="30">
        <v>19.63</v>
      </c>
      <c r="T402" s="30">
        <v>20.57</v>
      </c>
      <c r="X402">
        <v>17.0411</v>
      </c>
      <c r="Y402" s="30">
        <v>21.429200000000002</v>
      </c>
      <c r="AD402" s="30">
        <v>19.55</v>
      </c>
      <c r="AG402">
        <v>17.739999999999998</v>
      </c>
      <c r="AU402">
        <v>19.63</v>
      </c>
      <c r="AY402">
        <v>20.149999999999999</v>
      </c>
      <c r="BG402" s="29"/>
    </row>
    <row r="403" spans="1:59">
      <c r="A403" s="364"/>
      <c r="B403" s="254"/>
      <c r="C403" s="20">
        <v>100</v>
      </c>
      <c r="D403" t="str">
        <f>+入力シート①!S$11</f>
        <v>-</v>
      </c>
      <c r="E403">
        <f t="shared" si="152"/>
        <v>9</v>
      </c>
      <c r="F403" s="16">
        <f t="shared" si="153"/>
        <v>19.327266666666667</v>
      </c>
      <c r="G403" s="16">
        <f t="shared" si="154"/>
        <v>1.5385513706080787</v>
      </c>
      <c r="H403" s="16">
        <f t="shared" si="155"/>
        <v>21.404599999999999</v>
      </c>
      <c r="I403" s="16">
        <f t="shared" si="156"/>
        <v>16.720800000000001</v>
      </c>
      <c r="J403" s="16" t="e">
        <f t="shared" si="157"/>
        <v>#VALUE!</v>
      </c>
      <c r="K403" s="16" t="e">
        <f t="shared" si="158"/>
        <v>#VALUE!</v>
      </c>
      <c r="P403" s="30">
        <v>19.579999999999998</v>
      </c>
      <c r="R403" s="30">
        <v>19.579999999999998</v>
      </c>
      <c r="T403" s="30">
        <v>20.58</v>
      </c>
      <c r="X403">
        <v>16.720800000000001</v>
      </c>
      <c r="Y403" s="30">
        <v>21.404599999999999</v>
      </c>
      <c r="AD403" s="30">
        <v>19.47</v>
      </c>
      <c r="AG403">
        <v>17</v>
      </c>
      <c r="AU403">
        <v>19.46</v>
      </c>
      <c r="AY403">
        <v>20.149999999999999</v>
      </c>
      <c r="BG403" s="29"/>
    </row>
    <row r="404" spans="1:59">
      <c r="A404" s="364"/>
      <c r="B404" s="254"/>
      <c r="C404" s="20">
        <v>150</v>
      </c>
      <c r="D404" t="str">
        <f>+入力シート①!S$12</f>
        <v>-</v>
      </c>
      <c r="E404">
        <f t="shared" si="152"/>
        <v>9</v>
      </c>
      <c r="F404" s="16">
        <f t="shared" si="153"/>
        <v>18.455644444444445</v>
      </c>
      <c r="G404" s="16">
        <f t="shared" si="154"/>
        <v>2.7109419802492369</v>
      </c>
      <c r="H404" s="16">
        <f t="shared" si="155"/>
        <v>21.1721</v>
      </c>
      <c r="I404" s="16">
        <f t="shared" si="156"/>
        <v>13.3687</v>
      </c>
      <c r="J404" s="16" t="e">
        <f t="shared" si="157"/>
        <v>#VALUE!</v>
      </c>
      <c r="K404" s="16" t="e">
        <f t="shared" si="158"/>
        <v>#VALUE!</v>
      </c>
      <c r="P404" s="30">
        <v>18.93</v>
      </c>
      <c r="R404" s="30">
        <v>18.93</v>
      </c>
      <c r="T404" s="30">
        <v>20.56</v>
      </c>
      <c r="X404">
        <v>13.3687</v>
      </c>
      <c r="Y404" s="30">
        <v>21.1721</v>
      </c>
      <c r="AD404" s="30">
        <v>19.41</v>
      </c>
      <c r="AG404">
        <v>14.41</v>
      </c>
      <c r="AU404">
        <v>19.170000000000002</v>
      </c>
      <c r="AY404">
        <v>20.149999999999999</v>
      </c>
      <c r="BG404" s="29"/>
    </row>
    <row r="405" spans="1:59">
      <c r="A405" s="364"/>
      <c r="B405" s="254"/>
      <c r="C405" s="20">
        <v>200</v>
      </c>
      <c r="D405" t="str">
        <f>+入力シート①!S$13</f>
        <v>-</v>
      </c>
      <c r="E405">
        <f t="shared" si="152"/>
        <v>9</v>
      </c>
      <c r="F405" s="16">
        <f t="shared" si="153"/>
        <v>16.714655555555556</v>
      </c>
      <c r="G405" s="16">
        <f t="shared" si="154"/>
        <v>3.1826177225324681</v>
      </c>
      <c r="H405" s="16">
        <f t="shared" si="155"/>
        <v>20.010000000000002</v>
      </c>
      <c r="I405" s="16">
        <f t="shared" si="156"/>
        <v>11.22</v>
      </c>
      <c r="J405" s="16" t="e">
        <f t="shared" si="157"/>
        <v>#VALUE!</v>
      </c>
      <c r="K405" s="16" t="e">
        <f t="shared" si="158"/>
        <v>#VALUE!</v>
      </c>
      <c r="P405" s="30">
        <v>16.02</v>
      </c>
      <c r="R405" s="30">
        <v>16.02</v>
      </c>
      <c r="T405" s="30">
        <v>20.010000000000002</v>
      </c>
      <c r="X405">
        <v>11.22</v>
      </c>
      <c r="Y405" s="30">
        <v>19.931899999999999</v>
      </c>
      <c r="AD405" s="30">
        <v>18.149999999999999</v>
      </c>
      <c r="AG405">
        <v>12.18</v>
      </c>
      <c r="AU405">
        <v>18.350000000000001</v>
      </c>
      <c r="AY405">
        <v>18.55</v>
      </c>
      <c r="BG405" s="29"/>
    </row>
    <row r="406" spans="1:59">
      <c r="A406" s="364"/>
      <c r="B406" s="254"/>
      <c r="C406" s="20">
        <v>300</v>
      </c>
      <c r="D406" t="str">
        <f>+入力シート①!S$14</f>
        <v>-</v>
      </c>
      <c r="E406">
        <f t="shared" si="152"/>
        <v>7</v>
      </c>
      <c r="F406" s="16">
        <f t="shared" si="153"/>
        <v>14.342371428571429</v>
      </c>
      <c r="G406" s="16">
        <f t="shared" si="154"/>
        <v>4.0557732861992681</v>
      </c>
      <c r="H406" s="16">
        <f t="shared" si="155"/>
        <v>18.092500000000001</v>
      </c>
      <c r="I406" s="16">
        <f t="shared" si="156"/>
        <v>7.4840999999999998</v>
      </c>
      <c r="J406" s="16" t="e">
        <f t="shared" si="157"/>
        <v>#VALUE!</v>
      </c>
      <c r="K406" s="16" t="e">
        <f t="shared" si="158"/>
        <v>#VALUE!</v>
      </c>
      <c r="P406" s="30">
        <v>14.91</v>
      </c>
      <c r="R406" s="30">
        <v>14.91</v>
      </c>
      <c r="T406" s="30">
        <v>17.989999999999998</v>
      </c>
      <c r="X406">
        <v>7.4840999999999998</v>
      </c>
      <c r="Y406" s="30">
        <v>18.092500000000001</v>
      </c>
      <c r="AD406" s="30">
        <v>16.84</v>
      </c>
      <c r="AG406">
        <v>10.17</v>
      </c>
      <c r="BG406" s="29"/>
    </row>
    <row r="407" spans="1:59">
      <c r="A407" s="364"/>
      <c r="B407" s="254"/>
      <c r="C407" s="20">
        <v>400</v>
      </c>
      <c r="D407" t="str">
        <f>+入力シート①!S$15</f>
        <v>-</v>
      </c>
      <c r="E407">
        <f t="shared" si="152"/>
        <v>6</v>
      </c>
      <c r="F407" s="16">
        <f t="shared" si="153"/>
        <v>13.489183333333335</v>
      </c>
      <c r="G407" s="16">
        <f t="shared" si="154"/>
        <v>3.3251307345225793</v>
      </c>
      <c r="H407" s="16">
        <f t="shared" si="155"/>
        <v>16.510000000000002</v>
      </c>
      <c r="I407" s="16">
        <f t="shared" si="156"/>
        <v>7.4</v>
      </c>
      <c r="J407" s="16" t="e">
        <f t="shared" si="157"/>
        <v>#VALUE!</v>
      </c>
      <c r="K407" s="16" t="e">
        <f t="shared" si="158"/>
        <v>#VALUE!</v>
      </c>
      <c r="P407" s="30">
        <v>13.06</v>
      </c>
      <c r="R407" s="30">
        <v>13.06</v>
      </c>
      <c r="T407" s="30">
        <v>16.510000000000002</v>
      </c>
      <c r="Y407" s="30">
        <v>14.745100000000001</v>
      </c>
      <c r="AD407" s="30">
        <v>16.16</v>
      </c>
      <c r="AG407">
        <v>7.4</v>
      </c>
      <c r="BG407" s="29"/>
    </row>
    <row r="408" spans="1:59">
      <c r="A408" s="364"/>
      <c r="B408" s="254"/>
      <c r="C408" s="20">
        <v>500</v>
      </c>
      <c r="D408" t="str">
        <f>+入力シート①!S$16</f>
        <v>-</v>
      </c>
      <c r="E408">
        <f t="shared" si="152"/>
        <v>2</v>
      </c>
      <c r="F408" s="16">
        <f t="shared" si="153"/>
        <v>7.1950000000000003</v>
      </c>
      <c r="G408" s="16">
        <f t="shared" si="154"/>
        <v>10.175266581274419</v>
      </c>
      <c r="H408" s="16">
        <f t="shared" si="155"/>
        <v>14.39</v>
      </c>
      <c r="I408" s="16">
        <f t="shared" si="156"/>
        <v>0</v>
      </c>
      <c r="J408" s="16" t="e">
        <f t="shared" si="157"/>
        <v>#VALUE!</v>
      </c>
      <c r="K408" s="16" t="e">
        <f t="shared" si="158"/>
        <v>#VALUE!</v>
      </c>
      <c r="P408" s="30">
        <v>0</v>
      </c>
      <c r="AD408" s="30">
        <v>14.39</v>
      </c>
      <c r="BG408" s="29"/>
    </row>
    <row r="409" spans="1:59">
      <c r="A409" s="364"/>
      <c r="B409" s="254"/>
      <c r="C409" s="20">
        <v>600</v>
      </c>
      <c r="D409" t="str">
        <f>+入力シート①!S$17</f>
        <v>-</v>
      </c>
      <c r="E409">
        <f t="shared" si="152"/>
        <v>1</v>
      </c>
      <c r="F409" s="16">
        <f t="shared" si="153"/>
        <v>0</v>
      </c>
      <c r="G409" s="16" t="e">
        <f t="shared" si="154"/>
        <v>#DIV/0!</v>
      </c>
      <c r="H409" s="16">
        <f t="shared" si="155"/>
        <v>0</v>
      </c>
      <c r="I409" s="16">
        <f t="shared" si="156"/>
        <v>0</v>
      </c>
      <c r="J409" s="16" t="e">
        <f t="shared" si="157"/>
        <v>#VALUE!</v>
      </c>
      <c r="K409" s="16" t="e">
        <f t="shared" si="158"/>
        <v>#VALUE!</v>
      </c>
      <c r="P409" s="30">
        <v>0</v>
      </c>
      <c r="BG409" s="29"/>
    </row>
    <row r="410" spans="1:59">
      <c r="A410" s="364"/>
      <c r="B410" s="26"/>
      <c r="C410" s="26"/>
      <c r="D410" s="31"/>
      <c r="E410" s="31"/>
      <c r="F410" s="49"/>
      <c r="G410" s="49"/>
      <c r="H410" s="49"/>
      <c r="I410" s="49"/>
      <c r="J410" s="49"/>
      <c r="K410" s="49"/>
      <c r="L410" s="31"/>
      <c r="U410" s="31"/>
      <c r="V410" s="31"/>
      <c r="W410" s="31"/>
      <c r="X410" s="31"/>
      <c r="Y410" s="31"/>
      <c r="Z410" s="31"/>
      <c r="AA410" s="31"/>
      <c r="AB410" s="31"/>
      <c r="AC410" s="31"/>
      <c r="AD410" s="31"/>
      <c r="AE410" s="31"/>
      <c r="AF410" s="31"/>
      <c r="AG410" s="31"/>
      <c r="AH410" s="31"/>
      <c r="AI410" s="31"/>
      <c r="AJ410" s="31"/>
      <c r="AK410" s="31"/>
      <c r="AL410" s="31"/>
      <c r="AM410" s="31"/>
      <c r="AN410" s="31"/>
      <c r="AO410" s="31"/>
      <c r="AP410" s="31"/>
      <c r="AQ410" s="31"/>
      <c r="AR410" s="31"/>
      <c r="AS410" s="31"/>
      <c r="AT410" s="31"/>
      <c r="AU410" s="31"/>
      <c r="AV410" s="31"/>
      <c r="AW410" s="31"/>
      <c r="AX410" s="31"/>
      <c r="AY410" s="31"/>
      <c r="AZ410" s="31"/>
      <c r="BA410" s="31"/>
      <c r="BB410" s="31"/>
      <c r="BC410" s="31"/>
      <c r="BD410" s="31"/>
      <c r="BE410" s="31"/>
      <c r="BF410" s="31"/>
      <c r="BG410" s="29"/>
    </row>
    <row r="411" spans="1:59">
      <c r="A411" s="364"/>
      <c r="B411" s="250" t="s">
        <v>26</v>
      </c>
      <c r="C411" s="24" t="s">
        <v>24</v>
      </c>
      <c r="D411" t="str">
        <f>+入力シート①!S$19</f>
        <v>-</v>
      </c>
      <c r="E411">
        <f>+COUNT($M411:$BG411)</f>
        <v>9</v>
      </c>
      <c r="F411" s="16">
        <f>+AVERAGE($M411:$BG411)</f>
        <v>203.66666666666666</v>
      </c>
      <c r="G411" s="16">
        <f>+STDEV($M411:$BG411)</f>
        <v>106.78483038334612</v>
      </c>
      <c r="H411" s="16">
        <f>+MAX($M411:$BG411)</f>
        <v>325</v>
      </c>
      <c r="I411" s="16">
        <f>+MIN($M411:$BG411)</f>
        <v>49</v>
      </c>
      <c r="J411" s="16" t="e">
        <f>+D411-F411</f>
        <v>#VALUE!</v>
      </c>
      <c r="K411" s="16" t="e">
        <f>+J411/G411</f>
        <v>#VALUE!</v>
      </c>
      <c r="P411" s="30">
        <v>299</v>
      </c>
      <c r="R411" s="30">
        <v>299</v>
      </c>
      <c r="T411" s="30">
        <v>49</v>
      </c>
      <c r="X411">
        <v>268</v>
      </c>
      <c r="Y411" s="30">
        <v>78</v>
      </c>
      <c r="AD411" s="30">
        <v>258</v>
      </c>
      <c r="AG411">
        <v>325</v>
      </c>
      <c r="AU411">
        <v>139</v>
      </c>
      <c r="AY411">
        <v>118</v>
      </c>
      <c r="BG411" s="29"/>
    </row>
    <row r="412" spans="1:59">
      <c r="A412" s="364"/>
      <c r="B412" s="251"/>
      <c r="C412" s="21" t="s">
        <v>25</v>
      </c>
      <c r="D412" t="str">
        <f>+入力シート①!S$20</f>
        <v>-</v>
      </c>
      <c r="E412">
        <f>+COUNT($M412:$BG412)</f>
        <v>9</v>
      </c>
      <c r="F412" s="16">
        <f>+AVERAGE($M412:$BG412)</f>
        <v>0.9111111111111112</v>
      </c>
      <c r="G412" s="16">
        <f>+STDEV($M412:$BG412)</f>
        <v>0.41062283315849668</v>
      </c>
      <c r="H412" s="16">
        <f>+MAX($M412:$BG412)</f>
        <v>1.7</v>
      </c>
      <c r="I412" s="16">
        <f>+MIN($M412:$BG412)</f>
        <v>0.5</v>
      </c>
      <c r="J412" s="16" t="e">
        <f>+D412-F412</f>
        <v>#VALUE!</v>
      </c>
      <c r="K412" s="16" t="e">
        <f>+J412/G412</f>
        <v>#VALUE!</v>
      </c>
      <c r="P412" s="30">
        <v>0.6</v>
      </c>
      <c r="R412" s="30">
        <v>0.6</v>
      </c>
      <c r="T412" s="30">
        <v>0.5</v>
      </c>
      <c r="X412">
        <v>1.7</v>
      </c>
      <c r="Y412" s="30">
        <v>1.1000000000000001</v>
      </c>
      <c r="AD412" s="30">
        <v>0.9</v>
      </c>
      <c r="AG412">
        <v>0.5</v>
      </c>
      <c r="AU412">
        <v>1</v>
      </c>
      <c r="AY412">
        <v>1.3</v>
      </c>
      <c r="BG412" s="29"/>
    </row>
    <row r="413" spans="1:59" ht="0.95" customHeight="1">
      <c r="BG413" s="29"/>
    </row>
    <row r="414" spans="1:59" ht="0.95" customHeight="1">
      <c r="BG414" s="29"/>
    </row>
    <row r="415" spans="1:59" ht="0.95" customHeight="1">
      <c r="BG415" s="29"/>
    </row>
    <row r="416" spans="1:59" ht="0.95" customHeight="1">
      <c r="BG416" s="29"/>
    </row>
    <row r="417" spans="1:59" ht="0.95" customHeight="1">
      <c r="BG417" s="29"/>
    </row>
    <row r="418" spans="1:59" ht="0.95" customHeight="1">
      <c r="BG418" s="29"/>
    </row>
    <row r="419" spans="1:59" ht="0.95" customHeight="1">
      <c r="BG419" s="29"/>
    </row>
    <row r="420" spans="1:59" ht="0.95" customHeight="1">
      <c r="BG420" s="29"/>
    </row>
    <row r="421" spans="1:59" ht="16.5" thickBot="1">
      <c r="D421" s="1" t="s">
        <v>27</v>
      </c>
      <c r="E421" s="1" t="s">
        <v>3</v>
      </c>
      <c r="F421" s="15" t="s">
        <v>4</v>
      </c>
      <c r="G421" s="15" t="s">
        <v>8</v>
      </c>
      <c r="H421" s="15" t="s">
        <v>5</v>
      </c>
      <c r="I421" s="15" t="s">
        <v>6</v>
      </c>
      <c r="J421" s="15" t="s">
        <v>7</v>
      </c>
      <c r="K421" s="16" t="s">
        <v>60</v>
      </c>
      <c r="P421" s="30" t="s">
        <v>201</v>
      </c>
      <c r="R421" s="30" t="s">
        <v>201</v>
      </c>
      <c r="T421" s="30" t="s">
        <v>201</v>
      </c>
      <c r="V421" s="142"/>
      <c r="W421" s="142"/>
      <c r="X421" s="142"/>
      <c r="Y421" s="142"/>
      <c r="AB421" s="142"/>
      <c r="AC421" s="142"/>
      <c r="AD421" s="142"/>
      <c r="AE421" s="142"/>
      <c r="AF421" s="142"/>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29"/>
    </row>
    <row r="422" spans="1:59">
      <c r="A422" s="364">
        <v>75</v>
      </c>
      <c r="B422" s="252" t="s">
        <v>19</v>
      </c>
      <c r="C422" s="253"/>
      <c r="D422" s="78">
        <f>+入力シート①!T$2</f>
        <v>0</v>
      </c>
      <c r="E422" s="32"/>
      <c r="F422" s="43"/>
      <c r="G422" s="43"/>
      <c r="H422" s="43"/>
      <c r="I422" s="43"/>
      <c r="J422" s="43"/>
      <c r="K422" s="44"/>
      <c r="P422" s="239">
        <v>42025</v>
      </c>
      <c r="R422" s="239">
        <v>42025</v>
      </c>
      <c r="S422" s="239"/>
      <c r="T422" s="239">
        <v>41283</v>
      </c>
      <c r="U422" s="30">
        <v>2012</v>
      </c>
      <c r="V422" s="30">
        <f t="shared" ref="V422:BF422" si="159">+V$1</f>
        <v>2011</v>
      </c>
      <c r="W422" s="30">
        <f t="shared" si="159"/>
        <v>2010</v>
      </c>
      <c r="X422" s="30">
        <f t="shared" si="159"/>
        <v>2009</v>
      </c>
      <c r="Y422" s="30">
        <f t="shared" si="159"/>
        <v>2008</v>
      </c>
      <c r="Z422" s="30">
        <f t="shared" si="159"/>
        <v>2007</v>
      </c>
      <c r="AA422" s="30">
        <f t="shared" si="159"/>
        <v>2006</v>
      </c>
      <c r="AB422" s="30">
        <f t="shared" si="159"/>
        <v>2005</v>
      </c>
      <c r="AC422" s="30">
        <f t="shared" si="159"/>
        <v>2004</v>
      </c>
      <c r="AD422" s="30">
        <f t="shared" si="159"/>
        <v>2003</v>
      </c>
      <c r="AE422" s="30">
        <f t="shared" si="159"/>
        <v>2003</v>
      </c>
      <c r="AF422" s="30">
        <f t="shared" si="159"/>
        <v>2001</v>
      </c>
      <c r="AG422">
        <f t="shared" si="159"/>
        <v>2001</v>
      </c>
      <c r="AH422">
        <f t="shared" si="159"/>
        <v>2000</v>
      </c>
      <c r="AI422">
        <f t="shared" si="159"/>
        <v>1999</v>
      </c>
      <c r="AJ422">
        <f t="shared" si="159"/>
        <v>1999</v>
      </c>
      <c r="AK422">
        <f t="shared" si="159"/>
        <v>1998</v>
      </c>
      <c r="AL422">
        <f t="shared" si="159"/>
        <v>1997</v>
      </c>
      <c r="AM422">
        <f t="shared" si="159"/>
        <v>1996</v>
      </c>
      <c r="AN422">
        <f t="shared" si="159"/>
        <v>1995</v>
      </c>
      <c r="AO422">
        <f t="shared" si="159"/>
        <v>1994</v>
      </c>
      <c r="AP422">
        <f t="shared" si="159"/>
        <v>1993</v>
      </c>
      <c r="AQ422">
        <f t="shared" si="159"/>
        <v>1992</v>
      </c>
      <c r="AR422">
        <f t="shared" si="159"/>
        <v>1991</v>
      </c>
      <c r="AS422">
        <f t="shared" si="159"/>
        <v>1991</v>
      </c>
      <c r="AT422">
        <f t="shared" si="159"/>
        <v>1990</v>
      </c>
      <c r="AU422">
        <f t="shared" si="159"/>
        <v>1989</v>
      </c>
      <c r="AV422">
        <f t="shared" si="159"/>
        <v>1988</v>
      </c>
      <c r="AW422">
        <f t="shared" si="159"/>
        <v>1987</v>
      </c>
      <c r="AX422">
        <f t="shared" si="159"/>
        <v>1986</v>
      </c>
      <c r="AY422">
        <f t="shared" si="159"/>
        <v>1985</v>
      </c>
      <c r="AZ422">
        <f t="shared" si="159"/>
        <v>1984</v>
      </c>
      <c r="BA422">
        <f t="shared" si="159"/>
        <v>1984</v>
      </c>
      <c r="BB422">
        <f t="shared" si="159"/>
        <v>1983</v>
      </c>
      <c r="BC422">
        <f t="shared" si="159"/>
        <v>1982</v>
      </c>
      <c r="BD422">
        <f t="shared" si="159"/>
        <v>1981</v>
      </c>
      <c r="BE422">
        <f t="shared" si="159"/>
        <v>1981</v>
      </c>
      <c r="BF422">
        <f t="shared" si="159"/>
        <v>1980</v>
      </c>
      <c r="BG422" s="29"/>
    </row>
    <row r="423" spans="1:59">
      <c r="A423" s="364"/>
      <c r="B423" s="252" t="s">
        <v>20</v>
      </c>
      <c r="C423" s="253"/>
      <c r="D423" s="79">
        <f>+入力シート①!T$2</f>
        <v>0</v>
      </c>
      <c r="E423" s="33"/>
      <c r="F423" s="45"/>
      <c r="G423" s="45"/>
      <c r="H423" s="45"/>
      <c r="I423" s="45"/>
      <c r="J423" s="45"/>
      <c r="K423" s="46"/>
      <c r="P423" s="150">
        <v>42025</v>
      </c>
      <c r="R423" s="150">
        <v>42025</v>
      </c>
      <c r="S423" s="150"/>
      <c r="T423" s="150">
        <v>41283</v>
      </c>
      <c r="U423" s="30">
        <v>1</v>
      </c>
      <c r="V423" s="150">
        <v>39455</v>
      </c>
      <c r="W423" s="150">
        <v>39456</v>
      </c>
      <c r="X423" s="150">
        <v>39457</v>
      </c>
      <c r="Y423" s="150">
        <v>39458</v>
      </c>
      <c r="AA423" s="30">
        <f t="shared" ref="AA423:BF423" si="160">+AA$3</f>
        <v>1</v>
      </c>
      <c r="AB423" s="30">
        <f t="shared" si="160"/>
        <v>1</v>
      </c>
      <c r="AC423" s="30">
        <f t="shared" si="160"/>
        <v>1</v>
      </c>
      <c r="AD423" s="30">
        <f t="shared" si="160"/>
        <v>1</v>
      </c>
      <c r="AE423" s="30">
        <f t="shared" si="160"/>
        <v>1</v>
      </c>
      <c r="AF423" s="30">
        <f t="shared" si="160"/>
        <v>1</v>
      </c>
      <c r="AG423">
        <f t="shared" si="160"/>
        <v>1</v>
      </c>
      <c r="AH423">
        <f t="shared" si="160"/>
        <v>1</v>
      </c>
      <c r="AI423">
        <f t="shared" si="160"/>
        <v>1</v>
      </c>
      <c r="AJ423">
        <f t="shared" si="160"/>
        <v>1</v>
      </c>
      <c r="AK423">
        <f t="shared" si="160"/>
        <v>1</v>
      </c>
      <c r="AL423">
        <f t="shared" si="160"/>
        <v>1</v>
      </c>
      <c r="AM423">
        <f t="shared" si="160"/>
        <v>1</v>
      </c>
      <c r="AN423">
        <f t="shared" si="160"/>
        <v>1</v>
      </c>
      <c r="AO423">
        <f t="shared" si="160"/>
        <v>1</v>
      </c>
      <c r="AP423">
        <f t="shared" si="160"/>
        <v>1</v>
      </c>
      <c r="AQ423">
        <f t="shared" si="160"/>
        <v>1</v>
      </c>
      <c r="AR423">
        <f t="shared" si="160"/>
        <v>1</v>
      </c>
      <c r="AS423">
        <f t="shared" si="160"/>
        <v>1</v>
      </c>
      <c r="AT423">
        <f t="shared" si="160"/>
        <v>1</v>
      </c>
      <c r="AU423">
        <f t="shared" si="160"/>
        <v>1</v>
      </c>
      <c r="AV423">
        <f t="shared" si="160"/>
        <v>1</v>
      </c>
      <c r="AW423">
        <f t="shared" si="160"/>
        <v>1</v>
      </c>
      <c r="AX423">
        <f t="shared" si="160"/>
        <v>1</v>
      </c>
      <c r="AY423">
        <f t="shared" si="160"/>
        <v>1</v>
      </c>
      <c r="AZ423">
        <f t="shared" si="160"/>
        <v>1</v>
      </c>
      <c r="BA423">
        <f t="shared" si="160"/>
        <v>1</v>
      </c>
      <c r="BB423">
        <f t="shared" si="160"/>
        <v>1</v>
      </c>
      <c r="BC423">
        <f t="shared" si="160"/>
        <v>1</v>
      </c>
      <c r="BD423">
        <f t="shared" si="160"/>
        <v>1</v>
      </c>
      <c r="BE423">
        <f t="shared" si="160"/>
        <v>1</v>
      </c>
      <c r="BF423">
        <f t="shared" si="160"/>
        <v>1</v>
      </c>
      <c r="BG423" s="29"/>
    </row>
    <row r="424" spans="1:59">
      <c r="A424" s="364"/>
      <c r="B424" s="252" t="s">
        <v>21</v>
      </c>
      <c r="C424" s="253"/>
      <c r="D424" s="80">
        <f>+入力シート①!T$2</f>
        <v>0</v>
      </c>
      <c r="E424" s="33"/>
      <c r="F424" s="45"/>
      <c r="G424" s="45"/>
      <c r="H424" s="45"/>
      <c r="I424" s="45"/>
      <c r="J424" s="45"/>
      <c r="K424" s="46"/>
      <c r="P424" s="151">
        <v>42025</v>
      </c>
      <c r="R424" s="151">
        <v>42025</v>
      </c>
      <c r="S424" s="151"/>
      <c r="T424" s="151">
        <v>41283</v>
      </c>
      <c r="V424" s="80"/>
      <c r="W424" s="80"/>
      <c r="X424" s="80">
        <v>39840</v>
      </c>
      <c r="Y424" s="151">
        <v>39458</v>
      </c>
      <c r="AD424" s="30">
        <v>10</v>
      </c>
      <c r="AY424">
        <v>9</v>
      </c>
      <c r="BG424" s="29"/>
    </row>
    <row r="425" spans="1:59">
      <c r="A425" s="364"/>
      <c r="B425" s="252" t="s">
        <v>61</v>
      </c>
      <c r="C425" s="253"/>
      <c r="D425">
        <f>+入力シート①!T$3</f>
        <v>75</v>
      </c>
      <c r="E425" s="33"/>
      <c r="F425" s="45"/>
      <c r="G425" s="45"/>
      <c r="H425" s="45"/>
      <c r="I425" s="45"/>
      <c r="J425" s="45"/>
      <c r="K425" s="46"/>
      <c r="P425" s="30">
        <v>75</v>
      </c>
      <c r="R425" s="30">
        <v>75</v>
      </c>
      <c r="T425" s="30">
        <v>75</v>
      </c>
      <c r="U425" s="30">
        <v>75</v>
      </c>
      <c r="V425" s="30">
        <f t="shared" ref="V425:AA425" si="161">+$A$422</f>
        <v>75</v>
      </c>
      <c r="W425" s="30">
        <f t="shared" si="161"/>
        <v>75</v>
      </c>
      <c r="X425" s="30">
        <f t="shared" si="161"/>
        <v>75</v>
      </c>
      <c r="Y425" s="30">
        <f t="shared" si="161"/>
        <v>75</v>
      </c>
      <c r="Z425" s="30">
        <f t="shared" si="161"/>
        <v>75</v>
      </c>
      <c r="AA425" s="30">
        <f t="shared" si="161"/>
        <v>75</v>
      </c>
      <c r="AB425" s="30">
        <f t="shared" ref="AB425:BF425" si="162">+$A$422</f>
        <v>75</v>
      </c>
      <c r="AC425" s="30">
        <f t="shared" si="162"/>
        <v>75</v>
      </c>
      <c r="AD425" s="30">
        <f t="shared" si="162"/>
        <v>75</v>
      </c>
      <c r="AE425" s="30">
        <f t="shared" si="162"/>
        <v>75</v>
      </c>
      <c r="AF425" s="30">
        <f t="shared" si="162"/>
        <v>75</v>
      </c>
      <c r="AG425">
        <f t="shared" si="162"/>
        <v>75</v>
      </c>
      <c r="AH425">
        <f t="shared" si="162"/>
        <v>75</v>
      </c>
      <c r="AI425">
        <f t="shared" si="162"/>
        <v>75</v>
      </c>
      <c r="AJ425">
        <f t="shared" si="162"/>
        <v>75</v>
      </c>
      <c r="AK425">
        <f t="shared" si="162"/>
        <v>75</v>
      </c>
      <c r="AL425">
        <f t="shared" si="162"/>
        <v>75</v>
      </c>
      <c r="AM425">
        <f t="shared" si="162"/>
        <v>75</v>
      </c>
      <c r="AN425">
        <f t="shared" si="162"/>
        <v>75</v>
      </c>
      <c r="AO425">
        <f t="shared" si="162"/>
        <v>75</v>
      </c>
      <c r="AP425">
        <f t="shared" si="162"/>
        <v>75</v>
      </c>
      <c r="AQ425">
        <f t="shared" si="162"/>
        <v>75</v>
      </c>
      <c r="AR425">
        <f t="shared" si="162"/>
        <v>75</v>
      </c>
      <c r="AS425">
        <f t="shared" si="162"/>
        <v>75</v>
      </c>
      <c r="AT425">
        <f t="shared" si="162"/>
        <v>75</v>
      </c>
      <c r="AU425">
        <f t="shared" si="162"/>
        <v>75</v>
      </c>
      <c r="AV425">
        <f t="shared" si="162"/>
        <v>75</v>
      </c>
      <c r="AW425">
        <f t="shared" si="162"/>
        <v>75</v>
      </c>
      <c r="AX425">
        <f t="shared" si="162"/>
        <v>75</v>
      </c>
      <c r="AY425">
        <f t="shared" si="162"/>
        <v>75</v>
      </c>
      <c r="AZ425">
        <f t="shared" si="162"/>
        <v>75</v>
      </c>
      <c r="BA425">
        <f t="shared" si="162"/>
        <v>75</v>
      </c>
      <c r="BB425">
        <f t="shared" si="162"/>
        <v>75</v>
      </c>
      <c r="BC425">
        <f t="shared" si="162"/>
        <v>75</v>
      </c>
      <c r="BD425">
        <f t="shared" si="162"/>
        <v>75</v>
      </c>
      <c r="BE425">
        <f t="shared" si="162"/>
        <v>75</v>
      </c>
      <c r="BF425">
        <f t="shared" si="162"/>
        <v>75</v>
      </c>
      <c r="BG425" s="29"/>
    </row>
    <row r="426" spans="1:59" ht="16.5" thickBot="1">
      <c r="A426" s="364"/>
      <c r="B426" s="252" t="s">
        <v>22</v>
      </c>
      <c r="C426" s="253"/>
      <c r="D426" s="85" t="str">
        <f>+入力シート①!T$4</f>
        <v>-</v>
      </c>
      <c r="E426" s="34"/>
      <c r="F426" s="47"/>
      <c r="G426" s="47"/>
      <c r="H426" s="47"/>
      <c r="I426" s="47"/>
      <c r="J426" s="47"/>
      <c r="K426" s="48"/>
      <c r="P426" s="152">
        <v>0.4375</v>
      </c>
      <c r="R426" s="152">
        <v>0.4375</v>
      </c>
      <c r="S426" s="152"/>
      <c r="T426" s="152"/>
      <c r="V426" s="85"/>
      <c r="W426" s="85"/>
      <c r="X426" s="85">
        <v>0.47569444444444442</v>
      </c>
      <c r="Y426" s="152">
        <v>0.47222222222222227</v>
      </c>
      <c r="BG426" s="29"/>
    </row>
    <row r="427" spans="1:59">
      <c r="A427" s="364"/>
      <c r="B427" s="254" t="s">
        <v>23</v>
      </c>
      <c r="C427" s="20">
        <v>0</v>
      </c>
      <c r="D427" t="str">
        <f>+入力シート①!T$5</f>
        <v>-</v>
      </c>
      <c r="E427">
        <f t="shared" ref="E427:E439" si="163">+COUNT($M427:$BG427)</f>
        <v>6</v>
      </c>
      <c r="F427" s="16">
        <f t="shared" ref="F427:F439" si="164">+AVERAGE($M427:$BG427)</f>
        <v>19.709999999999997</v>
      </c>
      <c r="G427" s="16">
        <f t="shared" ref="G427:G439" si="165">+STDEV($M427:$BG427)</f>
        <v>1.3712913621838356</v>
      </c>
      <c r="H427" s="16">
        <f t="shared" ref="H427:H439" si="166">+MAX($M427:$BG427)</f>
        <v>21.4</v>
      </c>
      <c r="I427" s="16">
        <f t="shared" ref="I427:I439" si="167">+MIN($M427:$BG427)</f>
        <v>17.2</v>
      </c>
      <c r="J427" s="16" t="e">
        <f>+D427-F427</f>
        <v>#VALUE!</v>
      </c>
      <c r="K427" s="16" t="e">
        <f>+J427/G427</f>
        <v>#VALUE!</v>
      </c>
      <c r="P427" s="30">
        <v>19.78</v>
      </c>
      <c r="R427" s="30">
        <v>19.78</v>
      </c>
      <c r="X427">
        <v>17.2</v>
      </c>
      <c r="Y427" s="30">
        <v>21.4</v>
      </c>
      <c r="AD427" s="30">
        <v>20</v>
      </c>
      <c r="AY427">
        <v>20.100000000000001</v>
      </c>
      <c r="BG427" s="29"/>
    </row>
    <row r="428" spans="1:59">
      <c r="A428" s="364"/>
      <c r="B428" s="254"/>
      <c r="C428" s="20">
        <v>10</v>
      </c>
      <c r="D428" t="str">
        <f>+入力シート①!T$6</f>
        <v>-</v>
      </c>
      <c r="E428">
        <f t="shared" si="163"/>
        <v>6</v>
      </c>
      <c r="F428" s="16">
        <f t="shared" si="164"/>
        <v>19.687333333333331</v>
      </c>
      <c r="G428" s="16">
        <f t="shared" si="165"/>
        <v>1.3664440210512354</v>
      </c>
      <c r="H428" s="16">
        <f t="shared" si="166"/>
        <v>21.392700000000001</v>
      </c>
      <c r="I428" s="16">
        <f t="shared" si="167"/>
        <v>17.191299999999998</v>
      </c>
      <c r="J428" s="16" t="e">
        <f t="shared" ref="J428:J439" si="168">+D428-F428</f>
        <v>#VALUE!</v>
      </c>
      <c r="K428" s="16" t="e">
        <f t="shared" ref="K428:K439" si="169">+J428/G428</f>
        <v>#VALUE!</v>
      </c>
      <c r="P428" s="30">
        <v>19.79</v>
      </c>
      <c r="R428" s="30">
        <v>19.79</v>
      </c>
      <c r="X428">
        <v>17.191299999999998</v>
      </c>
      <c r="Y428" s="30">
        <v>21.392700000000001</v>
      </c>
      <c r="AD428" s="30">
        <v>19.93</v>
      </c>
      <c r="AY428">
        <v>20.03</v>
      </c>
      <c r="BG428" s="29"/>
    </row>
    <row r="429" spans="1:59">
      <c r="A429" s="364"/>
      <c r="B429" s="254"/>
      <c r="C429" s="20">
        <v>20</v>
      </c>
      <c r="D429" t="str">
        <f>+入力シート①!T$7</f>
        <v>-</v>
      </c>
      <c r="E429">
        <f t="shared" si="163"/>
        <v>6</v>
      </c>
      <c r="F429" s="16">
        <f t="shared" si="164"/>
        <v>19.686233333333334</v>
      </c>
      <c r="G429" s="16">
        <f t="shared" si="165"/>
        <v>1.3696550246929575</v>
      </c>
      <c r="H429" s="16">
        <f t="shared" si="166"/>
        <v>21.393999999999998</v>
      </c>
      <c r="I429" s="16">
        <f t="shared" si="167"/>
        <v>17.183399999999999</v>
      </c>
      <c r="J429" s="16" t="e">
        <f t="shared" si="168"/>
        <v>#VALUE!</v>
      </c>
      <c r="K429" s="16" t="e">
        <f t="shared" si="169"/>
        <v>#VALUE!</v>
      </c>
      <c r="P429" s="30">
        <v>19.79</v>
      </c>
      <c r="R429" s="30">
        <v>19.79</v>
      </c>
      <c r="X429">
        <v>17.183399999999999</v>
      </c>
      <c r="Y429" s="30">
        <v>21.393999999999998</v>
      </c>
      <c r="AD429" s="30">
        <v>19.93</v>
      </c>
      <c r="AY429">
        <v>20.03</v>
      </c>
      <c r="BG429" s="29"/>
    </row>
    <row r="430" spans="1:59">
      <c r="A430" s="364"/>
      <c r="B430" s="254"/>
      <c r="C430" s="20">
        <v>30</v>
      </c>
      <c r="D430" t="str">
        <f>+入力シート①!T$8</f>
        <v>-</v>
      </c>
      <c r="E430">
        <f t="shared" si="163"/>
        <v>6</v>
      </c>
      <c r="F430" s="16">
        <f t="shared" si="164"/>
        <v>19.666916666666669</v>
      </c>
      <c r="G430" s="16">
        <f t="shared" si="165"/>
        <v>1.3932310137470618</v>
      </c>
      <c r="H430" s="16">
        <f t="shared" si="166"/>
        <v>21.3947</v>
      </c>
      <c r="I430" s="16">
        <f t="shared" si="167"/>
        <v>17.116800000000001</v>
      </c>
      <c r="J430" s="16" t="e">
        <f t="shared" si="168"/>
        <v>#VALUE!</v>
      </c>
      <c r="K430" s="16" t="e">
        <f t="shared" si="169"/>
        <v>#VALUE!</v>
      </c>
      <c r="P430" s="30">
        <v>19.77</v>
      </c>
      <c r="R430" s="30">
        <v>19.77</v>
      </c>
      <c r="X430">
        <v>17.116800000000001</v>
      </c>
      <c r="Y430" s="30">
        <v>21.3947</v>
      </c>
      <c r="AD430" s="30">
        <v>19.920000000000002</v>
      </c>
      <c r="AY430">
        <v>20.03</v>
      </c>
      <c r="BG430" s="29"/>
    </row>
    <row r="431" spans="1:59">
      <c r="A431" s="364"/>
      <c r="B431" s="254"/>
      <c r="C431" s="20">
        <v>50</v>
      </c>
      <c r="D431" t="str">
        <f>+入力シート①!T$9</f>
        <v>-</v>
      </c>
      <c r="E431">
        <f t="shared" si="163"/>
        <v>6</v>
      </c>
      <c r="F431" s="16">
        <f t="shared" si="164"/>
        <v>19.621666666666666</v>
      </c>
      <c r="G431" s="16">
        <f t="shared" si="165"/>
        <v>1.4103856035377944</v>
      </c>
      <c r="H431" s="16">
        <f t="shared" si="166"/>
        <v>21.398900000000001</v>
      </c>
      <c r="I431" s="16">
        <f t="shared" si="167"/>
        <v>17.0611</v>
      </c>
      <c r="J431" s="16" t="e">
        <f t="shared" si="168"/>
        <v>#VALUE!</v>
      </c>
      <c r="K431" s="16" t="e">
        <f t="shared" si="169"/>
        <v>#VALUE!</v>
      </c>
      <c r="P431" s="30">
        <v>19.71</v>
      </c>
      <c r="R431" s="30">
        <v>19.71</v>
      </c>
      <c r="X431">
        <v>17.0611</v>
      </c>
      <c r="Y431" s="30">
        <v>21.398900000000001</v>
      </c>
      <c r="AD431" s="30">
        <v>19.8</v>
      </c>
      <c r="AY431">
        <v>20.05</v>
      </c>
      <c r="BG431" s="29"/>
    </row>
    <row r="432" spans="1:59">
      <c r="A432" s="364"/>
      <c r="B432" s="254"/>
      <c r="C432" s="20">
        <v>75</v>
      </c>
      <c r="D432" t="str">
        <f>+入力シート①!T$10</f>
        <v>-</v>
      </c>
      <c r="E432">
        <f t="shared" si="163"/>
        <v>6</v>
      </c>
      <c r="F432" s="16">
        <f t="shared" si="164"/>
        <v>19.4802</v>
      </c>
      <c r="G432" s="16">
        <f t="shared" si="165"/>
        <v>1.6841435200124721</v>
      </c>
      <c r="H432" s="16">
        <f t="shared" si="166"/>
        <v>21.4041</v>
      </c>
      <c r="I432" s="16">
        <f t="shared" si="167"/>
        <v>16.3171</v>
      </c>
      <c r="J432" s="16" t="e">
        <f t="shared" si="168"/>
        <v>#VALUE!</v>
      </c>
      <c r="K432" s="16" t="e">
        <f t="shared" si="169"/>
        <v>#VALUE!</v>
      </c>
      <c r="P432" s="30">
        <v>19.690000000000001</v>
      </c>
      <c r="R432" s="30">
        <v>19.690000000000001</v>
      </c>
      <c r="X432">
        <v>16.3171</v>
      </c>
      <c r="Y432" s="30">
        <v>21.4041</v>
      </c>
      <c r="AD432" s="30">
        <v>19.73</v>
      </c>
      <c r="AY432">
        <v>20.05</v>
      </c>
      <c r="BG432" s="29"/>
    </row>
    <row r="433" spans="1:59">
      <c r="A433" s="364"/>
      <c r="B433" s="254"/>
      <c r="C433" s="20">
        <v>100</v>
      </c>
      <c r="D433" t="str">
        <f>+入力シート①!T$11</f>
        <v>-</v>
      </c>
      <c r="E433">
        <f t="shared" si="163"/>
        <v>6</v>
      </c>
      <c r="F433" s="16">
        <f t="shared" si="164"/>
        <v>19.406916666666667</v>
      </c>
      <c r="G433" s="16">
        <f t="shared" si="165"/>
        <v>1.668992398325009</v>
      </c>
      <c r="H433" s="16">
        <f t="shared" si="166"/>
        <v>21.408100000000001</v>
      </c>
      <c r="I433" s="16">
        <f t="shared" si="167"/>
        <v>16.313400000000001</v>
      </c>
      <c r="J433" s="16" t="e">
        <f t="shared" si="168"/>
        <v>#VALUE!</v>
      </c>
      <c r="K433" s="16" t="e">
        <f t="shared" si="169"/>
        <v>#VALUE!</v>
      </c>
      <c r="P433" s="30">
        <v>19.649999999999999</v>
      </c>
      <c r="R433" s="30">
        <v>19.649999999999999</v>
      </c>
      <c r="X433">
        <v>16.313400000000001</v>
      </c>
      <c r="Y433" s="30">
        <v>21.408100000000001</v>
      </c>
      <c r="AD433" s="30">
        <v>19.55</v>
      </c>
      <c r="AY433">
        <v>19.87</v>
      </c>
      <c r="BG433" s="29"/>
    </row>
    <row r="434" spans="1:59">
      <c r="A434" s="364"/>
      <c r="B434" s="254"/>
      <c r="C434" s="20">
        <v>150</v>
      </c>
      <c r="D434" t="str">
        <f>+入力シート①!T$12</f>
        <v>-</v>
      </c>
      <c r="E434">
        <f t="shared" si="163"/>
        <v>6</v>
      </c>
      <c r="F434" s="16">
        <f t="shared" si="164"/>
        <v>18.762050000000002</v>
      </c>
      <c r="G434" s="16">
        <f t="shared" si="165"/>
        <v>2.4130134949891904</v>
      </c>
      <c r="H434" s="16">
        <f t="shared" si="166"/>
        <v>21.415099999999999</v>
      </c>
      <c r="I434" s="16">
        <f t="shared" si="167"/>
        <v>14.2872</v>
      </c>
      <c r="J434" s="16" t="e">
        <f t="shared" si="168"/>
        <v>#VALUE!</v>
      </c>
      <c r="K434" s="16" t="e">
        <f t="shared" si="169"/>
        <v>#VALUE!</v>
      </c>
      <c r="P434" s="30">
        <v>19.62</v>
      </c>
      <c r="R434" s="30">
        <v>19.62</v>
      </c>
      <c r="X434">
        <v>14.2872</v>
      </c>
      <c r="Y434" s="30">
        <v>21.415099999999999</v>
      </c>
      <c r="AD434" s="30">
        <v>19.350000000000001</v>
      </c>
      <c r="AY434">
        <v>18.28</v>
      </c>
      <c r="BG434" s="29"/>
    </row>
    <row r="435" spans="1:59">
      <c r="A435" s="364"/>
      <c r="B435" s="254"/>
      <c r="C435" s="20">
        <v>200</v>
      </c>
      <c r="D435" t="str">
        <f>+入力シート①!T$13</f>
        <v>-</v>
      </c>
      <c r="E435">
        <f t="shared" si="163"/>
        <v>6</v>
      </c>
      <c r="F435" s="16">
        <f t="shared" si="164"/>
        <v>17.745033333333335</v>
      </c>
      <c r="G435" s="16">
        <f t="shared" si="165"/>
        <v>3.1030773117450101</v>
      </c>
      <c r="H435" s="16">
        <f t="shared" si="166"/>
        <v>21.4161</v>
      </c>
      <c r="I435" s="16">
        <f t="shared" si="167"/>
        <v>11.9841</v>
      </c>
      <c r="J435" s="16" t="e">
        <f t="shared" si="168"/>
        <v>#VALUE!</v>
      </c>
      <c r="K435" s="16" t="e">
        <f t="shared" si="169"/>
        <v>#VALUE!</v>
      </c>
      <c r="P435" s="30">
        <v>18.350000000000001</v>
      </c>
      <c r="R435" s="30">
        <v>18.350000000000001</v>
      </c>
      <c r="X435">
        <v>11.9841</v>
      </c>
      <c r="Y435" s="30">
        <v>21.4161</v>
      </c>
      <c r="AD435" s="30">
        <v>18.61</v>
      </c>
      <c r="AY435">
        <v>17.760000000000002</v>
      </c>
      <c r="BG435" s="29"/>
    </row>
    <row r="436" spans="1:59">
      <c r="A436" s="364"/>
      <c r="B436" s="254"/>
      <c r="C436" s="20">
        <v>300</v>
      </c>
      <c r="D436" t="str">
        <f>+入力シート①!T$14</f>
        <v>-</v>
      </c>
      <c r="E436">
        <f t="shared" si="163"/>
        <v>5</v>
      </c>
      <c r="F436" s="16">
        <f t="shared" si="164"/>
        <v>15.099959999999999</v>
      </c>
      <c r="G436" s="16">
        <f t="shared" si="165"/>
        <v>3.3144170261148469</v>
      </c>
      <c r="H436" s="16">
        <f t="shared" si="166"/>
        <v>18.4437</v>
      </c>
      <c r="I436" s="16">
        <f t="shared" si="167"/>
        <v>9.7760999999999996</v>
      </c>
      <c r="J436" s="16" t="e">
        <f t="shared" si="168"/>
        <v>#VALUE!</v>
      </c>
      <c r="K436" s="16" t="e">
        <f t="shared" si="169"/>
        <v>#VALUE!</v>
      </c>
      <c r="P436" s="30">
        <v>15.04</v>
      </c>
      <c r="R436" s="30">
        <v>15.04</v>
      </c>
      <c r="X436">
        <v>9.7760999999999996</v>
      </c>
      <c r="Y436" s="30">
        <v>18.4437</v>
      </c>
      <c r="AD436" s="30">
        <v>17.2</v>
      </c>
      <c r="BG436" s="29"/>
    </row>
    <row r="437" spans="1:59">
      <c r="A437" s="364"/>
      <c r="B437" s="254"/>
      <c r="C437" s="20">
        <v>400</v>
      </c>
      <c r="D437" t="str">
        <f>+入力シート①!T$15</f>
        <v>-</v>
      </c>
      <c r="E437">
        <f t="shared" si="163"/>
        <v>5</v>
      </c>
      <c r="F437" s="16">
        <f t="shared" si="164"/>
        <v>12.247980000000002</v>
      </c>
      <c r="G437" s="16">
        <f t="shared" si="165"/>
        <v>3.5144815338823419</v>
      </c>
      <c r="H437" s="16">
        <f t="shared" si="166"/>
        <v>15.73</v>
      </c>
      <c r="I437" s="16">
        <f t="shared" si="167"/>
        <v>6.7114000000000003</v>
      </c>
      <c r="J437" s="16" t="e">
        <f t="shared" si="168"/>
        <v>#VALUE!</v>
      </c>
      <c r="K437" s="16" t="e">
        <f t="shared" si="169"/>
        <v>#VALUE!</v>
      </c>
      <c r="P437" s="30">
        <v>12</v>
      </c>
      <c r="R437" s="30">
        <v>12</v>
      </c>
      <c r="X437">
        <v>6.7114000000000003</v>
      </c>
      <c r="Y437" s="30">
        <v>14.798500000000001</v>
      </c>
      <c r="AD437" s="30">
        <v>15.73</v>
      </c>
      <c r="BG437" s="29"/>
    </row>
    <row r="438" spans="1:59">
      <c r="A438" s="364"/>
      <c r="B438" s="254"/>
      <c r="C438" s="20">
        <v>500</v>
      </c>
      <c r="D438" t="str">
        <f>+入力シート①!T$16</f>
        <v>-</v>
      </c>
      <c r="E438">
        <f t="shared" si="163"/>
        <v>4</v>
      </c>
      <c r="F438" s="16">
        <f t="shared" si="164"/>
        <v>8.9874000000000009</v>
      </c>
      <c r="G438" s="16">
        <f t="shared" si="165"/>
        <v>2.7235350569924082</v>
      </c>
      <c r="H438" s="16">
        <f t="shared" si="166"/>
        <v>12.1525</v>
      </c>
      <c r="I438" s="16">
        <f t="shared" si="167"/>
        <v>5.4970999999999997</v>
      </c>
      <c r="J438" s="16" t="e">
        <f t="shared" si="168"/>
        <v>#VALUE!</v>
      </c>
      <c r="K438" s="16" t="e">
        <f t="shared" si="169"/>
        <v>#VALUE!</v>
      </c>
      <c r="P438" s="30">
        <v>9.15</v>
      </c>
      <c r="R438" s="30">
        <v>9.15</v>
      </c>
      <c r="X438">
        <v>5.4970999999999997</v>
      </c>
      <c r="Y438" s="30">
        <v>12.1525</v>
      </c>
      <c r="BG438" s="29"/>
    </row>
    <row r="439" spans="1:59">
      <c r="A439" s="364"/>
      <c r="B439" s="254"/>
      <c r="C439" s="20">
        <v>600</v>
      </c>
      <c r="D439" t="str">
        <f>+入力シート①!T$17</f>
        <v>-</v>
      </c>
      <c r="E439">
        <f t="shared" si="163"/>
        <v>2</v>
      </c>
      <c r="F439" s="16">
        <f t="shared" si="164"/>
        <v>7.41</v>
      </c>
      <c r="G439" s="16">
        <f t="shared" si="165"/>
        <v>0</v>
      </c>
      <c r="H439" s="16">
        <f t="shared" si="166"/>
        <v>7.41</v>
      </c>
      <c r="I439" s="16">
        <f t="shared" si="167"/>
        <v>7.41</v>
      </c>
      <c r="J439" s="16" t="e">
        <f t="shared" si="168"/>
        <v>#VALUE!</v>
      </c>
      <c r="K439" s="16" t="e">
        <f t="shared" si="169"/>
        <v>#VALUE!</v>
      </c>
      <c r="P439" s="30">
        <v>7.41</v>
      </c>
      <c r="R439" s="30">
        <v>7.41</v>
      </c>
      <c r="BG439" s="29"/>
    </row>
    <row r="440" spans="1:59">
      <c r="A440" s="364"/>
      <c r="B440" s="26"/>
      <c r="C440" s="26"/>
      <c r="D440" s="31"/>
      <c r="E440" s="31"/>
      <c r="F440" s="49"/>
      <c r="G440" s="49"/>
      <c r="H440" s="49"/>
      <c r="I440" s="49"/>
      <c r="J440" s="49"/>
      <c r="K440" s="49"/>
      <c r="L440" s="31"/>
      <c r="U440" s="31"/>
      <c r="V440" s="31"/>
      <c r="W440" s="31"/>
      <c r="X440" s="31"/>
      <c r="Y440" s="31"/>
      <c r="Z440" s="31"/>
      <c r="AA440" s="31"/>
      <c r="AB440" s="31"/>
      <c r="AC440" s="31"/>
      <c r="AD440" s="31"/>
      <c r="AE440" s="31"/>
      <c r="AF440" s="31"/>
      <c r="AG440" s="31"/>
      <c r="AH440" s="31"/>
      <c r="AI440" s="31"/>
      <c r="AJ440" s="31"/>
      <c r="AK440" s="31"/>
      <c r="AL440" s="31"/>
      <c r="AM440" s="31"/>
      <c r="AN440" s="31"/>
      <c r="AO440" s="31"/>
      <c r="AP440" s="31"/>
      <c r="AQ440" s="31"/>
      <c r="AR440" s="31"/>
      <c r="AS440" s="31"/>
      <c r="AT440" s="31"/>
      <c r="AU440" s="31"/>
      <c r="AV440" s="31"/>
      <c r="AW440" s="31"/>
      <c r="AX440" s="31"/>
      <c r="AY440" s="31"/>
      <c r="AZ440" s="31"/>
      <c r="BA440" s="31"/>
      <c r="BB440" s="31"/>
      <c r="BC440" s="31"/>
      <c r="BD440" s="31"/>
      <c r="BE440" s="31"/>
      <c r="BF440" s="31"/>
      <c r="BG440" s="29"/>
    </row>
    <row r="441" spans="1:59">
      <c r="A441" s="364"/>
      <c r="B441" s="250" t="s">
        <v>26</v>
      </c>
      <c r="C441" s="24" t="s">
        <v>24</v>
      </c>
      <c r="D441" t="str">
        <f>+入力シート①!T$19</f>
        <v>-</v>
      </c>
      <c r="E441">
        <f>+COUNT($M441:$BG441)</f>
        <v>6</v>
      </c>
      <c r="F441" s="16">
        <f>+AVERAGE($M441:$BG441)</f>
        <v>114.83333333333333</v>
      </c>
      <c r="G441" s="16">
        <f>+STDEV($M441:$BG441)</f>
        <v>86.67044863542975</v>
      </c>
      <c r="H441" s="16">
        <f>+MAX($M441:$BG441)</f>
        <v>280</v>
      </c>
      <c r="I441" s="16">
        <f>+MIN($M441:$BG441)</f>
        <v>53</v>
      </c>
      <c r="J441" s="16" t="e">
        <f>+D441-F441</f>
        <v>#VALUE!</v>
      </c>
      <c r="K441" s="16" t="e">
        <f>+J441/G441</f>
        <v>#VALUE!</v>
      </c>
      <c r="P441" s="30">
        <v>53</v>
      </c>
      <c r="R441" s="30">
        <v>53</v>
      </c>
      <c r="X441">
        <v>280</v>
      </c>
      <c r="Y441" s="30">
        <v>121</v>
      </c>
      <c r="AD441" s="30">
        <v>64</v>
      </c>
      <c r="AY441">
        <v>118</v>
      </c>
      <c r="BG441" s="29"/>
    </row>
    <row r="442" spans="1:59">
      <c r="A442" s="364"/>
      <c r="B442" s="251"/>
      <c r="C442" s="21" t="s">
        <v>25</v>
      </c>
      <c r="D442" t="str">
        <f>+入力シート①!T$20</f>
        <v>-</v>
      </c>
      <c r="E442">
        <f>+COUNT($M442:$BG442)</f>
        <v>6</v>
      </c>
      <c r="F442" s="16">
        <f>+AVERAGE($M442:$BG442)</f>
        <v>1.1000000000000003</v>
      </c>
      <c r="G442" s="16">
        <f>+STDEV($M442:$BG442)</f>
        <v>0.43358966777357566</v>
      </c>
      <c r="H442" s="16">
        <f>+MAX($M442:$BG442)</f>
        <v>1.6</v>
      </c>
      <c r="I442" s="16">
        <f>+MIN($M442:$BG442)</f>
        <v>0.5</v>
      </c>
      <c r="J442" s="16" t="e">
        <f>+D442-F442</f>
        <v>#VALUE!</v>
      </c>
      <c r="K442" s="16" t="e">
        <f>+J442/G442</f>
        <v>#VALUE!</v>
      </c>
      <c r="P442" s="30">
        <v>1.6</v>
      </c>
      <c r="R442" s="30">
        <v>1.6</v>
      </c>
      <c r="X442">
        <v>1.1000000000000001</v>
      </c>
      <c r="Y442" s="30">
        <v>0.9</v>
      </c>
      <c r="AD442" s="30">
        <v>0.5</v>
      </c>
      <c r="AY442">
        <v>0.9</v>
      </c>
      <c r="BG442" s="29"/>
    </row>
    <row r="443" spans="1:59" ht="0.95" customHeight="1">
      <c r="BG443" s="29"/>
    </row>
    <row r="444" spans="1:59" ht="0.95" customHeight="1">
      <c r="A444" s="29"/>
      <c r="B444" s="29"/>
      <c r="C444" s="29"/>
      <c r="D444" s="29"/>
      <c r="E444" s="29"/>
      <c r="F444" s="50"/>
      <c r="G444" s="50"/>
      <c r="H444" s="50"/>
      <c r="I444" s="50"/>
      <c r="J444" s="50"/>
      <c r="K444" s="50"/>
      <c r="L444" s="29"/>
      <c r="V444" s="29"/>
      <c r="W444" s="29"/>
      <c r="X444" s="29"/>
      <c r="AG444" s="29"/>
      <c r="AH444" s="29"/>
      <c r="AI444" s="29"/>
      <c r="AJ444" s="29"/>
      <c r="AK444" s="29"/>
      <c r="AL444" s="29"/>
      <c r="AM444" s="29"/>
      <c r="AN444" s="29"/>
      <c r="AO444" s="29"/>
      <c r="AP444" s="29"/>
      <c r="AQ444" s="29"/>
      <c r="AR444" s="29"/>
      <c r="AS444" s="29"/>
      <c r="AT444" s="29"/>
      <c r="AU444" s="29"/>
      <c r="AV444" s="29"/>
      <c r="AW444" s="29"/>
      <c r="AX444" s="29"/>
      <c r="AY444" s="29"/>
      <c r="AZ444" s="29"/>
      <c r="BA444" s="29"/>
      <c r="BB444" s="29"/>
      <c r="BC444" s="29"/>
      <c r="BD444" s="29"/>
      <c r="BE444" s="29"/>
      <c r="BF444" s="29"/>
      <c r="BG444" s="29"/>
    </row>
    <row r="445" spans="1:59" ht="0.95" customHeight="1">
      <c r="A445" s="29"/>
      <c r="B445" s="29"/>
      <c r="C445" s="29"/>
      <c r="D445" s="29"/>
      <c r="E445" s="29"/>
      <c r="F445" s="50"/>
      <c r="G445" s="50"/>
      <c r="H445" s="50"/>
      <c r="I445" s="50"/>
      <c r="J445" s="50"/>
      <c r="K445" s="50"/>
      <c r="L445" s="29"/>
      <c r="V445" s="29"/>
      <c r="W445" s="29"/>
      <c r="X445" s="29"/>
      <c r="AG445" s="29"/>
      <c r="AH445" s="29"/>
      <c r="AI445" s="29"/>
      <c r="AJ445" s="29"/>
      <c r="AK445" s="29"/>
      <c r="AL445" s="29"/>
      <c r="AM445" s="29"/>
      <c r="AN445" s="29"/>
      <c r="AO445" s="29"/>
      <c r="AP445" s="29"/>
      <c r="AQ445" s="29"/>
      <c r="AR445" s="29"/>
      <c r="AS445" s="29"/>
      <c r="AT445" s="29"/>
      <c r="AU445" s="29"/>
      <c r="AV445" s="29"/>
      <c r="AW445" s="29"/>
      <c r="AX445" s="29"/>
      <c r="AY445" s="29"/>
      <c r="AZ445" s="29"/>
      <c r="BA445" s="29"/>
      <c r="BB445" s="29"/>
      <c r="BC445" s="29"/>
      <c r="BD445" s="29"/>
      <c r="BE445" s="29"/>
      <c r="BF445" s="29"/>
      <c r="BG445" s="29"/>
    </row>
    <row r="446" spans="1:59" ht="0.95" customHeight="1">
      <c r="A446" s="29"/>
      <c r="B446" s="29"/>
      <c r="C446" s="29"/>
      <c r="D446" s="29"/>
      <c r="E446" s="29"/>
      <c r="F446" s="50"/>
      <c r="G446" s="50"/>
      <c r="H446" s="50"/>
      <c r="I446" s="50"/>
      <c r="J446" s="50"/>
      <c r="K446" s="50"/>
      <c r="L446" s="29"/>
      <c r="V446" s="29"/>
      <c r="W446" s="29"/>
      <c r="X446" s="29"/>
      <c r="AG446" s="29"/>
      <c r="AH446" s="29"/>
      <c r="AI446" s="29"/>
      <c r="AJ446" s="29"/>
      <c r="AK446" s="29"/>
      <c r="AL446" s="29"/>
      <c r="AM446" s="29"/>
      <c r="AN446" s="29"/>
      <c r="AO446" s="29"/>
      <c r="AP446" s="29"/>
      <c r="AQ446" s="29"/>
      <c r="AR446" s="29"/>
      <c r="AS446" s="29"/>
      <c r="AT446" s="29"/>
      <c r="AU446" s="29"/>
      <c r="AV446" s="29"/>
      <c r="AW446" s="29"/>
      <c r="AX446" s="29"/>
      <c r="AY446" s="29"/>
      <c r="AZ446" s="29"/>
      <c r="BA446" s="29"/>
      <c r="BB446" s="29"/>
      <c r="BC446" s="29"/>
      <c r="BD446" s="29"/>
      <c r="BE446" s="29"/>
      <c r="BF446" s="29"/>
      <c r="BG446" s="29"/>
    </row>
    <row r="447" spans="1:59" ht="0.95" customHeight="1">
      <c r="A447" s="29"/>
      <c r="B447" s="29"/>
      <c r="C447" s="29"/>
      <c r="D447" s="29"/>
      <c r="E447" s="29"/>
      <c r="F447" s="50"/>
      <c r="G447" s="50"/>
      <c r="H447" s="50"/>
      <c r="I447" s="50"/>
      <c r="J447" s="50"/>
      <c r="K447" s="50"/>
      <c r="L447" s="29"/>
      <c r="V447" s="29"/>
      <c r="W447" s="29"/>
      <c r="X447" s="29"/>
      <c r="AG447" s="29"/>
      <c r="AH447" s="29"/>
      <c r="AI447" s="29"/>
      <c r="AJ447" s="29"/>
      <c r="AK447" s="29"/>
      <c r="AL447" s="29"/>
      <c r="AM447" s="29"/>
      <c r="AN447" s="29"/>
      <c r="AO447" s="29"/>
      <c r="AP447" s="29"/>
      <c r="AQ447" s="29"/>
      <c r="AR447" s="29"/>
      <c r="AS447" s="29"/>
      <c r="AT447" s="29"/>
      <c r="AU447" s="29"/>
      <c r="AV447" s="29"/>
      <c r="AW447" s="29"/>
      <c r="AX447" s="29"/>
      <c r="AY447" s="29"/>
      <c r="AZ447" s="29"/>
      <c r="BA447" s="29"/>
      <c r="BB447" s="29"/>
      <c r="BC447" s="29"/>
      <c r="BD447" s="29"/>
      <c r="BE447" s="29"/>
      <c r="BF447" s="29"/>
      <c r="BG447" s="29"/>
    </row>
    <row r="448" spans="1:59" ht="0.95" customHeight="1">
      <c r="A448" s="29"/>
      <c r="B448" s="29"/>
      <c r="C448" s="29"/>
      <c r="D448" s="29"/>
      <c r="E448" s="29"/>
      <c r="F448" s="50"/>
      <c r="G448" s="50"/>
      <c r="H448" s="50"/>
      <c r="I448" s="50"/>
      <c r="J448" s="50"/>
      <c r="K448" s="50"/>
      <c r="L448" s="29"/>
      <c r="V448" s="29"/>
      <c r="W448" s="29"/>
      <c r="X448" s="29"/>
      <c r="AG448" s="29"/>
      <c r="AH448" s="29"/>
      <c r="AI448" s="29"/>
      <c r="AJ448" s="29"/>
      <c r="AK448" s="29"/>
      <c r="AL448" s="29"/>
      <c r="AM448" s="29"/>
      <c r="AN448" s="29"/>
      <c r="AO448" s="29"/>
      <c r="AP448" s="29"/>
      <c r="AQ448" s="29"/>
      <c r="AR448" s="29"/>
      <c r="AS448" s="29"/>
      <c r="AT448" s="29"/>
      <c r="AU448" s="29"/>
      <c r="AV448" s="29"/>
      <c r="AW448" s="29"/>
      <c r="AX448" s="29"/>
      <c r="AY448" s="29"/>
      <c r="AZ448" s="29"/>
      <c r="BA448" s="29"/>
      <c r="BB448" s="29"/>
      <c r="BC448" s="29"/>
      <c r="BD448" s="29"/>
      <c r="BE448" s="29"/>
      <c r="BF448" s="29"/>
      <c r="BG448" s="29"/>
    </row>
    <row r="449" spans="1:59" ht="0.95" customHeight="1">
      <c r="A449" s="29"/>
      <c r="B449" s="29"/>
      <c r="C449" s="29"/>
      <c r="D449" s="29"/>
      <c r="E449" s="29"/>
      <c r="F449" s="50"/>
      <c r="G449" s="50"/>
      <c r="H449" s="50"/>
      <c r="I449" s="50"/>
      <c r="J449" s="50"/>
      <c r="K449" s="50"/>
      <c r="L449" s="29"/>
      <c r="V449" s="29"/>
      <c r="W449" s="29"/>
      <c r="X449" s="29"/>
      <c r="AG449" s="29"/>
      <c r="AH449" s="29"/>
      <c r="AI449" s="29"/>
      <c r="AJ449" s="29"/>
      <c r="AK449" s="29"/>
      <c r="AL449" s="29"/>
      <c r="AM449" s="29"/>
      <c r="AN449" s="29"/>
      <c r="AO449" s="29"/>
      <c r="AP449" s="29"/>
      <c r="AQ449" s="29"/>
      <c r="AR449" s="29"/>
      <c r="AS449" s="29"/>
      <c r="AT449" s="29"/>
      <c r="AU449" s="29"/>
      <c r="AV449" s="29"/>
      <c r="AW449" s="29"/>
      <c r="AX449" s="29"/>
      <c r="AY449" s="29"/>
      <c r="AZ449" s="29"/>
      <c r="BA449" s="29"/>
      <c r="BB449" s="29"/>
      <c r="BC449" s="29"/>
      <c r="BD449" s="29"/>
      <c r="BE449" s="29"/>
      <c r="BF449" s="29"/>
      <c r="BG449" s="29"/>
    </row>
    <row r="450" spans="1:59" ht="0.95" customHeight="1">
      <c r="A450" s="29"/>
      <c r="B450" s="29"/>
      <c r="C450" s="29"/>
      <c r="D450" s="29"/>
      <c r="E450" s="29"/>
      <c r="F450" s="50"/>
      <c r="G450" s="50"/>
      <c r="H450" s="50"/>
      <c r="I450" s="50"/>
      <c r="J450" s="50"/>
      <c r="K450" s="50"/>
      <c r="L450" s="29"/>
      <c r="V450" s="29"/>
      <c r="W450" s="29"/>
      <c r="X450" s="29"/>
      <c r="AG450" s="29"/>
      <c r="AH450" s="29"/>
      <c r="AI450" s="29"/>
      <c r="AJ450" s="29"/>
      <c r="AK450" s="29"/>
      <c r="AL450" s="29"/>
      <c r="AM450" s="29"/>
      <c r="AN450" s="29"/>
      <c r="AO450" s="29"/>
      <c r="AP450" s="29"/>
      <c r="AQ450" s="29"/>
      <c r="AR450" s="29"/>
      <c r="AS450" s="29"/>
      <c r="AT450" s="29"/>
      <c r="AU450" s="29"/>
      <c r="AV450" s="29"/>
      <c r="AW450" s="29"/>
      <c r="AX450" s="29"/>
      <c r="AY450" s="29"/>
      <c r="AZ450" s="29"/>
      <c r="BA450" s="29"/>
      <c r="BB450" s="29"/>
      <c r="BC450" s="29"/>
      <c r="BD450" s="29"/>
      <c r="BE450" s="29"/>
      <c r="BF450" s="29"/>
      <c r="BG450" s="29"/>
    </row>
    <row r="451" spans="1:59" ht="16.5" thickBot="1">
      <c r="D451" s="1" t="s">
        <v>27</v>
      </c>
      <c r="E451" s="1" t="s">
        <v>3</v>
      </c>
      <c r="F451" s="15" t="s">
        <v>4</v>
      </c>
      <c r="G451" s="15" t="s">
        <v>8</v>
      </c>
      <c r="H451" s="15" t="s">
        <v>5</v>
      </c>
      <c r="I451" s="15" t="s">
        <v>6</v>
      </c>
      <c r="J451" s="15" t="s">
        <v>7</v>
      </c>
      <c r="K451" s="16" t="s">
        <v>60</v>
      </c>
      <c r="P451" s="30" t="s">
        <v>201</v>
      </c>
      <c r="R451" s="30" t="s">
        <v>201</v>
      </c>
      <c r="T451" s="30" t="s">
        <v>201</v>
      </c>
      <c r="V451" s="1"/>
      <c r="W451" s="142"/>
      <c r="X451" s="142"/>
      <c r="Y451" s="142"/>
      <c r="AB451" s="142"/>
      <c r="AC451" s="142"/>
      <c r="AD451" s="142"/>
      <c r="AE451" s="142"/>
      <c r="AF451" s="142"/>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29"/>
    </row>
    <row r="452" spans="1:59">
      <c r="A452" s="364">
        <v>42</v>
      </c>
      <c r="B452" s="252" t="s">
        <v>19</v>
      </c>
      <c r="C452" s="253"/>
      <c r="D452" s="78">
        <f>+入力シート①!V$2</f>
        <v>0</v>
      </c>
      <c r="E452" s="32"/>
      <c r="F452" s="43"/>
      <c r="G452" s="43"/>
      <c r="H452" s="43"/>
      <c r="I452" s="43"/>
      <c r="J452" s="43"/>
      <c r="K452" s="44"/>
      <c r="P452" s="239">
        <v>41295</v>
      </c>
      <c r="R452" s="239">
        <v>0</v>
      </c>
      <c r="S452" s="239"/>
      <c r="T452" s="239">
        <v>41295</v>
      </c>
      <c r="U452" s="30">
        <v>2012</v>
      </c>
      <c r="V452" s="30">
        <f t="shared" ref="V452:BF452" si="170">+V$1</f>
        <v>2011</v>
      </c>
      <c r="W452" s="30">
        <f t="shared" si="170"/>
        <v>2010</v>
      </c>
      <c r="X452" s="30">
        <f t="shared" si="170"/>
        <v>2009</v>
      </c>
      <c r="Y452" s="30">
        <f t="shared" si="170"/>
        <v>2008</v>
      </c>
      <c r="Z452" s="30">
        <f t="shared" si="170"/>
        <v>2007</v>
      </c>
      <c r="AA452" s="30">
        <f t="shared" si="170"/>
        <v>2006</v>
      </c>
      <c r="AB452" s="30">
        <f t="shared" si="170"/>
        <v>2005</v>
      </c>
      <c r="AC452" s="30">
        <f t="shared" si="170"/>
        <v>2004</v>
      </c>
      <c r="AD452" s="30">
        <f t="shared" si="170"/>
        <v>2003</v>
      </c>
      <c r="AE452" s="30">
        <f t="shared" si="170"/>
        <v>2003</v>
      </c>
      <c r="AF452" s="30">
        <f t="shared" si="170"/>
        <v>2001</v>
      </c>
      <c r="AG452">
        <f t="shared" si="170"/>
        <v>2001</v>
      </c>
      <c r="AH452">
        <f t="shared" si="170"/>
        <v>2000</v>
      </c>
      <c r="AI452">
        <f t="shared" si="170"/>
        <v>1999</v>
      </c>
      <c r="AJ452">
        <f t="shared" si="170"/>
        <v>1999</v>
      </c>
      <c r="AK452">
        <f t="shared" si="170"/>
        <v>1998</v>
      </c>
      <c r="AL452">
        <f t="shared" si="170"/>
        <v>1997</v>
      </c>
      <c r="AM452">
        <f t="shared" si="170"/>
        <v>1996</v>
      </c>
      <c r="AN452">
        <f t="shared" si="170"/>
        <v>1995</v>
      </c>
      <c r="AO452">
        <f t="shared" si="170"/>
        <v>1994</v>
      </c>
      <c r="AP452">
        <f t="shared" si="170"/>
        <v>1993</v>
      </c>
      <c r="AQ452">
        <f t="shared" si="170"/>
        <v>1992</v>
      </c>
      <c r="AR452">
        <f t="shared" si="170"/>
        <v>1991</v>
      </c>
      <c r="AS452">
        <f t="shared" si="170"/>
        <v>1991</v>
      </c>
      <c r="AT452">
        <f t="shared" si="170"/>
        <v>1990</v>
      </c>
      <c r="AU452">
        <f t="shared" si="170"/>
        <v>1989</v>
      </c>
      <c r="AV452">
        <f t="shared" si="170"/>
        <v>1988</v>
      </c>
      <c r="AW452">
        <f t="shared" si="170"/>
        <v>1987</v>
      </c>
      <c r="AX452">
        <f t="shared" si="170"/>
        <v>1986</v>
      </c>
      <c r="AY452">
        <f t="shared" si="170"/>
        <v>1985</v>
      </c>
      <c r="AZ452">
        <f t="shared" si="170"/>
        <v>1984</v>
      </c>
      <c r="BA452">
        <f t="shared" si="170"/>
        <v>1984</v>
      </c>
      <c r="BB452">
        <f t="shared" si="170"/>
        <v>1983</v>
      </c>
      <c r="BC452">
        <f t="shared" si="170"/>
        <v>1982</v>
      </c>
      <c r="BD452">
        <f t="shared" si="170"/>
        <v>1981</v>
      </c>
      <c r="BE452">
        <f t="shared" si="170"/>
        <v>1981</v>
      </c>
      <c r="BF452">
        <f t="shared" si="170"/>
        <v>1980</v>
      </c>
      <c r="BG452" s="29"/>
    </row>
    <row r="453" spans="1:59">
      <c r="A453" s="364"/>
      <c r="B453" s="252" t="s">
        <v>20</v>
      </c>
      <c r="C453" s="253"/>
      <c r="D453" s="79">
        <f>+入力シート①!V$2</f>
        <v>0</v>
      </c>
      <c r="E453" s="33"/>
      <c r="F453" s="45"/>
      <c r="G453" s="45"/>
      <c r="H453" s="45"/>
      <c r="I453" s="45"/>
      <c r="J453" s="45"/>
      <c r="K453" s="46"/>
      <c r="P453" s="150">
        <v>41295</v>
      </c>
      <c r="R453" s="150">
        <v>0</v>
      </c>
      <c r="S453" s="150"/>
      <c r="T453" s="150">
        <v>41295</v>
      </c>
      <c r="U453" s="30">
        <v>1</v>
      </c>
      <c r="V453" s="30">
        <f t="shared" ref="V453:BF453" si="171">+V$3</f>
        <v>1</v>
      </c>
      <c r="W453" s="30">
        <f t="shared" si="171"/>
        <v>1</v>
      </c>
      <c r="X453" s="30">
        <f t="shared" si="171"/>
        <v>1</v>
      </c>
      <c r="Y453" s="30">
        <f t="shared" si="171"/>
        <v>1</v>
      </c>
      <c r="Z453" s="30">
        <f t="shared" si="171"/>
        <v>1</v>
      </c>
      <c r="AA453" s="30">
        <f t="shared" si="171"/>
        <v>1</v>
      </c>
      <c r="AB453" s="30">
        <f t="shared" si="171"/>
        <v>1</v>
      </c>
      <c r="AC453" s="30">
        <f t="shared" si="171"/>
        <v>1</v>
      </c>
      <c r="AD453" s="30">
        <f t="shared" si="171"/>
        <v>1</v>
      </c>
      <c r="AE453" s="30">
        <f t="shared" si="171"/>
        <v>1</v>
      </c>
      <c r="AF453" s="30">
        <f t="shared" si="171"/>
        <v>1</v>
      </c>
      <c r="AG453">
        <f t="shared" si="171"/>
        <v>1</v>
      </c>
      <c r="AH453">
        <f t="shared" si="171"/>
        <v>1</v>
      </c>
      <c r="AI453">
        <f t="shared" si="171"/>
        <v>1</v>
      </c>
      <c r="AJ453">
        <f t="shared" si="171"/>
        <v>1</v>
      </c>
      <c r="AK453">
        <f t="shared" si="171"/>
        <v>1</v>
      </c>
      <c r="AL453">
        <f t="shared" si="171"/>
        <v>1</v>
      </c>
      <c r="AM453">
        <f t="shared" si="171"/>
        <v>1</v>
      </c>
      <c r="AN453">
        <f t="shared" si="171"/>
        <v>1</v>
      </c>
      <c r="AO453">
        <f t="shared" si="171"/>
        <v>1</v>
      </c>
      <c r="AP453">
        <f t="shared" si="171"/>
        <v>1</v>
      </c>
      <c r="AQ453">
        <f t="shared" si="171"/>
        <v>1</v>
      </c>
      <c r="AR453">
        <f t="shared" si="171"/>
        <v>1</v>
      </c>
      <c r="AS453">
        <f t="shared" si="171"/>
        <v>1</v>
      </c>
      <c r="AT453">
        <f t="shared" si="171"/>
        <v>1</v>
      </c>
      <c r="AU453">
        <f t="shared" si="171"/>
        <v>1</v>
      </c>
      <c r="AV453">
        <f t="shared" si="171"/>
        <v>1</v>
      </c>
      <c r="AW453">
        <f t="shared" si="171"/>
        <v>1</v>
      </c>
      <c r="AX453">
        <f t="shared" si="171"/>
        <v>1</v>
      </c>
      <c r="AY453">
        <f t="shared" si="171"/>
        <v>1</v>
      </c>
      <c r="AZ453">
        <f t="shared" si="171"/>
        <v>1</v>
      </c>
      <c r="BA453">
        <f t="shared" si="171"/>
        <v>1</v>
      </c>
      <c r="BB453">
        <f t="shared" si="171"/>
        <v>1</v>
      </c>
      <c r="BC453">
        <f t="shared" si="171"/>
        <v>1</v>
      </c>
      <c r="BD453">
        <f t="shared" si="171"/>
        <v>1</v>
      </c>
      <c r="BE453">
        <f t="shared" si="171"/>
        <v>1</v>
      </c>
      <c r="BF453">
        <f t="shared" si="171"/>
        <v>1</v>
      </c>
      <c r="BG453" s="29"/>
    </row>
    <row r="454" spans="1:59">
      <c r="A454" s="364"/>
      <c r="B454" s="252" t="s">
        <v>21</v>
      </c>
      <c r="C454" s="253"/>
      <c r="D454" s="80">
        <f>+入力シート①!V$2</f>
        <v>0</v>
      </c>
      <c r="E454" s="33"/>
      <c r="F454" s="45"/>
      <c r="G454" s="45"/>
      <c r="H454" s="45"/>
      <c r="I454" s="45"/>
      <c r="J454" s="45"/>
      <c r="K454" s="46"/>
      <c r="P454" s="151">
        <v>41295</v>
      </c>
      <c r="R454" s="151">
        <v>0</v>
      </c>
      <c r="S454" s="151"/>
      <c r="T454" s="151">
        <v>41295</v>
      </c>
      <c r="V454" s="30"/>
      <c r="W454" s="30"/>
      <c r="X454" s="30"/>
      <c r="AA454" s="30">
        <v>18</v>
      </c>
      <c r="AG454">
        <v>30</v>
      </c>
      <c r="AY454">
        <v>8</v>
      </c>
      <c r="BA454">
        <v>9</v>
      </c>
      <c r="BG454" s="29"/>
    </row>
    <row r="455" spans="1:59">
      <c r="A455" s="364"/>
      <c r="B455" s="252" t="s">
        <v>61</v>
      </c>
      <c r="C455" s="253"/>
      <c r="D455">
        <f>+入力シート①!V$3</f>
        <v>31</v>
      </c>
      <c r="E455" s="33"/>
      <c r="F455" s="45"/>
      <c r="G455" s="45"/>
      <c r="H455" s="45"/>
      <c r="I455" s="45"/>
      <c r="J455" s="45"/>
      <c r="K455" s="46"/>
      <c r="P455" s="30">
        <v>31</v>
      </c>
      <c r="R455" s="30">
        <v>31</v>
      </c>
      <c r="T455" s="30">
        <v>31</v>
      </c>
      <c r="U455" s="30">
        <v>42</v>
      </c>
      <c r="V455" s="30">
        <f t="shared" ref="V455:AA455" si="172">+$A$452</f>
        <v>42</v>
      </c>
      <c r="W455" s="30">
        <f t="shared" si="172"/>
        <v>42</v>
      </c>
      <c r="X455" s="30">
        <f t="shared" si="172"/>
        <v>42</v>
      </c>
      <c r="Y455" s="30">
        <f t="shared" si="172"/>
        <v>42</v>
      </c>
      <c r="Z455" s="30">
        <f t="shared" si="172"/>
        <v>42</v>
      </c>
      <c r="AA455" s="30">
        <f t="shared" si="172"/>
        <v>42</v>
      </c>
      <c r="AB455" s="30">
        <f t="shared" ref="AB455:BF455" si="173">+$A$452</f>
        <v>42</v>
      </c>
      <c r="AC455" s="30">
        <f t="shared" si="173"/>
        <v>42</v>
      </c>
      <c r="AD455" s="30">
        <f t="shared" si="173"/>
        <v>42</v>
      </c>
      <c r="AE455" s="30">
        <f t="shared" si="173"/>
        <v>42</v>
      </c>
      <c r="AF455" s="30">
        <f t="shared" si="173"/>
        <v>42</v>
      </c>
      <c r="AG455">
        <f t="shared" si="173"/>
        <v>42</v>
      </c>
      <c r="AH455">
        <f t="shared" si="173"/>
        <v>42</v>
      </c>
      <c r="AI455">
        <f t="shared" si="173"/>
        <v>42</v>
      </c>
      <c r="AJ455">
        <f t="shared" si="173"/>
        <v>42</v>
      </c>
      <c r="AK455">
        <f t="shared" si="173"/>
        <v>42</v>
      </c>
      <c r="AL455">
        <f t="shared" si="173"/>
        <v>42</v>
      </c>
      <c r="AM455">
        <f t="shared" si="173"/>
        <v>42</v>
      </c>
      <c r="AN455">
        <f t="shared" si="173"/>
        <v>42</v>
      </c>
      <c r="AO455">
        <f t="shared" si="173"/>
        <v>42</v>
      </c>
      <c r="AP455">
        <f t="shared" si="173"/>
        <v>42</v>
      </c>
      <c r="AQ455">
        <f t="shared" si="173"/>
        <v>42</v>
      </c>
      <c r="AR455">
        <f t="shared" si="173"/>
        <v>42</v>
      </c>
      <c r="AS455">
        <f t="shared" si="173"/>
        <v>42</v>
      </c>
      <c r="AT455">
        <f t="shared" si="173"/>
        <v>42</v>
      </c>
      <c r="AU455">
        <f t="shared" si="173"/>
        <v>42</v>
      </c>
      <c r="AV455">
        <f t="shared" si="173"/>
        <v>42</v>
      </c>
      <c r="AW455">
        <f t="shared" si="173"/>
        <v>42</v>
      </c>
      <c r="AX455">
        <f t="shared" si="173"/>
        <v>42</v>
      </c>
      <c r="AY455">
        <f t="shared" si="173"/>
        <v>42</v>
      </c>
      <c r="AZ455">
        <f t="shared" si="173"/>
        <v>42</v>
      </c>
      <c r="BA455">
        <f t="shared" si="173"/>
        <v>42</v>
      </c>
      <c r="BB455">
        <f t="shared" si="173"/>
        <v>42</v>
      </c>
      <c r="BC455">
        <f t="shared" si="173"/>
        <v>42</v>
      </c>
      <c r="BD455">
        <f t="shared" si="173"/>
        <v>42</v>
      </c>
      <c r="BE455">
        <f t="shared" si="173"/>
        <v>42</v>
      </c>
      <c r="BF455">
        <f t="shared" si="173"/>
        <v>42</v>
      </c>
      <c r="BG455" s="29"/>
    </row>
    <row r="456" spans="1:59" ht="16.5" thickBot="1">
      <c r="A456" s="364"/>
      <c r="B456" s="252" t="s">
        <v>22</v>
      </c>
      <c r="C456" s="253"/>
      <c r="D456" s="85" t="str">
        <f>+入力シート①!V$4</f>
        <v>-</v>
      </c>
      <c r="E456" s="34"/>
      <c r="F456" s="47"/>
      <c r="G456" s="47"/>
      <c r="H456" s="47"/>
      <c r="I456" s="47"/>
      <c r="J456" s="47"/>
      <c r="K456" s="48"/>
      <c r="P456" s="152">
        <v>0.46180555555555558</v>
      </c>
      <c r="R456" s="152">
        <v>0</v>
      </c>
      <c r="S456" s="152"/>
      <c r="T456" s="152">
        <v>0.46180555555555558</v>
      </c>
      <c r="V456" s="85"/>
      <c r="W456" s="85"/>
      <c r="X456" s="85"/>
      <c r="Y456" s="152"/>
      <c r="BG456" s="29"/>
    </row>
    <row r="457" spans="1:59">
      <c r="A457" s="364"/>
      <c r="B457" s="254" t="s">
        <v>23</v>
      </c>
      <c r="C457" s="20">
        <v>0</v>
      </c>
      <c r="D457" t="str">
        <f>+入力シート①!V$5</f>
        <v>-</v>
      </c>
      <c r="E457">
        <f t="shared" ref="E457:E469" si="174">+COUNT($M457:$BG457)</f>
        <v>6</v>
      </c>
      <c r="F457" s="16">
        <f t="shared" ref="F457:F469" si="175">+AVERAGE($M457:$BG457)</f>
        <v>19.009999999999998</v>
      </c>
      <c r="G457" s="16">
        <f t="shared" ref="G457:G469" si="176">+STDEV($M457:$BG457)</f>
        <v>1.507196072181719</v>
      </c>
      <c r="H457" s="16">
        <f t="shared" ref="H457:H469" si="177">+MAX($M457:$BG457)</f>
        <v>20.6</v>
      </c>
      <c r="I457" s="16">
        <f t="shared" ref="I457:I469" si="178">+MIN($M457:$BG457)</f>
        <v>16.399999999999999</v>
      </c>
      <c r="J457" s="16" t="e">
        <f>+D457-F457</f>
        <v>#VALUE!</v>
      </c>
      <c r="K457" s="16" t="e">
        <f>+J457/G457</f>
        <v>#VALUE!</v>
      </c>
      <c r="P457" s="30">
        <v>19.88</v>
      </c>
      <c r="T457" s="30">
        <v>19.88</v>
      </c>
      <c r="AA457" s="30">
        <v>20.6</v>
      </c>
      <c r="AG457">
        <v>16.399999999999999</v>
      </c>
      <c r="AY457">
        <v>19</v>
      </c>
      <c r="BA457">
        <v>18.3</v>
      </c>
      <c r="BG457" s="29"/>
    </row>
    <row r="458" spans="1:59">
      <c r="A458" s="364"/>
      <c r="B458" s="254"/>
      <c r="C458" s="20">
        <v>10</v>
      </c>
      <c r="D458" t="str">
        <f>+入力シート①!V$6</f>
        <v>-</v>
      </c>
      <c r="E458">
        <f t="shared" si="174"/>
        <v>6</v>
      </c>
      <c r="F458" s="16">
        <f t="shared" si="175"/>
        <v>19.016666666666666</v>
      </c>
      <c r="G458" s="16">
        <f t="shared" si="176"/>
        <v>1.512053790930292</v>
      </c>
      <c r="H458" s="16">
        <f t="shared" si="177"/>
        <v>20.62</v>
      </c>
      <c r="I458" s="16">
        <f t="shared" si="178"/>
        <v>16.36</v>
      </c>
      <c r="J458" s="16" t="e">
        <f t="shared" ref="J458:J469" si="179">+D458-F458</f>
        <v>#VALUE!</v>
      </c>
      <c r="K458" s="16" t="e">
        <f t="shared" ref="K458:K469" si="180">+J458/G458</f>
        <v>#VALUE!</v>
      </c>
      <c r="P458" s="30">
        <v>19.86</v>
      </c>
      <c r="T458" s="30">
        <v>19.86</v>
      </c>
      <c r="AA458" s="30">
        <v>20.62</v>
      </c>
      <c r="AG458">
        <v>16.36</v>
      </c>
      <c r="AY458">
        <v>19</v>
      </c>
      <c r="BA458">
        <v>18.399999999999999</v>
      </c>
      <c r="BG458" s="29"/>
    </row>
    <row r="459" spans="1:59">
      <c r="A459" s="364"/>
      <c r="B459" s="254"/>
      <c r="C459" s="20">
        <v>20</v>
      </c>
      <c r="D459" t="str">
        <f>+入力シート①!V$7</f>
        <v>-</v>
      </c>
      <c r="E459">
        <f t="shared" si="174"/>
        <v>6</v>
      </c>
      <c r="F459" s="16">
        <f t="shared" si="175"/>
        <v>19.014999999999997</v>
      </c>
      <c r="G459" s="16">
        <f t="shared" si="176"/>
        <v>1.5111816568500296</v>
      </c>
      <c r="H459" s="16">
        <f t="shared" si="177"/>
        <v>20.63</v>
      </c>
      <c r="I459" s="16">
        <f t="shared" si="178"/>
        <v>16.36</v>
      </c>
      <c r="J459" s="16" t="e">
        <f t="shared" si="179"/>
        <v>#VALUE!</v>
      </c>
      <c r="K459" s="16" t="e">
        <f t="shared" si="180"/>
        <v>#VALUE!</v>
      </c>
      <c r="P459" s="30">
        <v>19.850000000000001</v>
      </c>
      <c r="T459" s="30">
        <v>19.850000000000001</v>
      </c>
      <c r="AA459" s="30">
        <v>20.63</v>
      </c>
      <c r="AG459">
        <v>16.36</v>
      </c>
      <c r="AY459">
        <v>18.989999999999998</v>
      </c>
      <c r="BA459">
        <v>18.41</v>
      </c>
      <c r="BG459" s="29"/>
    </row>
    <row r="460" spans="1:59">
      <c r="A460" s="364"/>
      <c r="B460" s="254"/>
      <c r="C460" s="20">
        <v>30</v>
      </c>
      <c r="D460" t="str">
        <f>+入力シート①!V$8</f>
        <v>-</v>
      </c>
      <c r="E460">
        <f t="shared" si="174"/>
        <v>6</v>
      </c>
      <c r="F460" s="16">
        <f t="shared" si="175"/>
        <v>19.010000000000002</v>
      </c>
      <c r="G460" s="16">
        <f t="shared" si="176"/>
        <v>1.5144371891894362</v>
      </c>
      <c r="H460" s="16">
        <f t="shared" si="177"/>
        <v>20.63</v>
      </c>
      <c r="I460" s="16">
        <f t="shared" si="178"/>
        <v>16.36</v>
      </c>
      <c r="J460" s="16" t="e">
        <f t="shared" si="179"/>
        <v>#VALUE!</v>
      </c>
      <c r="K460" s="16" t="e">
        <f t="shared" si="180"/>
        <v>#VALUE!</v>
      </c>
      <c r="P460" s="30">
        <v>19.86</v>
      </c>
      <c r="T460" s="30">
        <v>19.86</v>
      </c>
      <c r="AA460" s="30">
        <v>20.63</v>
      </c>
      <c r="AG460">
        <v>16.36</v>
      </c>
      <c r="AY460">
        <v>18.95</v>
      </c>
      <c r="BA460">
        <v>18.399999999999999</v>
      </c>
      <c r="BG460" s="29"/>
    </row>
    <row r="461" spans="1:59">
      <c r="A461" s="364"/>
      <c r="B461" s="254"/>
      <c r="C461" s="20">
        <v>50</v>
      </c>
      <c r="D461" t="str">
        <f>+入力シート①!V$9</f>
        <v>-</v>
      </c>
      <c r="E461">
        <f t="shared" si="174"/>
        <v>6</v>
      </c>
      <c r="F461" s="16">
        <f t="shared" si="175"/>
        <v>18.975000000000001</v>
      </c>
      <c r="G461" s="16">
        <f t="shared" si="176"/>
        <v>1.519286016522235</v>
      </c>
      <c r="H461" s="16">
        <f t="shared" si="177"/>
        <v>20.62</v>
      </c>
      <c r="I461" s="16">
        <f t="shared" si="178"/>
        <v>16.36</v>
      </c>
      <c r="J461" s="16" t="e">
        <f t="shared" si="179"/>
        <v>#VALUE!</v>
      </c>
      <c r="K461" s="16" t="e">
        <f t="shared" si="180"/>
        <v>#VALUE!</v>
      </c>
      <c r="P461" s="30">
        <v>19.86</v>
      </c>
      <c r="T461" s="30">
        <v>19.86</v>
      </c>
      <c r="AA461" s="30">
        <v>20.62</v>
      </c>
      <c r="AG461">
        <v>16.36</v>
      </c>
      <c r="AY461">
        <v>18.809999999999999</v>
      </c>
      <c r="BA461">
        <v>18.34</v>
      </c>
      <c r="BG461" s="29"/>
    </row>
    <row r="462" spans="1:59">
      <c r="A462" s="364"/>
      <c r="B462" s="254"/>
      <c r="C462" s="20">
        <v>75</v>
      </c>
      <c r="D462" t="str">
        <f>+入力シート①!V$10</f>
        <v>-</v>
      </c>
      <c r="E462">
        <f t="shared" si="174"/>
        <v>6</v>
      </c>
      <c r="F462" s="16">
        <f t="shared" si="175"/>
        <v>18.95</v>
      </c>
      <c r="G462" s="16">
        <f t="shared" si="176"/>
        <v>1.4709996600951343</v>
      </c>
      <c r="H462" s="16">
        <f t="shared" si="177"/>
        <v>20.46</v>
      </c>
      <c r="I462" s="16">
        <f t="shared" si="178"/>
        <v>16.36</v>
      </c>
      <c r="J462" s="16" t="e">
        <f t="shared" si="179"/>
        <v>#VALUE!</v>
      </c>
      <c r="K462" s="16" t="e">
        <f t="shared" si="180"/>
        <v>#VALUE!</v>
      </c>
      <c r="P462" s="30">
        <v>19.84</v>
      </c>
      <c r="T462" s="30">
        <v>19.84</v>
      </c>
      <c r="AA462" s="30">
        <v>20.46</v>
      </c>
      <c r="AG462">
        <v>16.36</v>
      </c>
      <c r="AY462">
        <v>18.57</v>
      </c>
      <c r="BA462">
        <v>18.63</v>
      </c>
      <c r="BG462" s="29"/>
    </row>
    <row r="463" spans="1:59">
      <c r="A463" s="364"/>
      <c r="B463" s="254"/>
      <c r="C463" s="20">
        <v>100</v>
      </c>
      <c r="D463" t="str">
        <f>+入力シート①!V$11</f>
        <v>-</v>
      </c>
      <c r="E463">
        <f t="shared" si="174"/>
        <v>6</v>
      </c>
      <c r="F463" s="16">
        <f t="shared" si="175"/>
        <v>18.716666666666669</v>
      </c>
      <c r="G463" s="16">
        <f t="shared" si="176"/>
        <v>1.600945553935756</v>
      </c>
      <c r="H463" s="16">
        <f t="shared" si="177"/>
        <v>20.43</v>
      </c>
      <c r="I463" s="16">
        <f t="shared" si="178"/>
        <v>16.350000000000001</v>
      </c>
      <c r="J463" s="16" t="e">
        <f t="shared" si="179"/>
        <v>#VALUE!</v>
      </c>
      <c r="K463" s="16" t="e">
        <f t="shared" si="180"/>
        <v>#VALUE!</v>
      </c>
      <c r="P463" s="30">
        <v>19.829999999999998</v>
      </c>
      <c r="T463" s="30">
        <v>19.829999999999998</v>
      </c>
      <c r="AA463" s="30">
        <v>20.43</v>
      </c>
      <c r="AG463">
        <v>16.350000000000001</v>
      </c>
      <c r="AY463">
        <v>18.46</v>
      </c>
      <c r="BA463">
        <v>17.399999999999999</v>
      </c>
      <c r="BG463" s="29"/>
    </row>
    <row r="464" spans="1:59">
      <c r="A464" s="364"/>
      <c r="B464" s="254"/>
      <c r="C464" s="20">
        <v>150</v>
      </c>
      <c r="D464" t="str">
        <f>+入力シート①!V$12</f>
        <v>-</v>
      </c>
      <c r="E464">
        <f t="shared" si="174"/>
        <v>6</v>
      </c>
      <c r="F464" s="16">
        <f t="shared" si="175"/>
        <v>17.319999999999997</v>
      </c>
      <c r="G464" s="16">
        <f t="shared" si="176"/>
        <v>2.5987920270772085</v>
      </c>
      <c r="H464" s="16">
        <f t="shared" si="177"/>
        <v>19.47</v>
      </c>
      <c r="I464" s="16">
        <f t="shared" si="178"/>
        <v>12.98</v>
      </c>
      <c r="J464" s="16" t="e">
        <f t="shared" si="179"/>
        <v>#VALUE!</v>
      </c>
      <c r="K464" s="16" t="e">
        <f t="shared" si="180"/>
        <v>#VALUE!</v>
      </c>
      <c r="P464" s="30">
        <v>19.47</v>
      </c>
      <c r="T464" s="30">
        <v>19.47</v>
      </c>
      <c r="AA464" s="30">
        <v>19.28</v>
      </c>
      <c r="AG464">
        <v>12.98</v>
      </c>
      <c r="AY464">
        <v>16.399999999999999</v>
      </c>
      <c r="BA464">
        <v>16.32</v>
      </c>
      <c r="BG464" s="29"/>
    </row>
    <row r="465" spans="1:59">
      <c r="A465" s="364"/>
      <c r="B465" s="254"/>
      <c r="C465" s="20">
        <v>200</v>
      </c>
      <c r="D465" t="str">
        <f>+入力シート①!V$13</f>
        <v>-</v>
      </c>
      <c r="E465">
        <f t="shared" si="174"/>
        <v>6</v>
      </c>
      <c r="F465" s="16">
        <f t="shared" si="175"/>
        <v>15.770000000000001</v>
      </c>
      <c r="G465" s="16">
        <f t="shared" si="176"/>
        <v>2.8781313382123503</v>
      </c>
      <c r="H465" s="16">
        <f t="shared" si="177"/>
        <v>18.39</v>
      </c>
      <c r="I465" s="16">
        <f t="shared" si="178"/>
        <v>11.56</v>
      </c>
      <c r="J465" s="16" t="e">
        <f t="shared" si="179"/>
        <v>#VALUE!</v>
      </c>
      <c r="K465" s="16" t="e">
        <f t="shared" si="180"/>
        <v>#VALUE!</v>
      </c>
      <c r="P465" s="30">
        <v>18.39</v>
      </c>
      <c r="T465" s="30">
        <v>18.39</v>
      </c>
      <c r="AA465" s="30">
        <v>17.91</v>
      </c>
      <c r="AG465">
        <v>11.56</v>
      </c>
      <c r="AY465">
        <v>13.76</v>
      </c>
      <c r="BA465">
        <v>14.61</v>
      </c>
      <c r="BG465" s="29"/>
    </row>
    <row r="466" spans="1:59">
      <c r="A466" s="364"/>
      <c r="B466" s="254"/>
      <c r="C466" s="20">
        <v>300</v>
      </c>
      <c r="D466" t="str">
        <f>+入力シート①!V$14</f>
        <v>-</v>
      </c>
      <c r="E466">
        <f t="shared" si="174"/>
        <v>4</v>
      </c>
      <c r="F466" s="16">
        <f t="shared" si="175"/>
        <v>13.3925</v>
      </c>
      <c r="G466" s="16">
        <f t="shared" si="176"/>
        <v>3.1697357934061299</v>
      </c>
      <c r="H466" s="16">
        <f t="shared" si="177"/>
        <v>15.11</v>
      </c>
      <c r="I466" s="16">
        <f t="shared" si="178"/>
        <v>8.64</v>
      </c>
      <c r="J466" s="16" t="e">
        <f t="shared" si="179"/>
        <v>#VALUE!</v>
      </c>
      <c r="K466" s="16" t="e">
        <f t="shared" si="180"/>
        <v>#VALUE!</v>
      </c>
      <c r="P466" s="30">
        <v>14.91</v>
      </c>
      <c r="T466" s="30">
        <v>14.91</v>
      </c>
      <c r="AA466" s="30">
        <v>15.11</v>
      </c>
      <c r="AG466">
        <v>8.64</v>
      </c>
      <c r="BG466" s="29"/>
    </row>
    <row r="467" spans="1:59">
      <c r="A467" s="364"/>
      <c r="B467" s="254"/>
      <c r="C467" s="20">
        <v>400</v>
      </c>
      <c r="D467" t="str">
        <f>+入力シート①!V$15</f>
        <v>-</v>
      </c>
      <c r="E467">
        <f t="shared" si="174"/>
        <v>4</v>
      </c>
      <c r="F467" s="16">
        <f t="shared" si="175"/>
        <v>10.4625</v>
      </c>
      <c r="G467" s="16">
        <f t="shared" si="176"/>
        <v>2.5225433593894837</v>
      </c>
      <c r="H467" s="16">
        <f t="shared" si="177"/>
        <v>12.51</v>
      </c>
      <c r="I467" s="16">
        <f t="shared" si="178"/>
        <v>6.78</v>
      </c>
      <c r="J467" s="16" t="e">
        <f t="shared" si="179"/>
        <v>#VALUE!</v>
      </c>
      <c r="K467" s="16" t="e">
        <f t="shared" si="180"/>
        <v>#VALUE!</v>
      </c>
      <c r="P467" s="30">
        <v>11.28</v>
      </c>
      <c r="T467" s="30">
        <v>11.28</v>
      </c>
      <c r="AA467" s="30">
        <v>12.51</v>
      </c>
      <c r="AG467">
        <v>6.78</v>
      </c>
      <c r="BG467" s="29"/>
    </row>
    <row r="468" spans="1:59">
      <c r="A468" s="364"/>
      <c r="B468" s="254"/>
      <c r="C468" s="20">
        <v>500</v>
      </c>
      <c r="D468" t="str">
        <f>+入力シート①!V$16</f>
        <v>-</v>
      </c>
      <c r="E468">
        <f t="shared" si="174"/>
        <v>2</v>
      </c>
      <c r="F468" s="16">
        <f t="shared" si="175"/>
        <v>8.01</v>
      </c>
      <c r="G468" s="16">
        <f t="shared" si="176"/>
        <v>0</v>
      </c>
      <c r="H468" s="16">
        <f t="shared" si="177"/>
        <v>8.01</v>
      </c>
      <c r="I468" s="16">
        <f t="shared" si="178"/>
        <v>8.01</v>
      </c>
      <c r="J468" s="16" t="e">
        <f t="shared" si="179"/>
        <v>#VALUE!</v>
      </c>
      <c r="K468" s="16" t="e">
        <f t="shared" si="180"/>
        <v>#VALUE!</v>
      </c>
      <c r="P468" s="30">
        <v>8.01</v>
      </c>
      <c r="T468" s="30">
        <v>8.01</v>
      </c>
      <c r="BG468" s="29"/>
    </row>
    <row r="469" spans="1:59">
      <c r="A469" s="364"/>
      <c r="B469" s="254"/>
      <c r="C469" s="20">
        <v>600</v>
      </c>
      <c r="D469" t="str">
        <f>+入力シート①!V$17</f>
        <v>-</v>
      </c>
      <c r="E469">
        <f t="shared" si="174"/>
        <v>2</v>
      </c>
      <c r="F469" s="16">
        <f t="shared" si="175"/>
        <v>7.36</v>
      </c>
      <c r="G469" s="16">
        <f t="shared" si="176"/>
        <v>0</v>
      </c>
      <c r="H469" s="16">
        <f t="shared" si="177"/>
        <v>7.36</v>
      </c>
      <c r="I469" s="16">
        <f t="shared" si="178"/>
        <v>7.36</v>
      </c>
      <c r="J469" s="16" t="e">
        <f t="shared" si="179"/>
        <v>#VALUE!</v>
      </c>
      <c r="K469" s="16" t="e">
        <f t="shared" si="180"/>
        <v>#VALUE!</v>
      </c>
      <c r="P469" s="30">
        <v>7.36</v>
      </c>
      <c r="T469" s="30">
        <v>7.36</v>
      </c>
      <c r="BG469" s="29"/>
    </row>
    <row r="470" spans="1:59">
      <c r="A470" s="364"/>
      <c r="B470" s="26"/>
      <c r="C470" s="26"/>
      <c r="D470" s="31"/>
      <c r="E470" s="31"/>
      <c r="F470" s="49"/>
      <c r="G470" s="49"/>
      <c r="H470" s="49"/>
      <c r="I470" s="49"/>
      <c r="J470" s="49"/>
      <c r="K470" s="49"/>
      <c r="L470" s="31"/>
      <c r="U470" s="31"/>
      <c r="V470" s="31"/>
      <c r="W470" s="31"/>
      <c r="X470" s="31"/>
      <c r="Y470" s="31"/>
      <c r="Z470" s="31"/>
      <c r="AA470" s="31"/>
      <c r="AB470" s="31"/>
      <c r="AC470" s="31"/>
      <c r="AD470" s="31"/>
      <c r="AE470" s="31"/>
      <c r="AF470" s="31"/>
      <c r="AG470" s="31"/>
      <c r="AH470" s="31"/>
      <c r="AI470" s="31"/>
      <c r="AJ470" s="31"/>
      <c r="AK470" s="31"/>
      <c r="AL470" s="31"/>
      <c r="AM470" s="31"/>
      <c r="AN470" s="31"/>
      <c r="AO470" s="31"/>
      <c r="AP470" s="31"/>
      <c r="AQ470" s="31"/>
      <c r="AR470" s="31"/>
      <c r="AS470" s="31"/>
      <c r="AT470" s="31"/>
      <c r="AU470" s="31"/>
      <c r="AV470" s="31"/>
      <c r="AW470" s="31"/>
      <c r="AX470" s="31"/>
      <c r="AY470" s="31"/>
      <c r="AZ470" s="31"/>
      <c r="BA470" s="31"/>
      <c r="BB470" s="31"/>
      <c r="BC470" s="31"/>
      <c r="BD470" s="31"/>
      <c r="BE470" s="31"/>
      <c r="BF470" s="31"/>
      <c r="BG470" s="29"/>
    </row>
    <row r="471" spans="1:59">
      <c r="A471" s="364"/>
      <c r="B471" s="250" t="s">
        <v>26</v>
      </c>
      <c r="C471" s="24" t="s">
        <v>24</v>
      </c>
      <c r="D471" t="str">
        <f>+入力シート①!V$19</f>
        <v>-</v>
      </c>
      <c r="E471">
        <f>+COUNT($M471:$BG471)</f>
        <v>6</v>
      </c>
      <c r="F471" s="16">
        <f>+AVERAGE($M471:$BG471)</f>
        <v>149</v>
      </c>
      <c r="G471" s="16">
        <f>+STDEV($M471:$BG471)</f>
        <v>96.488341264631558</v>
      </c>
      <c r="H471" s="16">
        <f>+MAX($M471:$BG471)</f>
        <v>321</v>
      </c>
      <c r="I471" s="16">
        <f>+MIN($M471:$BG471)</f>
        <v>47</v>
      </c>
      <c r="J471" s="16" t="e">
        <f>+D471-F471</f>
        <v>#VALUE!</v>
      </c>
      <c r="K471" s="16" t="e">
        <f>+J471/G471</f>
        <v>#VALUE!</v>
      </c>
      <c r="P471" s="30">
        <v>118</v>
      </c>
      <c r="T471" s="30">
        <v>118</v>
      </c>
      <c r="AA471" s="30">
        <v>97</v>
      </c>
      <c r="AG471">
        <v>321</v>
      </c>
      <c r="AY471">
        <v>47</v>
      </c>
      <c r="BA471">
        <v>193</v>
      </c>
      <c r="BG471" s="29"/>
    </row>
    <row r="472" spans="1:59">
      <c r="A472" s="364"/>
      <c r="B472" s="251"/>
      <c r="C472" s="21" t="s">
        <v>25</v>
      </c>
      <c r="D472" t="str">
        <f>+入力シート①!V$20</f>
        <v>-</v>
      </c>
      <c r="E472">
        <f>+COUNT($M472:$BG472)</f>
        <v>6</v>
      </c>
      <c r="F472" s="16">
        <f>+AVERAGE($M472:$BG472)</f>
        <v>1.2833333333333332</v>
      </c>
      <c r="G472" s="16">
        <f>+STDEV($M472:$BG472)</f>
        <v>0.76004385838362432</v>
      </c>
      <c r="H472" s="16">
        <f>+MAX($M472:$BG472)</f>
        <v>2</v>
      </c>
      <c r="I472" s="16">
        <f>+MIN($M472:$BG472)</f>
        <v>0.3</v>
      </c>
      <c r="J472" s="16" t="e">
        <f>+D472-F472</f>
        <v>#VALUE!</v>
      </c>
      <c r="K472" s="16" t="e">
        <f>+J472/G472</f>
        <v>#VALUE!</v>
      </c>
      <c r="P472" s="30">
        <v>1.9</v>
      </c>
      <c r="T472" s="30">
        <v>1.9</v>
      </c>
      <c r="AA472" s="30">
        <v>2</v>
      </c>
      <c r="AG472">
        <v>0.5</v>
      </c>
      <c r="AY472">
        <v>0.3</v>
      </c>
      <c r="BA472">
        <v>1.1000000000000001</v>
      </c>
      <c r="BG472" s="29"/>
    </row>
    <row r="473" spans="1:59" ht="0.95" customHeight="1">
      <c r="BG473" s="29"/>
    </row>
    <row r="474" spans="1:59" ht="0.95" customHeight="1">
      <c r="BG474" s="29"/>
    </row>
    <row r="475" spans="1:59" ht="0.95" customHeight="1">
      <c r="BG475" s="29"/>
    </row>
    <row r="476" spans="1:59" ht="0.95" customHeight="1">
      <c r="BG476" s="29"/>
    </row>
    <row r="477" spans="1:59" ht="0.95" customHeight="1">
      <c r="BG477" s="29"/>
    </row>
    <row r="478" spans="1:59" ht="0.95" customHeight="1">
      <c r="BG478" s="29"/>
    </row>
    <row r="479" spans="1:59" ht="0.95" customHeight="1">
      <c r="BG479" s="29"/>
    </row>
    <row r="480" spans="1:59" ht="0.95" customHeight="1">
      <c r="BG480" s="29"/>
    </row>
    <row r="481" spans="1:59" ht="16.5" thickBot="1">
      <c r="D481" s="1" t="s">
        <v>27</v>
      </c>
      <c r="E481" s="1" t="s">
        <v>3</v>
      </c>
      <c r="F481" s="15" t="s">
        <v>4</v>
      </c>
      <c r="G481" s="15" t="s">
        <v>8</v>
      </c>
      <c r="H481" s="15" t="s">
        <v>5</v>
      </c>
      <c r="I481" s="15" t="s">
        <v>6</v>
      </c>
      <c r="J481" s="15" t="s">
        <v>7</v>
      </c>
      <c r="K481" s="16" t="s">
        <v>60</v>
      </c>
      <c r="P481" s="30" t="s">
        <v>201</v>
      </c>
      <c r="R481" s="30" t="s">
        <v>201</v>
      </c>
      <c r="T481" s="30" t="s">
        <v>201</v>
      </c>
      <c r="V481" s="142"/>
      <c r="W481" s="142"/>
      <c r="X481" s="142"/>
      <c r="Y481" s="142"/>
      <c r="AB481" s="142"/>
      <c r="AC481" s="142"/>
      <c r="AD481" s="142"/>
      <c r="AE481" s="142"/>
      <c r="AF481" s="142"/>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29"/>
    </row>
    <row r="482" spans="1:59">
      <c r="A482" s="364">
        <v>44</v>
      </c>
      <c r="B482" s="252" t="s">
        <v>19</v>
      </c>
      <c r="C482" s="253"/>
      <c r="D482" s="78">
        <f>+入力シート①!W$2</f>
        <v>0</v>
      </c>
      <c r="E482" s="32"/>
      <c r="F482" s="43"/>
      <c r="G482" s="43"/>
      <c r="H482" s="43"/>
      <c r="I482" s="43"/>
      <c r="J482" s="43"/>
      <c r="K482" s="44"/>
      <c r="P482" s="239">
        <v>41295</v>
      </c>
      <c r="R482" s="239">
        <v>42017</v>
      </c>
      <c r="S482" s="239"/>
      <c r="T482" s="239">
        <v>41295</v>
      </c>
      <c r="U482" s="30">
        <v>2012</v>
      </c>
      <c r="V482" s="30">
        <f t="shared" ref="V482:BF482" si="181">+V$1</f>
        <v>2011</v>
      </c>
      <c r="W482" s="30">
        <f t="shared" si="181"/>
        <v>2010</v>
      </c>
      <c r="X482" s="30">
        <f t="shared" si="181"/>
        <v>2009</v>
      </c>
      <c r="Y482" s="30">
        <f t="shared" si="181"/>
        <v>2008</v>
      </c>
      <c r="Z482" s="30">
        <f t="shared" si="181"/>
        <v>2007</v>
      </c>
      <c r="AA482" s="30">
        <f t="shared" si="181"/>
        <v>2006</v>
      </c>
      <c r="AB482" s="30">
        <f t="shared" si="181"/>
        <v>2005</v>
      </c>
      <c r="AC482" s="30">
        <f t="shared" si="181"/>
        <v>2004</v>
      </c>
      <c r="AD482" s="30">
        <f t="shared" si="181"/>
        <v>2003</v>
      </c>
      <c r="AE482" s="30">
        <f t="shared" si="181"/>
        <v>2003</v>
      </c>
      <c r="AF482" s="30">
        <f t="shared" si="181"/>
        <v>2001</v>
      </c>
      <c r="AG482">
        <f t="shared" si="181"/>
        <v>2001</v>
      </c>
      <c r="AH482">
        <f t="shared" si="181"/>
        <v>2000</v>
      </c>
      <c r="AI482">
        <f t="shared" si="181"/>
        <v>1999</v>
      </c>
      <c r="AJ482">
        <f t="shared" si="181"/>
        <v>1999</v>
      </c>
      <c r="AK482">
        <f t="shared" si="181"/>
        <v>1998</v>
      </c>
      <c r="AL482">
        <f t="shared" si="181"/>
        <v>1997</v>
      </c>
      <c r="AM482">
        <f t="shared" si="181"/>
        <v>1996</v>
      </c>
      <c r="AN482">
        <f t="shared" si="181"/>
        <v>1995</v>
      </c>
      <c r="AO482">
        <f t="shared" si="181"/>
        <v>1994</v>
      </c>
      <c r="AP482">
        <f t="shared" si="181"/>
        <v>1993</v>
      </c>
      <c r="AQ482">
        <f t="shared" si="181"/>
        <v>1992</v>
      </c>
      <c r="AR482">
        <f t="shared" si="181"/>
        <v>1991</v>
      </c>
      <c r="AS482">
        <f t="shared" si="181"/>
        <v>1991</v>
      </c>
      <c r="AT482">
        <f t="shared" si="181"/>
        <v>1990</v>
      </c>
      <c r="AU482">
        <f t="shared" si="181"/>
        <v>1989</v>
      </c>
      <c r="AV482">
        <f t="shared" si="181"/>
        <v>1988</v>
      </c>
      <c r="AW482">
        <f t="shared" si="181"/>
        <v>1987</v>
      </c>
      <c r="AX482">
        <f t="shared" si="181"/>
        <v>1986</v>
      </c>
      <c r="AY482">
        <f t="shared" si="181"/>
        <v>1985</v>
      </c>
      <c r="AZ482">
        <f t="shared" si="181"/>
        <v>1984</v>
      </c>
      <c r="BA482">
        <f t="shared" si="181"/>
        <v>1984</v>
      </c>
      <c r="BB482">
        <f t="shared" si="181"/>
        <v>1983</v>
      </c>
      <c r="BC482">
        <f t="shared" si="181"/>
        <v>1982</v>
      </c>
      <c r="BD482">
        <f t="shared" si="181"/>
        <v>1981</v>
      </c>
      <c r="BE482">
        <f t="shared" si="181"/>
        <v>1981</v>
      </c>
      <c r="BF482">
        <f t="shared" si="181"/>
        <v>1980</v>
      </c>
      <c r="BG482" s="29"/>
    </row>
    <row r="483" spans="1:59">
      <c r="A483" s="364"/>
      <c r="B483" s="252" t="s">
        <v>20</v>
      </c>
      <c r="C483" s="253"/>
      <c r="D483" s="79">
        <f>+入力シート①!W$2</f>
        <v>0</v>
      </c>
      <c r="E483" s="33"/>
      <c r="F483" s="45"/>
      <c r="G483" s="45"/>
      <c r="H483" s="45"/>
      <c r="I483" s="45"/>
      <c r="J483" s="45"/>
      <c r="K483" s="46"/>
      <c r="P483" s="150">
        <v>41295</v>
      </c>
      <c r="R483" s="150">
        <v>42017</v>
      </c>
      <c r="S483" s="150"/>
      <c r="T483" s="150">
        <v>41295</v>
      </c>
      <c r="U483" s="30">
        <v>1</v>
      </c>
      <c r="V483" s="30">
        <f t="shared" ref="V483:BF483" si="182">+V$3</f>
        <v>1</v>
      </c>
      <c r="W483" s="30">
        <f t="shared" si="182"/>
        <v>1</v>
      </c>
      <c r="X483" s="30">
        <f t="shared" si="182"/>
        <v>1</v>
      </c>
      <c r="Y483" s="30">
        <f t="shared" si="182"/>
        <v>1</v>
      </c>
      <c r="Z483" s="30">
        <f t="shared" si="182"/>
        <v>1</v>
      </c>
      <c r="AA483" s="30">
        <f t="shared" si="182"/>
        <v>1</v>
      </c>
      <c r="AB483" s="30">
        <f t="shared" si="182"/>
        <v>1</v>
      </c>
      <c r="AC483" s="30">
        <f t="shared" si="182"/>
        <v>1</v>
      </c>
      <c r="AD483" s="30">
        <f t="shared" si="182"/>
        <v>1</v>
      </c>
      <c r="AE483" s="30">
        <f t="shared" si="182"/>
        <v>1</v>
      </c>
      <c r="AF483" s="30">
        <f t="shared" si="182"/>
        <v>1</v>
      </c>
      <c r="AG483">
        <f t="shared" si="182"/>
        <v>1</v>
      </c>
      <c r="AH483">
        <f t="shared" si="182"/>
        <v>1</v>
      </c>
      <c r="AI483">
        <f t="shared" si="182"/>
        <v>1</v>
      </c>
      <c r="AJ483">
        <f t="shared" si="182"/>
        <v>1</v>
      </c>
      <c r="AK483">
        <f t="shared" si="182"/>
        <v>1</v>
      </c>
      <c r="AL483">
        <f t="shared" si="182"/>
        <v>1</v>
      </c>
      <c r="AM483">
        <f t="shared" si="182"/>
        <v>1</v>
      </c>
      <c r="AN483">
        <f t="shared" si="182"/>
        <v>1</v>
      </c>
      <c r="AO483">
        <f t="shared" si="182"/>
        <v>1</v>
      </c>
      <c r="AP483">
        <f t="shared" si="182"/>
        <v>1</v>
      </c>
      <c r="AQ483">
        <f t="shared" si="182"/>
        <v>1</v>
      </c>
      <c r="AR483">
        <f t="shared" si="182"/>
        <v>1</v>
      </c>
      <c r="AS483">
        <f t="shared" si="182"/>
        <v>1</v>
      </c>
      <c r="AT483">
        <f t="shared" si="182"/>
        <v>1</v>
      </c>
      <c r="AU483">
        <f t="shared" si="182"/>
        <v>1</v>
      </c>
      <c r="AV483">
        <f t="shared" si="182"/>
        <v>1</v>
      </c>
      <c r="AW483">
        <f t="shared" si="182"/>
        <v>1</v>
      </c>
      <c r="AX483">
        <f t="shared" si="182"/>
        <v>1</v>
      </c>
      <c r="AY483">
        <f t="shared" si="182"/>
        <v>1</v>
      </c>
      <c r="AZ483">
        <f t="shared" si="182"/>
        <v>1</v>
      </c>
      <c r="BA483">
        <f t="shared" si="182"/>
        <v>1</v>
      </c>
      <c r="BB483">
        <f t="shared" si="182"/>
        <v>1</v>
      </c>
      <c r="BC483">
        <f t="shared" si="182"/>
        <v>1</v>
      </c>
      <c r="BD483">
        <f t="shared" si="182"/>
        <v>1</v>
      </c>
      <c r="BE483">
        <f t="shared" si="182"/>
        <v>1</v>
      </c>
      <c r="BF483">
        <f t="shared" si="182"/>
        <v>1</v>
      </c>
      <c r="BG483" s="29"/>
    </row>
    <row r="484" spans="1:59">
      <c r="A484" s="364"/>
      <c r="B484" s="252" t="s">
        <v>21</v>
      </c>
      <c r="C484" s="253"/>
      <c r="D484" s="80">
        <f>+入力シート①!W$2</f>
        <v>0</v>
      </c>
      <c r="E484" s="33"/>
      <c r="F484" s="45"/>
      <c r="G484" s="45"/>
      <c r="H484" s="45"/>
      <c r="I484" s="45"/>
      <c r="J484" s="45"/>
      <c r="K484" s="46"/>
      <c r="P484" s="151">
        <v>41295</v>
      </c>
      <c r="R484" s="151">
        <v>42017</v>
      </c>
      <c r="S484" s="151"/>
      <c r="T484" s="151">
        <v>41295</v>
      </c>
      <c r="V484" s="30"/>
      <c r="W484" s="30"/>
      <c r="X484" s="30"/>
      <c r="AH484">
        <v>24</v>
      </c>
      <c r="AY484">
        <v>8</v>
      </c>
      <c r="BA484">
        <v>9</v>
      </c>
      <c r="BG484" s="29"/>
    </row>
    <row r="485" spans="1:59">
      <c r="A485" s="364"/>
      <c r="B485" s="252" t="s">
        <v>61</v>
      </c>
      <c r="C485" s="253"/>
      <c r="D485">
        <f>+入力シート①!W$3</f>
        <v>32</v>
      </c>
      <c r="E485" s="33"/>
      <c r="F485" s="45"/>
      <c r="G485" s="45"/>
      <c r="H485" s="45"/>
      <c r="I485" s="45"/>
      <c r="J485" s="45"/>
      <c r="K485" s="46"/>
      <c r="P485" s="30">
        <v>32</v>
      </c>
      <c r="R485" s="30">
        <v>32</v>
      </c>
      <c r="T485" s="30">
        <v>32</v>
      </c>
      <c r="U485" s="30">
        <v>44</v>
      </c>
      <c r="V485" s="30">
        <f t="shared" ref="V485:AA485" si="183">+$A$482</f>
        <v>44</v>
      </c>
      <c r="W485" s="30">
        <f t="shared" si="183"/>
        <v>44</v>
      </c>
      <c r="X485" s="30">
        <f t="shared" si="183"/>
        <v>44</v>
      </c>
      <c r="Y485" s="30">
        <f t="shared" si="183"/>
        <v>44</v>
      </c>
      <c r="Z485" s="30">
        <f t="shared" si="183"/>
        <v>44</v>
      </c>
      <c r="AA485" s="30">
        <f t="shared" si="183"/>
        <v>44</v>
      </c>
      <c r="AB485" s="30">
        <f t="shared" ref="AB485:BF485" si="184">+$A$482</f>
        <v>44</v>
      </c>
      <c r="AC485" s="30">
        <f t="shared" si="184"/>
        <v>44</v>
      </c>
      <c r="AD485" s="30">
        <f t="shared" si="184"/>
        <v>44</v>
      </c>
      <c r="AE485" s="30">
        <f t="shared" si="184"/>
        <v>44</v>
      </c>
      <c r="AF485" s="30">
        <f t="shared" si="184"/>
        <v>44</v>
      </c>
      <c r="AG485">
        <f t="shared" si="184"/>
        <v>44</v>
      </c>
      <c r="AH485">
        <f t="shared" si="184"/>
        <v>44</v>
      </c>
      <c r="AI485">
        <f t="shared" si="184"/>
        <v>44</v>
      </c>
      <c r="AJ485">
        <f t="shared" si="184"/>
        <v>44</v>
      </c>
      <c r="AK485">
        <f t="shared" si="184"/>
        <v>44</v>
      </c>
      <c r="AL485">
        <f t="shared" si="184"/>
        <v>44</v>
      </c>
      <c r="AM485">
        <f t="shared" si="184"/>
        <v>44</v>
      </c>
      <c r="AN485">
        <f t="shared" si="184"/>
        <v>44</v>
      </c>
      <c r="AO485">
        <f t="shared" si="184"/>
        <v>44</v>
      </c>
      <c r="AP485">
        <f t="shared" si="184"/>
        <v>44</v>
      </c>
      <c r="AQ485">
        <f t="shared" si="184"/>
        <v>44</v>
      </c>
      <c r="AR485">
        <f t="shared" si="184"/>
        <v>44</v>
      </c>
      <c r="AS485">
        <f t="shared" si="184"/>
        <v>44</v>
      </c>
      <c r="AT485">
        <f t="shared" si="184"/>
        <v>44</v>
      </c>
      <c r="AU485">
        <f t="shared" si="184"/>
        <v>44</v>
      </c>
      <c r="AV485">
        <f t="shared" si="184"/>
        <v>44</v>
      </c>
      <c r="AW485">
        <f t="shared" si="184"/>
        <v>44</v>
      </c>
      <c r="AX485">
        <f t="shared" si="184"/>
        <v>44</v>
      </c>
      <c r="AY485">
        <f t="shared" si="184"/>
        <v>44</v>
      </c>
      <c r="AZ485">
        <f t="shared" si="184"/>
        <v>44</v>
      </c>
      <c r="BA485">
        <f t="shared" si="184"/>
        <v>44</v>
      </c>
      <c r="BB485">
        <f t="shared" si="184"/>
        <v>44</v>
      </c>
      <c r="BC485">
        <f t="shared" si="184"/>
        <v>44</v>
      </c>
      <c r="BD485">
        <f t="shared" si="184"/>
        <v>44</v>
      </c>
      <c r="BE485">
        <f t="shared" si="184"/>
        <v>44</v>
      </c>
      <c r="BF485">
        <f t="shared" si="184"/>
        <v>44</v>
      </c>
      <c r="BG485" s="29"/>
    </row>
    <row r="486" spans="1:59" ht="16.5" thickBot="1">
      <c r="A486" s="364"/>
      <c r="B486" s="252" t="s">
        <v>22</v>
      </c>
      <c r="C486" s="253"/>
      <c r="D486" s="85" t="str">
        <f>+入力シート①!W$4</f>
        <v>-</v>
      </c>
      <c r="E486" s="34"/>
      <c r="F486" s="47"/>
      <c r="G486" s="47"/>
      <c r="H486" s="47"/>
      <c r="I486" s="47"/>
      <c r="J486" s="47"/>
      <c r="K486" s="48"/>
      <c r="P486" s="152">
        <v>0.4236111111111111</v>
      </c>
      <c r="R486" s="152">
        <v>0.40277777777777773</v>
      </c>
      <c r="S486" s="152"/>
      <c r="T486" s="152">
        <v>0.4236111111111111</v>
      </c>
      <c r="V486" s="152"/>
      <c r="W486" s="152"/>
      <c r="X486" s="152"/>
      <c r="Y486" s="152"/>
      <c r="BG486" s="29"/>
    </row>
    <row r="487" spans="1:59">
      <c r="A487" s="364"/>
      <c r="B487" s="254" t="s">
        <v>23</v>
      </c>
      <c r="C487" s="20">
        <v>0</v>
      </c>
      <c r="D487" t="str">
        <f>+入力シート①!W$5</f>
        <v>-</v>
      </c>
      <c r="E487">
        <f t="shared" ref="E487:E499" si="185">+COUNT($M487:$BG487)</f>
        <v>6</v>
      </c>
      <c r="F487" s="16">
        <f t="shared" ref="F487:F499" si="186">+AVERAGE($M487:$BG487)</f>
        <v>18.196666666666669</v>
      </c>
      <c r="G487" s="16">
        <f t="shared" ref="G487:G499" si="187">+STDEV($M487:$BG487)</f>
        <v>1.7253482740208326</v>
      </c>
      <c r="H487" s="16">
        <f t="shared" ref="H487:H499" si="188">+MAX($M487:$BG487)</f>
        <v>19.8</v>
      </c>
      <c r="I487" s="16">
        <f t="shared" ref="I487:I499" si="189">+MIN($M487:$BG487)</f>
        <v>15.7</v>
      </c>
      <c r="J487" s="16" t="e">
        <f>+D487-F487</f>
        <v>#VALUE!</v>
      </c>
      <c r="K487" s="16" t="e">
        <f>+J487/G487</f>
        <v>#VALUE!</v>
      </c>
      <c r="P487" s="30">
        <v>19.63</v>
      </c>
      <c r="R487" s="30">
        <v>17.32</v>
      </c>
      <c r="T487" s="30">
        <v>19.63</v>
      </c>
      <c r="V487" s="30"/>
      <c r="W487" s="30"/>
      <c r="X487" s="30"/>
      <c r="AH487">
        <v>15.7</v>
      </c>
      <c r="AY487">
        <v>19.8</v>
      </c>
      <c r="BA487">
        <v>17.100000000000001</v>
      </c>
      <c r="BG487" s="29"/>
    </row>
    <row r="488" spans="1:59">
      <c r="A488" s="364"/>
      <c r="B488" s="254"/>
      <c r="C488" s="20">
        <v>10</v>
      </c>
      <c r="D488" t="str">
        <f>+入力シート①!W$6</f>
        <v>-</v>
      </c>
      <c r="E488">
        <f t="shared" si="185"/>
        <v>6</v>
      </c>
      <c r="F488" s="16">
        <f t="shared" si="186"/>
        <v>18.218333333333334</v>
      </c>
      <c r="G488" s="16">
        <f t="shared" si="187"/>
        <v>1.6833112209768781</v>
      </c>
      <c r="H488" s="16">
        <f t="shared" si="188"/>
        <v>19.8</v>
      </c>
      <c r="I488" s="16">
        <f t="shared" si="189"/>
        <v>15.82</v>
      </c>
      <c r="J488" s="16" t="e">
        <f t="shared" ref="J488:J499" si="190">+D488-F488</f>
        <v>#VALUE!</v>
      </c>
      <c r="K488" s="16" t="e">
        <f t="shared" ref="K488:K499" si="191">+J488/G488</f>
        <v>#VALUE!</v>
      </c>
      <c r="P488" s="30">
        <v>19.62</v>
      </c>
      <c r="R488" s="30">
        <v>17.3</v>
      </c>
      <c r="T488" s="30">
        <v>19.62</v>
      </c>
      <c r="V488" s="30"/>
      <c r="W488" s="30"/>
      <c r="X488" s="30"/>
      <c r="AH488">
        <v>15.82</v>
      </c>
      <c r="AY488">
        <v>19.8</v>
      </c>
      <c r="BA488">
        <v>17.149999999999999</v>
      </c>
      <c r="BG488" s="29"/>
    </row>
    <row r="489" spans="1:59">
      <c r="A489" s="364"/>
      <c r="B489" s="254"/>
      <c r="C489" s="20">
        <v>20</v>
      </c>
      <c r="D489" t="str">
        <f>+入力シート①!W$7</f>
        <v>-</v>
      </c>
      <c r="E489">
        <f t="shared" si="185"/>
        <v>6</v>
      </c>
      <c r="F489" s="16">
        <f t="shared" si="186"/>
        <v>18.181666666666668</v>
      </c>
      <c r="G489" s="16">
        <f t="shared" si="187"/>
        <v>1.7224914126539699</v>
      </c>
      <c r="H489" s="16">
        <f t="shared" si="188"/>
        <v>19.8</v>
      </c>
      <c r="I489" s="16">
        <f t="shared" si="189"/>
        <v>15.74</v>
      </c>
      <c r="J489" s="16" t="e">
        <f t="shared" si="190"/>
        <v>#VALUE!</v>
      </c>
      <c r="K489" s="16" t="e">
        <f t="shared" si="191"/>
        <v>#VALUE!</v>
      </c>
      <c r="P489" s="30">
        <v>19.62</v>
      </c>
      <c r="R489" s="30">
        <v>17.22</v>
      </c>
      <c r="T489" s="30">
        <v>19.62</v>
      </c>
      <c r="V489" s="30"/>
      <c r="W489" s="30"/>
      <c r="X489" s="30"/>
      <c r="AH489">
        <v>15.74</v>
      </c>
      <c r="AY489">
        <v>19.8</v>
      </c>
      <c r="BA489">
        <v>17.09</v>
      </c>
      <c r="BG489" s="29"/>
    </row>
    <row r="490" spans="1:59">
      <c r="A490" s="364"/>
      <c r="B490" s="254"/>
      <c r="C490" s="20">
        <v>30</v>
      </c>
      <c r="D490" t="str">
        <f>+入力シート①!W$8</f>
        <v>-</v>
      </c>
      <c r="E490">
        <f t="shared" si="185"/>
        <v>6</v>
      </c>
      <c r="F490" s="16">
        <f t="shared" si="186"/>
        <v>18.101666666666667</v>
      </c>
      <c r="G490" s="16">
        <f t="shared" si="187"/>
        <v>1.807300934174126</v>
      </c>
      <c r="H490" s="16">
        <f t="shared" si="188"/>
        <v>19.8</v>
      </c>
      <c r="I490" s="16">
        <f t="shared" si="189"/>
        <v>15.57</v>
      </c>
      <c r="J490" s="16" t="e">
        <f t="shared" si="190"/>
        <v>#VALUE!</v>
      </c>
      <c r="K490" s="16" t="e">
        <f t="shared" si="191"/>
        <v>#VALUE!</v>
      </c>
      <c r="P490" s="30">
        <v>19.62</v>
      </c>
      <c r="R490" s="30">
        <v>17</v>
      </c>
      <c r="T490" s="30">
        <v>19.62</v>
      </c>
      <c r="V490" s="30"/>
      <c r="W490" s="30"/>
      <c r="X490" s="30"/>
      <c r="AH490">
        <v>15.57</v>
      </c>
      <c r="AY490">
        <v>19.8</v>
      </c>
      <c r="BA490">
        <v>17</v>
      </c>
      <c r="BG490" s="29"/>
    </row>
    <row r="491" spans="1:59">
      <c r="A491" s="364"/>
      <c r="B491" s="254"/>
      <c r="C491" s="20">
        <v>50</v>
      </c>
      <c r="D491" t="str">
        <f>+入力シート①!W$9</f>
        <v>-</v>
      </c>
      <c r="E491">
        <f t="shared" si="185"/>
        <v>6</v>
      </c>
      <c r="F491" s="16">
        <f t="shared" si="186"/>
        <v>17.991666666666667</v>
      </c>
      <c r="G491" s="16">
        <f t="shared" si="187"/>
        <v>1.9170854614926962</v>
      </c>
      <c r="H491" s="16">
        <f t="shared" si="188"/>
        <v>19.79</v>
      </c>
      <c r="I491" s="16">
        <f t="shared" si="189"/>
        <v>15.41</v>
      </c>
      <c r="J491" s="16" t="e">
        <f t="shared" si="190"/>
        <v>#VALUE!</v>
      </c>
      <c r="K491" s="16" t="e">
        <f t="shared" si="191"/>
        <v>#VALUE!</v>
      </c>
      <c r="P491" s="30">
        <v>19.63</v>
      </c>
      <c r="R491" s="30">
        <v>16.73</v>
      </c>
      <c r="T491" s="30">
        <v>19.63</v>
      </c>
      <c r="V491" s="30"/>
      <c r="W491" s="30"/>
      <c r="X491" s="30"/>
      <c r="AH491">
        <v>15.41</v>
      </c>
      <c r="AY491">
        <v>19.79</v>
      </c>
      <c r="BA491">
        <v>16.760000000000002</v>
      </c>
      <c r="BG491" s="29"/>
    </row>
    <row r="492" spans="1:59">
      <c r="A492" s="364"/>
      <c r="B492" s="254"/>
      <c r="C492" s="20">
        <v>75</v>
      </c>
      <c r="D492" t="str">
        <f>+入力シート①!W$10</f>
        <v>-</v>
      </c>
      <c r="E492">
        <f t="shared" si="185"/>
        <v>6</v>
      </c>
      <c r="F492" s="16">
        <f t="shared" si="186"/>
        <v>17.784999999999997</v>
      </c>
      <c r="G492" s="16">
        <f t="shared" si="187"/>
        <v>2.0416537414557214</v>
      </c>
      <c r="H492" s="16">
        <f t="shared" si="188"/>
        <v>19.63</v>
      </c>
      <c r="I492" s="16">
        <f t="shared" si="189"/>
        <v>15.35</v>
      </c>
      <c r="J492" s="16" t="e">
        <f t="shared" si="190"/>
        <v>#VALUE!</v>
      </c>
      <c r="K492" s="16" t="e">
        <f t="shared" si="191"/>
        <v>#VALUE!</v>
      </c>
      <c r="P492" s="30">
        <v>19.63</v>
      </c>
      <c r="R492" s="30">
        <v>15.92</v>
      </c>
      <c r="T492" s="30">
        <v>19.63</v>
      </c>
      <c r="V492" s="30"/>
      <c r="W492" s="30"/>
      <c r="X492" s="30"/>
      <c r="AH492">
        <v>15.35</v>
      </c>
      <c r="AY492">
        <v>19.579999999999998</v>
      </c>
      <c r="BA492">
        <v>16.600000000000001</v>
      </c>
      <c r="BG492" s="29"/>
    </row>
    <row r="493" spans="1:59">
      <c r="A493" s="364"/>
      <c r="B493" s="254"/>
      <c r="C493" s="20">
        <v>100</v>
      </c>
      <c r="D493" t="str">
        <f>+入力シート①!W$11</f>
        <v>-</v>
      </c>
      <c r="E493">
        <f t="shared" si="185"/>
        <v>6</v>
      </c>
      <c r="F493" s="16">
        <f t="shared" si="186"/>
        <v>17.598333333333333</v>
      </c>
      <c r="G493" s="16">
        <f t="shared" si="187"/>
        <v>2.0998801553104536</v>
      </c>
      <c r="H493" s="16">
        <f t="shared" si="188"/>
        <v>19.63</v>
      </c>
      <c r="I493" s="16">
        <f t="shared" si="189"/>
        <v>15.32</v>
      </c>
      <c r="J493" s="16" t="e">
        <f t="shared" si="190"/>
        <v>#VALUE!</v>
      </c>
      <c r="K493" s="16" t="e">
        <f t="shared" si="191"/>
        <v>#VALUE!</v>
      </c>
      <c r="P493" s="30">
        <v>19.63</v>
      </c>
      <c r="R493" s="30">
        <v>15.45</v>
      </c>
      <c r="T493" s="30">
        <v>19.63</v>
      </c>
      <c r="V493" s="30"/>
      <c r="W493" s="30"/>
      <c r="X493" s="30"/>
      <c r="AH493">
        <v>15.32</v>
      </c>
      <c r="AY493">
        <v>19.18</v>
      </c>
      <c r="BA493">
        <v>16.38</v>
      </c>
      <c r="BG493" s="29"/>
    </row>
    <row r="494" spans="1:59">
      <c r="A494" s="364"/>
      <c r="B494" s="254"/>
      <c r="C494" s="20">
        <v>150</v>
      </c>
      <c r="D494" t="str">
        <f>+入力シート①!W$12</f>
        <v>-</v>
      </c>
      <c r="E494">
        <f t="shared" si="185"/>
        <v>6</v>
      </c>
      <c r="F494" s="16">
        <f t="shared" si="186"/>
        <v>16.666666666666664</v>
      </c>
      <c r="G494" s="16">
        <f t="shared" si="187"/>
        <v>1.9526767952394903</v>
      </c>
      <c r="H494" s="16">
        <f t="shared" si="188"/>
        <v>18.88</v>
      </c>
      <c r="I494" s="16">
        <f t="shared" si="189"/>
        <v>14.2</v>
      </c>
      <c r="J494" s="16" t="e">
        <f t="shared" si="190"/>
        <v>#VALUE!</v>
      </c>
      <c r="K494" s="16" t="e">
        <f t="shared" si="191"/>
        <v>#VALUE!</v>
      </c>
      <c r="P494" s="30">
        <v>18.88</v>
      </c>
      <c r="R494" s="30">
        <v>14.2</v>
      </c>
      <c r="T494" s="30">
        <v>18.88</v>
      </c>
      <c r="V494" s="30"/>
      <c r="W494" s="30"/>
      <c r="X494" s="30"/>
      <c r="AH494">
        <v>15.05</v>
      </c>
      <c r="AY494">
        <v>17</v>
      </c>
      <c r="BA494">
        <v>15.99</v>
      </c>
      <c r="BG494" s="29"/>
    </row>
    <row r="495" spans="1:59">
      <c r="A495" s="364"/>
      <c r="B495" s="254"/>
      <c r="C495" s="20">
        <v>200</v>
      </c>
      <c r="D495" t="str">
        <f>+入力シート①!W$13</f>
        <v>-</v>
      </c>
      <c r="E495">
        <f t="shared" si="185"/>
        <v>6</v>
      </c>
      <c r="F495" s="16">
        <f t="shared" si="186"/>
        <v>15.394999999999998</v>
      </c>
      <c r="G495" s="16">
        <f t="shared" si="187"/>
        <v>1.8797526433017935</v>
      </c>
      <c r="H495" s="16">
        <f t="shared" si="188"/>
        <v>17.57</v>
      </c>
      <c r="I495" s="16">
        <f t="shared" si="189"/>
        <v>12.74</v>
      </c>
      <c r="J495" s="16" t="e">
        <f t="shared" si="190"/>
        <v>#VALUE!</v>
      </c>
      <c r="K495" s="16" t="e">
        <f t="shared" si="191"/>
        <v>#VALUE!</v>
      </c>
      <c r="P495" s="30">
        <v>17.57</v>
      </c>
      <c r="R495" s="30">
        <v>12.74</v>
      </c>
      <c r="T495" s="30">
        <v>17.57</v>
      </c>
      <c r="V495" s="30"/>
      <c r="W495" s="30"/>
      <c r="X495" s="30"/>
      <c r="AH495">
        <v>14.7</v>
      </c>
      <c r="AY495">
        <v>15.19</v>
      </c>
      <c r="BA495">
        <v>14.6</v>
      </c>
      <c r="BG495" s="29"/>
    </row>
    <row r="496" spans="1:59">
      <c r="A496" s="364"/>
      <c r="B496" s="254"/>
      <c r="C496" s="20">
        <v>300</v>
      </c>
      <c r="D496" t="str">
        <f>+入力シート①!W$14</f>
        <v>-</v>
      </c>
      <c r="E496">
        <f t="shared" si="185"/>
        <v>4</v>
      </c>
      <c r="F496" s="16">
        <f t="shared" si="186"/>
        <v>11.985000000000001</v>
      </c>
      <c r="G496" s="16">
        <f t="shared" si="187"/>
        <v>1.3594484175576509</v>
      </c>
      <c r="H496" s="16">
        <f t="shared" si="188"/>
        <v>12.98</v>
      </c>
      <c r="I496" s="16">
        <f t="shared" si="189"/>
        <v>10.1</v>
      </c>
      <c r="J496" s="16" t="e">
        <f t="shared" si="190"/>
        <v>#VALUE!</v>
      </c>
      <c r="K496" s="16" t="e">
        <f t="shared" si="191"/>
        <v>#VALUE!</v>
      </c>
      <c r="P496" s="30">
        <v>12.98</v>
      </c>
      <c r="R496" s="30">
        <v>10.1</v>
      </c>
      <c r="T496" s="30">
        <v>12.98</v>
      </c>
      <c r="V496" s="30"/>
      <c r="W496" s="30"/>
      <c r="X496" s="30"/>
      <c r="AH496">
        <v>11.88</v>
      </c>
      <c r="BG496" s="29"/>
    </row>
    <row r="497" spans="1:59">
      <c r="A497" s="364"/>
      <c r="B497" s="254"/>
      <c r="C497" s="20">
        <v>400</v>
      </c>
      <c r="D497" t="str">
        <f>+入力シート①!W$15</f>
        <v>-</v>
      </c>
      <c r="E497">
        <f t="shared" si="185"/>
        <v>4</v>
      </c>
      <c r="F497" s="16">
        <f t="shared" si="186"/>
        <v>8.9749999999999996</v>
      </c>
      <c r="G497" s="16">
        <f t="shared" si="187"/>
        <v>1.1641735265844257</v>
      </c>
      <c r="H497" s="16">
        <f t="shared" si="188"/>
        <v>9.9700000000000006</v>
      </c>
      <c r="I497" s="16">
        <f t="shared" si="189"/>
        <v>7.75</v>
      </c>
      <c r="J497" s="16" t="e">
        <f t="shared" si="190"/>
        <v>#VALUE!</v>
      </c>
      <c r="K497" s="16" t="e">
        <f t="shared" si="191"/>
        <v>#VALUE!</v>
      </c>
      <c r="P497" s="30">
        <v>9.9700000000000006</v>
      </c>
      <c r="R497" s="30">
        <v>8.2100000000000009</v>
      </c>
      <c r="T497" s="30">
        <v>9.9700000000000006</v>
      </c>
      <c r="V497" s="30"/>
      <c r="W497" s="30"/>
      <c r="X497" s="30"/>
      <c r="AH497">
        <v>7.75</v>
      </c>
      <c r="BG497" s="29"/>
    </row>
    <row r="498" spans="1:59">
      <c r="A498" s="364"/>
      <c r="B498" s="254"/>
      <c r="C498" s="20">
        <v>500</v>
      </c>
      <c r="D498" t="str">
        <f>+入力シート①!W$16</f>
        <v>-</v>
      </c>
      <c r="E498">
        <f t="shared" si="185"/>
        <v>4</v>
      </c>
      <c r="F498" s="16">
        <f t="shared" si="186"/>
        <v>7.5649999999999995</v>
      </c>
      <c r="G498" s="16">
        <f t="shared" si="187"/>
        <v>1.1051847507694506</v>
      </c>
      <c r="H498" s="16">
        <f t="shared" si="188"/>
        <v>8.52</v>
      </c>
      <c r="I498" s="16">
        <f t="shared" si="189"/>
        <v>6.52</v>
      </c>
      <c r="J498" s="16" t="e">
        <f t="shared" si="190"/>
        <v>#VALUE!</v>
      </c>
      <c r="K498" s="16" t="e">
        <f t="shared" si="191"/>
        <v>#VALUE!</v>
      </c>
      <c r="P498" s="30">
        <v>8.52</v>
      </c>
      <c r="R498" s="30">
        <v>6.52</v>
      </c>
      <c r="T498" s="30">
        <v>8.52</v>
      </c>
      <c r="V498" s="30"/>
      <c r="W498" s="30"/>
      <c r="X498" s="30"/>
      <c r="AH498">
        <v>6.7</v>
      </c>
      <c r="BG498" s="29"/>
    </row>
    <row r="499" spans="1:59">
      <c r="A499" s="364"/>
      <c r="B499" s="254"/>
      <c r="C499" s="20">
        <v>600</v>
      </c>
      <c r="D499" t="str">
        <f>+入力シート①!W$17</f>
        <v>-</v>
      </c>
      <c r="E499">
        <f t="shared" si="185"/>
        <v>3</v>
      </c>
      <c r="F499" s="16">
        <f t="shared" si="186"/>
        <v>6.28</v>
      </c>
      <c r="G499" s="16">
        <f t="shared" si="187"/>
        <v>0.81406387955737292</v>
      </c>
      <c r="H499" s="16">
        <f t="shared" si="188"/>
        <v>6.75</v>
      </c>
      <c r="I499" s="16">
        <f t="shared" si="189"/>
        <v>5.34</v>
      </c>
      <c r="J499" s="16" t="e">
        <f t="shared" si="190"/>
        <v>#VALUE!</v>
      </c>
      <c r="K499" s="16" t="e">
        <f t="shared" si="191"/>
        <v>#VALUE!</v>
      </c>
      <c r="P499" s="30">
        <v>6.75</v>
      </c>
      <c r="R499" s="30">
        <v>5.34</v>
      </c>
      <c r="T499" s="30">
        <v>6.75</v>
      </c>
      <c r="V499" s="30"/>
      <c r="W499" s="30"/>
      <c r="X499" s="30"/>
      <c r="BG499" s="29"/>
    </row>
    <row r="500" spans="1:59">
      <c r="A500" s="364"/>
      <c r="B500" s="26"/>
      <c r="C500" s="26"/>
      <c r="D500" s="31"/>
      <c r="E500" s="31"/>
      <c r="F500" s="49"/>
      <c r="G500" s="49"/>
      <c r="H500" s="49"/>
      <c r="I500" s="49"/>
      <c r="J500" s="49"/>
      <c r="K500" s="49"/>
      <c r="L500" s="31"/>
      <c r="U500" s="31"/>
      <c r="V500" s="31"/>
      <c r="W500" s="31"/>
      <c r="X500" s="31"/>
      <c r="Y500" s="31"/>
      <c r="Z500" s="31"/>
      <c r="AA500" s="31"/>
      <c r="AB500" s="31"/>
      <c r="AC500" s="31"/>
      <c r="AD500" s="31"/>
      <c r="AE500" s="31"/>
      <c r="AF500" s="31"/>
      <c r="AG500" s="31"/>
      <c r="AH500" s="31"/>
      <c r="AI500" s="31"/>
      <c r="AJ500" s="31"/>
      <c r="AK500" s="31"/>
      <c r="AL500" s="31"/>
      <c r="AM500" s="31"/>
      <c r="AN500" s="31"/>
      <c r="AO500" s="31"/>
      <c r="AP500" s="31"/>
      <c r="AQ500" s="31"/>
      <c r="AR500" s="31"/>
      <c r="AS500" s="31"/>
      <c r="AT500" s="31"/>
      <c r="AU500" s="31"/>
      <c r="AV500" s="31"/>
      <c r="AW500" s="31"/>
      <c r="AX500" s="31"/>
      <c r="AY500" s="31"/>
      <c r="AZ500" s="31"/>
      <c r="BA500" s="31"/>
      <c r="BB500" s="31"/>
      <c r="BC500" s="31"/>
      <c r="BD500" s="31"/>
      <c r="BE500" s="31"/>
      <c r="BF500" s="31"/>
      <c r="BG500" s="29"/>
    </row>
    <row r="501" spans="1:59">
      <c r="A501" s="364"/>
      <c r="B501" s="250" t="s">
        <v>26</v>
      </c>
      <c r="C501" s="24" t="s">
        <v>24</v>
      </c>
      <c r="D501" t="str">
        <f>+入力シート①!W$19</f>
        <v>-</v>
      </c>
      <c r="E501">
        <f>+COUNT($M501:$BG501)</f>
        <v>6</v>
      </c>
      <c r="F501" s="16">
        <f>+AVERAGE($M501:$BG501)</f>
        <v>106.33333333333333</v>
      </c>
      <c r="G501" s="16">
        <f>+STDEV($M501:$BG501)</f>
        <v>114.77398079123449</v>
      </c>
      <c r="H501" s="16">
        <f>+MAX($M501:$BG501)</f>
        <v>316</v>
      </c>
      <c r="I501" s="16">
        <f>+MIN($M501:$BG501)</f>
        <v>0</v>
      </c>
      <c r="J501" s="16" t="e">
        <f>+D501-F501</f>
        <v>#VALUE!</v>
      </c>
      <c r="K501" s="16" t="e">
        <f>+J501/G501</f>
        <v>#VALUE!</v>
      </c>
      <c r="P501" s="30">
        <v>125</v>
      </c>
      <c r="R501" s="30">
        <v>34</v>
      </c>
      <c r="T501" s="30">
        <v>125</v>
      </c>
      <c r="V501" s="30"/>
      <c r="W501" s="30"/>
      <c r="X501" s="30"/>
      <c r="AH501">
        <v>38</v>
      </c>
      <c r="AY501">
        <v>0</v>
      </c>
      <c r="BA501">
        <v>316</v>
      </c>
      <c r="BG501" s="29"/>
    </row>
    <row r="502" spans="1:59">
      <c r="A502" s="364"/>
      <c r="B502" s="251"/>
      <c r="C502" s="21" t="s">
        <v>25</v>
      </c>
      <c r="D502" t="str">
        <f>+入力シート①!W$20</f>
        <v>-</v>
      </c>
      <c r="E502">
        <f>+COUNT($M502:$BG502)</f>
        <v>6</v>
      </c>
      <c r="F502" s="16">
        <f>+AVERAGE($M502:$BG502)</f>
        <v>1.6000000000000003</v>
      </c>
      <c r="G502" s="16">
        <f>+STDEV($M502:$BG502)</f>
        <v>0.94445751624940744</v>
      </c>
      <c r="H502" s="16">
        <f>+MAX($M502:$BG502)</f>
        <v>2.7</v>
      </c>
      <c r="I502" s="16">
        <f>+MIN($M502:$BG502)</f>
        <v>0.3</v>
      </c>
      <c r="J502" s="16" t="e">
        <f>+D502-F502</f>
        <v>#VALUE!</v>
      </c>
      <c r="K502" s="16" t="e">
        <f>+J502/G502</f>
        <v>#VALUE!</v>
      </c>
      <c r="P502" s="30">
        <v>2.7</v>
      </c>
      <c r="R502" s="30">
        <v>1.5</v>
      </c>
      <c r="T502" s="30">
        <v>2.7</v>
      </c>
      <c r="V502" s="30"/>
      <c r="W502" s="30"/>
      <c r="X502" s="30"/>
      <c r="AH502">
        <v>1.3</v>
      </c>
      <c r="AY502">
        <v>0.3</v>
      </c>
      <c r="BA502">
        <v>1.1000000000000001</v>
      </c>
      <c r="BG502" s="29"/>
    </row>
    <row r="503" spans="1:59" ht="0.95" customHeight="1">
      <c r="V503" s="30"/>
      <c r="W503" s="30"/>
      <c r="X503" s="30"/>
      <c r="BG503" s="29"/>
    </row>
    <row r="504" spans="1:59" ht="0.95" customHeight="1">
      <c r="V504" s="30"/>
      <c r="W504" s="30"/>
      <c r="X504" s="30"/>
      <c r="BG504" s="29"/>
    </row>
    <row r="505" spans="1:59" ht="0.95" customHeight="1">
      <c r="V505" s="30"/>
      <c r="W505" s="30"/>
      <c r="X505" s="30"/>
      <c r="BG505" s="29"/>
    </row>
    <row r="506" spans="1:59" ht="0.95" customHeight="1">
      <c r="V506" s="30"/>
      <c r="W506" s="30"/>
      <c r="X506" s="30"/>
      <c r="BG506" s="29"/>
    </row>
    <row r="507" spans="1:59" ht="0.95" customHeight="1">
      <c r="V507" s="30"/>
      <c r="W507" s="30"/>
      <c r="X507" s="30"/>
      <c r="BG507" s="29"/>
    </row>
    <row r="508" spans="1:59" ht="0.95" customHeight="1">
      <c r="V508" s="30"/>
      <c r="W508" s="30"/>
      <c r="X508" s="30"/>
      <c r="BG508" s="29"/>
    </row>
    <row r="509" spans="1:59" ht="0.95" customHeight="1">
      <c r="V509" s="30"/>
      <c r="W509" s="30"/>
      <c r="X509" s="30"/>
      <c r="BG509" s="29"/>
    </row>
    <row r="510" spans="1:59" ht="0.95" customHeight="1">
      <c r="V510" s="30"/>
      <c r="W510" s="30"/>
      <c r="X510" s="30"/>
      <c r="BG510" s="29"/>
    </row>
    <row r="511" spans="1:59" ht="16.5" thickBot="1">
      <c r="D511" s="1" t="s">
        <v>27</v>
      </c>
      <c r="E511" s="1" t="s">
        <v>3</v>
      </c>
      <c r="F511" s="15" t="s">
        <v>4</v>
      </c>
      <c r="G511" s="15" t="s">
        <v>8</v>
      </c>
      <c r="H511" s="15" t="s">
        <v>5</v>
      </c>
      <c r="I511" s="15" t="s">
        <v>6</v>
      </c>
      <c r="J511" s="15" t="s">
        <v>7</v>
      </c>
      <c r="K511" s="16" t="s">
        <v>60</v>
      </c>
      <c r="P511" s="30" t="s">
        <v>201</v>
      </c>
      <c r="R511" s="30" t="s">
        <v>201</v>
      </c>
      <c r="T511" s="30" t="s">
        <v>201</v>
      </c>
      <c r="V511" s="142"/>
      <c r="W511" s="142"/>
      <c r="X511" s="142"/>
      <c r="Y511" s="142"/>
      <c r="AB511" s="142"/>
      <c r="AC511" s="142"/>
      <c r="AD511" s="142"/>
      <c r="AE511" s="142"/>
      <c r="AF511" s="142"/>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29"/>
    </row>
    <row r="512" spans="1:59">
      <c r="A512" s="364">
        <v>45</v>
      </c>
      <c r="B512" s="252" t="s">
        <v>19</v>
      </c>
      <c r="C512" s="253"/>
      <c r="D512" s="78">
        <f>+入力シート①!X$2</f>
        <v>0</v>
      </c>
      <c r="E512" s="32"/>
      <c r="F512" s="43"/>
      <c r="G512" s="43"/>
      <c r="H512" s="43"/>
      <c r="I512" s="43"/>
      <c r="J512" s="43"/>
      <c r="K512" s="44"/>
      <c r="P512" s="239">
        <v>41295</v>
      </c>
      <c r="R512" s="239">
        <v>42017</v>
      </c>
      <c r="S512" s="239"/>
      <c r="T512" s="239">
        <v>41295</v>
      </c>
      <c r="U512" s="30">
        <v>2012</v>
      </c>
      <c r="V512" s="30">
        <f t="shared" ref="V512:BF512" si="192">+V$1</f>
        <v>2011</v>
      </c>
      <c r="W512" s="30">
        <f t="shared" si="192"/>
        <v>2010</v>
      </c>
      <c r="X512" s="30">
        <f t="shared" si="192"/>
        <v>2009</v>
      </c>
      <c r="Y512" s="30">
        <f t="shared" si="192"/>
        <v>2008</v>
      </c>
      <c r="Z512" s="30">
        <f t="shared" si="192"/>
        <v>2007</v>
      </c>
      <c r="AA512" s="30">
        <f t="shared" si="192"/>
        <v>2006</v>
      </c>
      <c r="AB512" s="30">
        <f t="shared" si="192"/>
        <v>2005</v>
      </c>
      <c r="AC512" s="30">
        <f t="shared" si="192"/>
        <v>2004</v>
      </c>
      <c r="AD512" s="30">
        <f t="shared" si="192"/>
        <v>2003</v>
      </c>
      <c r="AE512" s="30">
        <f t="shared" si="192"/>
        <v>2003</v>
      </c>
      <c r="AF512" s="30">
        <f t="shared" si="192"/>
        <v>2001</v>
      </c>
      <c r="AG512">
        <f t="shared" si="192"/>
        <v>2001</v>
      </c>
      <c r="AH512">
        <f t="shared" si="192"/>
        <v>2000</v>
      </c>
      <c r="AI512">
        <f t="shared" si="192"/>
        <v>1999</v>
      </c>
      <c r="AJ512">
        <f t="shared" si="192"/>
        <v>1999</v>
      </c>
      <c r="AK512">
        <f t="shared" si="192"/>
        <v>1998</v>
      </c>
      <c r="AL512">
        <f t="shared" si="192"/>
        <v>1997</v>
      </c>
      <c r="AM512">
        <f t="shared" si="192"/>
        <v>1996</v>
      </c>
      <c r="AN512">
        <f t="shared" si="192"/>
        <v>1995</v>
      </c>
      <c r="AO512">
        <f t="shared" si="192"/>
        <v>1994</v>
      </c>
      <c r="AP512">
        <f t="shared" si="192"/>
        <v>1993</v>
      </c>
      <c r="AQ512">
        <f t="shared" si="192"/>
        <v>1992</v>
      </c>
      <c r="AR512">
        <f t="shared" si="192"/>
        <v>1991</v>
      </c>
      <c r="AS512">
        <f t="shared" si="192"/>
        <v>1991</v>
      </c>
      <c r="AT512">
        <f t="shared" si="192"/>
        <v>1990</v>
      </c>
      <c r="AU512">
        <f t="shared" si="192"/>
        <v>1989</v>
      </c>
      <c r="AV512">
        <f t="shared" si="192"/>
        <v>1988</v>
      </c>
      <c r="AW512">
        <f t="shared" si="192"/>
        <v>1987</v>
      </c>
      <c r="AX512">
        <f t="shared" si="192"/>
        <v>1986</v>
      </c>
      <c r="AY512">
        <f t="shared" si="192"/>
        <v>1985</v>
      </c>
      <c r="AZ512">
        <f t="shared" si="192"/>
        <v>1984</v>
      </c>
      <c r="BA512">
        <f t="shared" si="192"/>
        <v>1984</v>
      </c>
      <c r="BB512">
        <f t="shared" si="192"/>
        <v>1983</v>
      </c>
      <c r="BC512">
        <f t="shared" si="192"/>
        <v>1982</v>
      </c>
      <c r="BD512">
        <f t="shared" si="192"/>
        <v>1981</v>
      </c>
      <c r="BE512">
        <f t="shared" si="192"/>
        <v>1981</v>
      </c>
      <c r="BF512">
        <f t="shared" si="192"/>
        <v>1980</v>
      </c>
      <c r="BG512" s="29"/>
    </row>
    <row r="513" spans="1:59">
      <c r="A513" s="364"/>
      <c r="B513" s="252" t="s">
        <v>20</v>
      </c>
      <c r="C513" s="253"/>
      <c r="D513" s="79">
        <f>+入力シート①!X$2</f>
        <v>0</v>
      </c>
      <c r="E513" s="33"/>
      <c r="F513" s="45"/>
      <c r="G513" s="45"/>
      <c r="H513" s="45"/>
      <c r="I513" s="45"/>
      <c r="J513" s="45"/>
      <c r="K513" s="46"/>
      <c r="P513" s="150">
        <v>41295</v>
      </c>
      <c r="R513" s="150">
        <v>42017</v>
      </c>
      <c r="S513" s="150"/>
      <c r="T513" s="150">
        <v>41295</v>
      </c>
      <c r="U513" s="30">
        <v>1</v>
      </c>
      <c r="V513" s="30">
        <f t="shared" ref="V513:BF513" si="193">+V$3</f>
        <v>1</v>
      </c>
      <c r="W513" s="30">
        <f t="shared" si="193"/>
        <v>1</v>
      </c>
      <c r="X513" s="30">
        <f t="shared" si="193"/>
        <v>1</v>
      </c>
      <c r="Y513" s="30">
        <f t="shared" si="193"/>
        <v>1</v>
      </c>
      <c r="Z513" s="30">
        <f t="shared" si="193"/>
        <v>1</v>
      </c>
      <c r="AA513" s="30">
        <f t="shared" si="193"/>
        <v>1</v>
      </c>
      <c r="AB513" s="30">
        <f t="shared" si="193"/>
        <v>1</v>
      </c>
      <c r="AC513" s="30">
        <f t="shared" si="193"/>
        <v>1</v>
      </c>
      <c r="AD513" s="30">
        <f t="shared" si="193"/>
        <v>1</v>
      </c>
      <c r="AE513" s="30">
        <f t="shared" si="193"/>
        <v>1</v>
      </c>
      <c r="AF513" s="30">
        <f t="shared" si="193"/>
        <v>1</v>
      </c>
      <c r="AG513">
        <f t="shared" si="193"/>
        <v>1</v>
      </c>
      <c r="AH513">
        <f t="shared" si="193"/>
        <v>1</v>
      </c>
      <c r="AI513">
        <f t="shared" si="193"/>
        <v>1</v>
      </c>
      <c r="AJ513">
        <f t="shared" si="193"/>
        <v>1</v>
      </c>
      <c r="AK513">
        <f t="shared" si="193"/>
        <v>1</v>
      </c>
      <c r="AL513">
        <f t="shared" si="193"/>
        <v>1</v>
      </c>
      <c r="AM513">
        <f t="shared" si="193"/>
        <v>1</v>
      </c>
      <c r="AN513">
        <f t="shared" si="193"/>
        <v>1</v>
      </c>
      <c r="AO513">
        <f t="shared" si="193"/>
        <v>1</v>
      </c>
      <c r="AP513">
        <f t="shared" si="193"/>
        <v>1</v>
      </c>
      <c r="AQ513">
        <f t="shared" si="193"/>
        <v>1</v>
      </c>
      <c r="AR513">
        <f t="shared" si="193"/>
        <v>1</v>
      </c>
      <c r="AS513">
        <f t="shared" si="193"/>
        <v>1</v>
      </c>
      <c r="AT513">
        <f t="shared" si="193"/>
        <v>1</v>
      </c>
      <c r="AU513">
        <f t="shared" si="193"/>
        <v>1</v>
      </c>
      <c r="AV513">
        <f t="shared" si="193"/>
        <v>1</v>
      </c>
      <c r="AW513">
        <f t="shared" si="193"/>
        <v>1</v>
      </c>
      <c r="AX513">
        <f t="shared" si="193"/>
        <v>1</v>
      </c>
      <c r="AY513">
        <f t="shared" si="193"/>
        <v>1</v>
      </c>
      <c r="AZ513">
        <f t="shared" si="193"/>
        <v>1</v>
      </c>
      <c r="BA513">
        <f t="shared" si="193"/>
        <v>1</v>
      </c>
      <c r="BB513">
        <f t="shared" si="193"/>
        <v>1</v>
      </c>
      <c r="BC513">
        <f t="shared" si="193"/>
        <v>1</v>
      </c>
      <c r="BD513">
        <f t="shared" si="193"/>
        <v>1</v>
      </c>
      <c r="BE513">
        <f t="shared" si="193"/>
        <v>1</v>
      </c>
      <c r="BF513">
        <f t="shared" si="193"/>
        <v>1</v>
      </c>
      <c r="BG513" s="29"/>
    </row>
    <row r="514" spans="1:59">
      <c r="A514" s="364"/>
      <c r="B514" s="252" t="s">
        <v>21</v>
      </c>
      <c r="C514" s="253"/>
      <c r="D514" s="80">
        <f>+入力シート①!X$2</f>
        <v>0</v>
      </c>
      <c r="E514" s="33"/>
      <c r="F514" s="45"/>
      <c r="G514" s="45"/>
      <c r="H514" s="45"/>
      <c r="I514" s="45"/>
      <c r="J514" s="45"/>
      <c r="K514" s="46"/>
      <c r="P514" s="151">
        <v>41295</v>
      </c>
      <c r="R514" s="151">
        <v>42017</v>
      </c>
      <c r="S514" s="151"/>
      <c r="T514" s="151">
        <v>41295</v>
      </c>
      <c r="V514" s="30"/>
      <c r="W514" s="30"/>
      <c r="X514" s="30"/>
      <c r="AH514">
        <v>24</v>
      </c>
      <c r="AY514">
        <v>9</v>
      </c>
      <c r="BG514" s="29"/>
    </row>
    <row r="515" spans="1:59">
      <c r="A515" s="364"/>
      <c r="B515" s="252" t="s">
        <v>61</v>
      </c>
      <c r="C515" s="253"/>
      <c r="D515">
        <f>+入力シート①!X$3</f>
        <v>33</v>
      </c>
      <c r="E515" s="33"/>
      <c r="F515" s="45"/>
      <c r="G515" s="45"/>
      <c r="H515" s="45"/>
      <c r="I515" s="45"/>
      <c r="J515" s="45"/>
      <c r="K515" s="46"/>
      <c r="P515" s="30">
        <v>33</v>
      </c>
      <c r="R515" s="30">
        <v>33</v>
      </c>
      <c r="T515" s="30">
        <v>33</v>
      </c>
      <c r="U515" s="30">
        <v>45</v>
      </c>
      <c r="V515" s="30">
        <f t="shared" ref="V515:AA515" si="194">+$A$512</f>
        <v>45</v>
      </c>
      <c r="W515" s="30">
        <f t="shared" si="194"/>
        <v>45</v>
      </c>
      <c r="X515" s="30">
        <f t="shared" si="194"/>
        <v>45</v>
      </c>
      <c r="Y515" s="30">
        <f t="shared" si="194"/>
        <v>45</v>
      </c>
      <c r="Z515" s="30">
        <f t="shared" si="194"/>
        <v>45</v>
      </c>
      <c r="AA515" s="30">
        <f t="shared" si="194"/>
        <v>45</v>
      </c>
      <c r="AB515" s="30">
        <f t="shared" ref="AB515:BF515" si="195">+$A$512</f>
        <v>45</v>
      </c>
      <c r="AC515" s="30">
        <f t="shared" si="195"/>
        <v>45</v>
      </c>
      <c r="AD515" s="30">
        <f t="shared" si="195"/>
        <v>45</v>
      </c>
      <c r="AE515" s="30">
        <f t="shared" si="195"/>
        <v>45</v>
      </c>
      <c r="AF515" s="30">
        <f t="shared" si="195"/>
        <v>45</v>
      </c>
      <c r="AG515">
        <f t="shared" si="195"/>
        <v>45</v>
      </c>
      <c r="AH515">
        <f t="shared" si="195"/>
        <v>45</v>
      </c>
      <c r="AI515">
        <f t="shared" si="195"/>
        <v>45</v>
      </c>
      <c r="AJ515">
        <f t="shared" si="195"/>
        <v>45</v>
      </c>
      <c r="AK515">
        <f t="shared" si="195"/>
        <v>45</v>
      </c>
      <c r="AL515">
        <f t="shared" si="195"/>
        <v>45</v>
      </c>
      <c r="AM515">
        <f t="shared" si="195"/>
        <v>45</v>
      </c>
      <c r="AN515">
        <f t="shared" si="195"/>
        <v>45</v>
      </c>
      <c r="AO515">
        <f t="shared" si="195"/>
        <v>45</v>
      </c>
      <c r="AP515">
        <f t="shared" si="195"/>
        <v>45</v>
      </c>
      <c r="AQ515">
        <f t="shared" si="195"/>
        <v>45</v>
      </c>
      <c r="AR515">
        <f t="shared" si="195"/>
        <v>45</v>
      </c>
      <c r="AS515">
        <f t="shared" si="195"/>
        <v>45</v>
      </c>
      <c r="AT515">
        <f t="shared" si="195"/>
        <v>45</v>
      </c>
      <c r="AU515">
        <f t="shared" si="195"/>
        <v>45</v>
      </c>
      <c r="AV515">
        <f t="shared" si="195"/>
        <v>45</v>
      </c>
      <c r="AW515">
        <f t="shared" si="195"/>
        <v>45</v>
      </c>
      <c r="AX515">
        <f t="shared" si="195"/>
        <v>45</v>
      </c>
      <c r="AY515">
        <f t="shared" si="195"/>
        <v>45</v>
      </c>
      <c r="AZ515">
        <f t="shared" si="195"/>
        <v>45</v>
      </c>
      <c r="BA515">
        <f t="shared" si="195"/>
        <v>45</v>
      </c>
      <c r="BB515">
        <f t="shared" si="195"/>
        <v>45</v>
      </c>
      <c r="BC515">
        <f t="shared" si="195"/>
        <v>45</v>
      </c>
      <c r="BD515">
        <f t="shared" si="195"/>
        <v>45</v>
      </c>
      <c r="BE515">
        <f t="shared" si="195"/>
        <v>45</v>
      </c>
      <c r="BF515">
        <f t="shared" si="195"/>
        <v>45</v>
      </c>
      <c r="BG515" s="29"/>
    </row>
    <row r="516" spans="1:59" ht="16.5" thickBot="1">
      <c r="A516" s="364"/>
      <c r="B516" s="252" t="s">
        <v>22</v>
      </c>
      <c r="C516" s="253"/>
      <c r="D516" s="85" t="str">
        <f>+入力シート①!X$4</f>
        <v>-</v>
      </c>
      <c r="E516" s="34"/>
      <c r="F516" s="47"/>
      <c r="G516" s="47"/>
      <c r="H516" s="47"/>
      <c r="I516" s="47"/>
      <c r="J516" s="47"/>
      <c r="K516" s="48"/>
      <c r="P516" s="152">
        <v>0.38194444444444442</v>
      </c>
      <c r="R516" s="152">
        <v>0.35902777777777778</v>
      </c>
      <c r="S516" s="152"/>
      <c r="T516" s="152">
        <v>0.38194444444444442</v>
      </c>
      <c r="V516" s="152"/>
      <c r="W516" s="152"/>
      <c r="X516" s="152"/>
      <c r="Y516" s="152"/>
      <c r="BG516" s="29"/>
    </row>
    <row r="517" spans="1:59">
      <c r="A517" s="364"/>
      <c r="B517" s="254" t="s">
        <v>23</v>
      </c>
      <c r="C517" s="20">
        <v>0</v>
      </c>
      <c r="D517" t="str">
        <f>+入力シート①!X$5</f>
        <v>-</v>
      </c>
      <c r="E517">
        <f t="shared" ref="E517:E529" si="196">+COUNT($M517:$BG517)</f>
        <v>5</v>
      </c>
      <c r="F517" s="16">
        <f t="shared" ref="F517:F529" si="197">+AVERAGE($M517:$BG517)</f>
        <v>19.038</v>
      </c>
      <c r="G517" s="16">
        <f t="shared" ref="G517:G529" si="198">+STDEV($M517:$BG517)</f>
        <v>1.7254622569039286</v>
      </c>
      <c r="H517" s="16">
        <f t="shared" ref="H517:H529" si="199">+MAX($M517:$BG517)</f>
        <v>20.47</v>
      </c>
      <c r="I517" s="16">
        <f t="shared" ref="I517:I529" si="200">+MIN($M517:$BG517)</f>
        <v>16.100000000000001</v>
      </c>
      <c r="J517" s="16" t="e">
        <f>+D517-F517</f>
        <v>#VALUE!</v>
      </c>
      <c r="K517" s="16" t="e">
        <f>+J517/G517</f>
        <v>#VALUE!</v>
      </c>
      <c r="P517" s="30">
        <v>19.260000000000002</v>
      </c>
      <c r="R517" s="30">
        <v>20.47</v>
      </c>
      <c r="T517" s="30">
        <v>19.260000000000002</v>
      </c>
      <c r="V517" s="30"/>
      <c r="W517" s="30"/>
      <c r="X517" s="30"/>
      <c r="AH517">
        <v>16.100000000000001</v>
      </c>
      <c r="AY517">
        <v>20.100000000000001</v>
      </c>
      <c r="BG517" s="29"/>
    </row>
    <row r="518" spans="1:59">
      <c r="A518" s="364"/>
      <c r="B518" s="254"/>
      <c r="C518" s="20">
        <v>10</v>
      </c>
      <c r="D518" t="str">
        <f>+入力シート①!X$6</f>
        <v>-</v>
      </c>
      <c r="E518">
        <f t="shared" si="196"/>
        <v>4</v>
      </c>
      <c r="F518" s="16">
        <f t="shared" si="197"/>
        <v>19.744999999999997</v>
      </c>
      <c r="G518" s="16">
        <f t="shared" si="198"/>
        <v>0.61016391240387258</v>
      </c>
      <c r="H518" s="16">
        <f t="shared" si="199"/>
        <v>20.47</v>
      </c>
      <c r="I518" s="16">
        <f t="shared" si="200"/>
        <v>19.239999999999998</v>
      </c>
      <c r="J518" s="16" t="e">
        <f t="shared" ref="J518:J529" si="201">+D518-F518</f>
        <v>#VALUE!</v>
      </c>
      <c r="K518" s="16" t="e">
        <f t="shared" ref="K518:K529" si="202">+J518/G518</f>
        <v>#VALUE!</v>
      </c>
      <c r="P518" s="30">
        <v>19.239999999999998</v>
      </c>
      <c r="R518" s="30">
        <v>20.47</v>
      </c>
      <c r="T518" s="30">
        <v>19.239999999999998</v>
      </c>
      <c r="V518" s="30"/>
      <c r="W518" s="30"/>
      <c r="X518" s="30"/>
      <c r="AY518">
        <v>20.03</v>
      </c>
      <c r="BG518" s="29"/>
    </row>
    <row r="519" spans="1:59">
      <c r="A519" s="364"/>
      <c r="B519" s="254"/>
      <c r="C519" s="20">
        <v>20</v>
      </c>
      <c r="D519" t="str">
        <f>+入力シート①!X$7</f>
        <v>-</v>
      </c>
      <c r="E519">
        <f t="shared" si="196"/>
        <v>4</v>
      </c>
      <c r="F519" s="16">
        <f t="shared" si="197"/>
        <v>19.740000000000002</v>
      </c>
      <c r="G519" s="16">
        <f t="shared" si="198"/>
        <v>0.61335144900782612</v>
      </c>
      <c r="H519" s="16">
        <f t="shared" si="199"/>
        <v>20.46</v>
      </c>
      <c r="I519" s="16">
        <f t="shared" si="200"/>
        <v>19.23</v>
      </c>
      <c r="J519" s="16" t="e">
        <f t="shared" si="201"/>
        <v>#VALUE!</v>
      </c>
      <c r="K519" s="16" t="e">
        <f t="shared" si="202"/>
        <v>#VALUE!</v>
      </c>
      <c r="P519" s="30">
        <v>19.23</v>
      </c>
      <c r="R519" s="30">
        <v>20.46</v>
      </c>
      <c r="T519" s="30">
        <v>19.23</v>
      </c>
      <c r="V519" s="30"/>
      <c r="W519" s="30"/>
      <c r="X519" s="30"/>
      <c r="AY519">
        <v>20.04</v>
      </c>
      <c r="BG519" s="29"/>
    </row>
    <row r="520" spans="1:59">
      <c r="A520" s="364"/>
      <c r="B520" s="254"/>
      <c r="C520" s="20">
        <v>30</v>
      </c>
      <c r="D520" t="str">
        <f>+入力シート①!X$8</f>
        <v>-</v>
      </c>
      <c r="E520">
        <f t="shared" si="196"/>
        <v>4</v>
      </c>
      <c r="F520" s="16">
        <f t="shared" si="197"/>
        <v>19.734999999999996</v>
      </c>
      <c r="G520" s="16">
        <f t="shared" si="198"/>
        <v>0.60423505360083185</v>
      </c>
      <c r="H520" s="16">
        <f t="shared" si="199"/>
        <v>20.47</v>
      </c>
      <c r="I520" s="16">
        <f t="shared" si="200"/>
        <v>19.239999999999998</v>
      </c>
      <c r="J520" s="16" t="e">
        <f t="shared" si="201"/>
        <v>#VALUE!</v>
      </c>
      <c r="K520" s="16" t="e">
        <f t="shared" si="202"/>
        <v>#VALUE!</v>
      </c>
      <c r="P520" s="30">
        <v>19.239999999999998</v>
      </c>
      <c r="R520" s="30">
        <v>20.47</v>
      </c>
      <c r="T520" s="30">
        <v>19.239999999999998</v>
      </c>
      <c r="V520" s="30"/>
      <c r="W520" s="30"/>
      <c r="X520" s="30"/>
      <c r="AY520">
        <v>19.989999999999998</v>
      </c>
      <c r="BG520" s="29"/>
    </row>
    <row r="521" spans="1:59">
      <c r="A521" s="364"/>
      <c r="B521" s="254"/>
      <c r="C521" s="20">
        <v>50</v>
      </c>
      <c r="D521" t="str">
        <f>+入力シート①!X$9</f>
        <v>-</v>
      </c>
      <c r="E521">
        <f t="shared" si="196"/>
        <v>4</v>
      </c>
      <c r="F521" s="16">
        <f t="shared" si="197"/>
        <v>19.625</v>
      </c>
      <c r="G521" s="16">
        <f t="shared" si="198"/>
        <v>0.66455498894623743</v>
      </c>
      <c r="H521" s="16">
        <f t="shared" si="199"/>
        <v>20.46</v>
      </c>
      <c r="I521" s="16">
        <f t="shared" si="200"/>
        <v>19.09</v>
      </c>
      <c r="J521" s="16" t="e">
        <f t="shared" si="201"/>
        <v>#VALUE!</v>
      </c>
      <c r="K521" s="16" t="e">
        <f t="shared" si="202"/>
        <v>#VALUE!</v>
      </c>
      <c r="P521" s="30">
        <v>19.09</v>
      </c>
      <c r="R521" s="30">
        <v>20.46</v>
      </c>
      <c r="T521" s="30">
        <v>19.09</v>
      </c>
      <c r="V521" s="30"/>
      <c r="W521" s="30"/>
      <c r="X521" s="30"/>
      <c r="AY521">
        <v>19.86</v>
      </c>
      <c r="BG521" s="29"/>
    </row>
    <row r="522" spans="1:59">
      <c r="A522" s="364"/>
      <c r="B522" s="254"/>
      <c r="C522" s="20">
        <v>75</v>
      </c>
      <c r="D522" t="str">
        <f>+入力シート①!X$10</f>
        <v>-</v>
      </c>
      <c r="E522">
        <f t="shared" si="196"/>
        <v>4</v>
      </c>
      <c r="F522" s="16">
        <f t="shared" si="197"/>
        <v>19.137499999999996</v>
      </c>
      <c r="G522" s="16">
        <f t="shared" si="198"/>
        <v>1.1932413837945786</v>
      </c>
      <c r="H522" s="16">
        <f t="shared" si="199"/>
        <v>20.47</v>
      </c>
      <c r="I522" s="16">
        <f t="shared" si="200"/>
        <v>18.13</v>
      </c>
      <c r="J522" s="16" t="e">
        <f t="shared" si="201"/>
        <v>#VALUE!</v>
      </c>
      <c r="K522" s="16" t="e">
        <f t="shared" si="202"/>
        <v>#VALUE!</v>
      </c>
      <c r="P522" s="30">
        <v>18.13</v>
      </c>
      <c r="R522" s="30">
        <v>20.47</v>
      </c>
      <c r="T522" s="30">
        <v>18.13</v>
      </c>
      <c r="V522" s="30"/>
      <c r="W522" s="30"/>
      <c r="X522" s="30"/>
      <c r="AY522">
        <v>19.82</v>
      </c>
      <c r="BG522" s="29"/>
    </row>
    <row r="523" spans="1:59">
      <c r="A523" s="364"/>
      <c r="B523" s="254"/>
      <c r="C523" s="20">
        <v>100</v>
      </c>
      <c r="D523" t="str">
        <f>+入力シート①!X$11</f>
        <v>-</v>
      </c>
      <c r="E523">
        <f t="shared" si="196"/>
        <v>4</v>
      </c>
      <c r="F523" s="16">
        <f t="shared" si="197"/>
        <v>18.972499999999997</v>
      </c>
      <c r="G523" s="16">
        <f t="shared" si="198"/>
        <v>1.2550796787455365</v>
      </c>
      <c r="H523" s="16">
        <f t="shared" si="199"/>
        <v>20.45</v>
      </c>
      <c r="I523" s="16">
        <f t="shared" si="200"/>
        <v>17.93</v>
      </c>
      <c r="J523" s="16" t="e">
        <f t="shared" si="201"/>
        <v>#VALUE!</v>
      </c>
      <c r="K523" s="16" t="e">
        <f t="shared" si="202"/>
        <v>#VALUE!</v>
      </c>
      <c r="P523" s="30">
        <v>17.93</v>
      </c>
      <c r="R523" s="30">
        <v>20.45</v>
      </c>
      <c r="T523" s="30">
        <v>17.93</v>
      </c>
      <c r="V523" s="30"/>
      <c r="W523" s="30"/>
      <c r="X523" s="30"/>
      <c r="AY523">
        <v>19.579999999999998</v>
      </c>
      <c r="BG523" s="29"/>
    </row>
    <row r="524" spans="1:59">
      <c r="A524" s="364"/>
      <c r="B524" s="254"/>
      <c r="C524" s="20">
        <v>150</v>
      </c>
      <c r="D524" t="str">
        <f>+入力シート①!X$12</f>
        <v>-</v>
      </c>
      <c r="E524">
        <f t="shared" si="196"/>
        <v>4</v>
      </c>
      <c r="F524" s="16">
        <f t="shared" si="197"/>
        <v>17.43</v>
      </c>
      <c r="G524" s="16">
        <f t="shared" si="198"/>
        <v>0.52076866265166166</v>
      </c>
      <c r="H524" s="16">
        <f t="shared" si="199"/>
        <v>18.21</v>
      </c>
      <c r="I524" s="16">
        <f t="shared" si="200"/>
        <v>17.13</v>
      </c>
      <c r="J524" s="16" t="e">
        <f t="shared" si="201"/>
        <v>#VALUE!</v>
      </c>
      <c r="K524" s="16" t="e">
        <f t="shared" si="202"/>
        <v>#VALUE!</v>
      </c>
      <c r="P524" s="30">
        <v>17.190000000000001</v>
      </c>
      <c r="R524" s="30">
        <v>18.21</v>
      </c>
      <c r="T524" s="30">
        <v>17.190000000000001</v>
      </c>
      <c r="V524" s="30"/>
      <c r="W524" s="30"/>
      <c r="X524" s="30"/>
      <c r="AY524">
        <v>17.13</v>
      </c>
      <c r="BG524" s="29"/>
    </row>
    <row r="525" spans="1:59">
      <c r="A525" s="364"/>
      <c r="B525" s="254"/>
      <c r="C525" s="20">
        <v>200</v>
      </c>
      <c r="D525" t="str">
        <f>+入力シート①!X$13</f>
        <v>-</v>
      </c>
      <c r="E525">
        <f t="shared" si="196"/>
        <v>4</v>
      </c>
      <c r="F525" s="16">
        <f t="shared" si="197"/>
        <v>15.094999999999999</v>
      </c>
      <c r="G525" s="16">
        <f t="shared" si="198"/>
        <v>0.27147743920996492</v>
      </c>
      <c r="H525" s="16">
        <f t="shared" si="199"/>
        <v>15.32</v>
      </c>
      <c r="I525" s="16">
        <f t="shared" si="200"/>
        <v>14.7</v>
      </c>
      <c r="J525" s="16" t="e">
        <f t="shared" si="201"/>
        <v>#VALUE!</v>
      </c>
      <c r="K525" s="16" t="e">
        <f t="shared" si="202"/>
        <v>#VALUE!</v>
      </c>
      <c r="P525" s="30">
        <v>15.18</v>
      </c>
      <c r="R525" s="30">
        <v>15.32</v>
      </c>
      <c r="T525" s="30">
        <v>15.18</v>
      </c>
      <c r="V525" s="30"/>
      <c r="W525" s="30"/>
      <c r="X525" s="30"/>
      <c r="AY525">
        <v>14.7</v>
      </c>
      <c r="BG525" s="29"/>
    </row>
    <row r="526" spans="1:59">
      <c r="A526" s="364"/>
      <c r="B526" s="254"/>
      <c r="C526" s="20">
        <v>300</v>
      </c>
      <c r="D526" t="str">
        <f>+入力シート①!X$14</f>
        <v>-</v>
      </c>
      <c r="E526">
        <f t="shared" si="196"/>
        <v>3</v>
      </c>
      <c r="F526" s="16">
        <f t="shared" si="197"/>
        <v>12.023333333333333</v>
      </c>
      <c r="G526" s="16">
        <f t="shared" si="198"/>
        <v>1.154700538379227E-2</v>
      </c>
      <c r="H526" s="16">
        <f t="shared" si="199"/>
        <v>12.03</v>
      </c>
      <c r="I526" s="16">
        <f t="shared" si="200"/>
        <v>12.01</v>
      </c>
      <c r="J526" s="16" t="e">
        <f t="shared" si="201"/>
        <v>#VALUE!</v>
      </c>
      <c r="K526" s="16" t="e">
        <f t="shared" si="202"/>
        <v>#VALUE!</v>
      </c>
      <c r="P526" s="30">
        <v>12.03</v>
      </c>
      <c r="R526" s="30">
        <v>12.01</v>
      </c>
      <c r="T526" s="30">
        <v>12.03</v>
      </c>
      <c r="V526" s="30"/>
      <c r="W526" s="30"/>
      <c r="X526" s="30"/>
      <c r="BG526" s="29"/>
    </row>
    <row r="527" spans="1:59">
      <c r="A527" s="364"/>
      <c r="B527" s="254"/>
      <c r="C527" s="20">
        <v>400</v>
      </c>
      <c r="D527" t="str">
        <f>+入力シート①!X$15</f>
        <v>-</v>
      </c>
      <c r="E527">
        <f t="shared" si="196"/>
        <v>3</v>
      </c>
      <c r="F527" s="16">
        <f t="shared" si="197"/>
        <v>9.6666666666666679</v>
      </c>
      <c r="G527" s="16">
        <f t="shared" si="198"/>
        <v>0.23094010767585052</v>
      </c>
      <c r="H527" s="16">
        <f t="shared" si="199"/>
        <v>9.8000000000000007</v>
      </c>
      <c r="I527" s="16">
        <f t="shared" si="200"/>
        <v>9.4</v>
      </c>
      <c r="J527" s="16" t="e">
        <f t="shared" si="201"/>
        <v>#VALUE!</v>
      </c>
      <c r="K527" s="16" t="e">
        <f t="shared" si="202"/>
        <v>#VALUE!</v>
      </c>
      <c r="P527" s="30">
        <v>9.8000000000000007</v>
      </c>
      <c r="R527" s="30">
        <v>9.4</v>
      </c>
      <c r="T527" s="30">
        <v>9.8000000000000007</v>
      </c>
      <c r="V527" s="30"/>
      <c r="W527" s="30"/>
      <c r="X527" s="30"/>
      <c r="BG527" s="29"/>
    </row>
    <row r="528" spans="1:59">
      <c r="A528" s="364"/>
      <c r="B528" s="254"/>
      <c r="C528" s="20">
        <v>500</v>
      </c>
      <c r="D528" t="str">
        <f>+入力シート①!X$16</f>
        <v>-</v>
      </c>
      <c r="E528">
        <f t="shared" si="196"/>
        <v>3</v>
      </c>
      <c r="F528" s="16">
        <f t="shared" si="197"/>
        <v>8.1166666666666671</v>
      </c>
      <c r="G528" s="16">
        <f t="shared" si="198"/>
        <v>0.62931179341669252</v>
      </c>
      <c r="H528" s="16">
        <f t="shared" si="199"/>
        <v>8.48</v>
      </c>
      <c r="I528" s="16">
        <f t="shared" si="200"/>
        <v>7.39</v>
      </c>
      <c r="J528" s="16" t="e">
        <f t="shared" si="201"/>
        <v>#VALUE!</v>
      </c>
      <c r="K528" s="16" t="e">
        <f t="shared" si="202"/>
        <v>#VALUE!</v>
      </c>
      <c r="P528" s="30">
        <v>8.48</v>
      </c>
      <c r="R528" s="30">
        <v>7.39</v>
      </c>
      <c r="T528" s="30">
        <v>8.48</v>
      </c>
      <c r="V528" s="30"/>
      <c r="W528" s="30"/>
      <c r="X528" s="30"/>
      <c r="BG528" s="29"/>
    </row>
    <row r="529" spans="1:59">
      <c r="A529" s="364"/>
      <c r="B529" s="254"/>
      <c r="C529" s="20">
        <v>600</v>
      </c>
      <c r="D529" t="str">
        <f>+入力シート①!X$17</f>
        <v>-</v>
      </c>
      <c r="E529">
        <f t="shared" si="196"/>
        <v>3</v>
      </c>
      <c r="F529" s="16">
        <f t="shared" si="197"/>
        <v>6.38</v>
      </c>
      <c r="G529" s="16">
        <f t="shared" si="198"/>
        <v>6.9282032302755148E-2</v>
      </c>
      <c r="H529" s="16">
        <f t="shared" si="199"/>
        <v>6.42</v>
      </c>
      <c r="I529" s="16">
        <f t="shared" si="200"/>
        <v>6.3</v>
      </c>
      <c r="J529" s="16" t="e">
        <f t="shared" si="201"/>
        <v>#VALUE!</v>
      </c>
      <c r="K529" s="16" t="e">
        <f t="shared" si="202"/>
        <v>#VALUE!</v>
      </c>
      <c r="P529" s="30">
        <v>6.42</v>
      </c>
      <c r="R529" s="30">
        <v>6.3</v>
      </c>
      <c r="T529" s="30">
        <v>6.42</v>
      </c>
      <c r="V529" s="30"/>
      <c r="W529" s="30"/>
      <c r="X529" s="30"/>
      <c r="BG529" s="29"/>
    </row>
    <row r="530" spans="1:59">
      <c r="A530" s="364"/>
      <c r="B530" s="26"/>
      <c r="C530" s="26"/>
      <c r="D530" s="31"/>
      <c r="E530" s="31"/>
      <c r="F530" s="49"/>
      <c r="G530" s="49"/>
      <c r="H530" s="49"/>
      <c r="I530" s="49"/>
      <c r="J530" s="49"/>
      <c r="K530" s="49"/>
      <c r="L530" s="31"/>
      <c r="U530" s="31"/>
      <c r="V530" s="31"/>
      <c r="W530" s="31"/>
      <c r="X530" s="31"/>
      <c r="Y530" s="31"/>
      <c r="Z530" s="31"/>
      <c r="AA530" s="31"/>
      <c r="AB530" s="31"/>
      <c r="AC530" s="31"/>
      <c r="AD530" s="31"/>
      <c r="AE530" s="31"/>
      <c r="AF530" s="31"/>
      <c r="AG530" s="31"/>
      <c r="AH530" s="31"/>
      <c r="AI530" s="31"/>
      <c r="AJ530" s="31"/>
      <c r="AK530" s="31"/>
      <c r="AL530" s="31"/>
      <c r="AM530" s="31"/>
      <c r="AN530" s="31"/>
      <c r="AO530" s="31"/>
      <c r="AP530" s="31"/>
      <c r="AQ530" s="31"/>
      <c r="AR530" s="31"/>
      <c r="AS530" s="31"/>
      <c r="AT530" s="31"/>
      <c r="AU530" s="31"/>
      <c r="AV530" s="31"/>
      <c r="AW530" s="31"/>
      <c r="AX530" s="31"/>
      <c r="AY530" s="31"/>
      <c r="AZ530" s="31"/>
      <c r="BA530" s="31"/>
      <c r="BB530" s="31"/>
      <c r="BC530" s="31"/>
      <c r="BD530" s="31"/>
      <c r="BE530" s="31"/>
      <c r="BF530" s="31"/>
      <c r="BG530" s="29"/>
    </row>
    <row r="531" spans="1:59">
      <c r="A531" s="364"/>
      <c r="B531" s="250" t="s">
        <v>26</v>
      </c>
      <c r="C531" s="24" t="s">
        <v>24</v>
      </c>
      <c r="D531" t="str">
        <f>+入力シート①!X$19</f>
        <v>-</v>
      </c>
      <c r="E531">
        <f>+COUNT($M531:$BG531)</f>
        <v>5</v>
      </c>
      <c r="F531" s="16">
        <f>+AVERAGE($M531:$BG531)</f>
        <v>114.2</v>
      </c>
      <c r="G531" s="16">
        <f>+STDEV($M531:$BG531)</f>
        <v>38.336666521751738</v>
      </c>
      <c r="H531" s="16">
        <f>+MAX($M531:$BG531)</f>
        <v>141</v>
      </c>
      <c r="I531" s="16">
        <f>+MIN($M531:$BG531)</f>
        <v>50</v>
      </c>
      <c r="J531" s="16" t="e">
        <f>+D531-F531</f>
        <v>#VALUE!</v>
      </c>
      <c r="K531" s="16" t="e">
        <f>+J531/G531</f>
        <v>#VALUE!</v>
      </c>
      <c r="P531" s="30">
        <v>141</v>
      </c>
      <c r="R531" s="30">
        <v>50</v>
      </c>
      <c r="T531" s="30">
        <v>141</v>
      </c>
      <c r="V531" s="30"/>
      <c r="W531" s="30"/>
      <c r="X531" s="30"/>
      <c r="AH531">
        <v>108</v>
      </c>
      <c r="AY531">
        <v>131</v>
      </c>
      <c r="BG531" s="29"/>
    </row>
    <row r="532" spans="1:59">
      <c r="A532" s="364"/>
      <c r="B532" s="251"/>
      <c r="C532" s="21" t="s">
        <v>25</v>
      </c>
      <c r="D532" t="str">
        <f>+入力シート①!X$20</f>
        <v>-</v>
      </c>
      <c r="E532">
        <f>+COUNT($M532:$BG532)</f>
        <v>5</v>
      </c>
      <c r="F532" s="16">
        <f>+AVERAGE($M532:$BG532)</f>
        <v>1.9600000000000002</v>
      </c>
      <c r="G532" s="16">
        <f>+STDEV($M532:$BG532)</f>
        <v>1.2259690045021527</v>
      </c>
      <c r="H532" s="16">
        <f>+MAX($M532:$BG532)</f>
        <v>3.2</v>
      </c>
      <c r="I532" s="16">
        <f>+MIN($M532:$BG532)</f>
        <v>0.7</v>
      </c>
      <c r="J532" s="16" t="e">
        <f>+D532-F532</f>
        <v>#VALUE!</v>
      </c>
      <c r="K532" s="16" t="e">
        <f>+J532/G532</f>
        <v>#VALUE!</v>
      </c>
      <c r="P532" s="30">
        <v>3.2</v>
      </c>
      <c r="R532" s="30">
        <v>1.9</v>
      </c>
      <c r="T532" s="30">
        <v>3.2</v>
      </c>
      <c r="V532" s="30"/>
      <c r="W532" s="30"/>
      <c r="X532" s="30"/>
      <c r="AH532">
        <v>0.8</v>
      </c>
      <c r="AY532">
        <v>0.7</v>
      </c>
      <c r="BG532" s="29"/>
    </row>
    <row r="533" spans="1:59" ht="0.95" customHeight="1">
      <c r="V533" s="30"/>
      <c r="W533" s="30"/>
      <c r="X533" s="30"/>
      <c r="BG533" s="29"/>
    </row>
    <row r="534" spans="1:59" ht="0.95" customHeight="1">
      <c r="V534" s="30"/>
      <c r="W534" s="30"/>
      <c r="X534" s="30"/>
      <c r="BG534" s="29"/>
    </row>
    <row r="535" spans="1:59" ht="0.95" customHeight="1">
      <c r="V535" s="30"/>
      <c r="W535" s="30"/>
      <c r="X535" s="30"/>
      <c r="BG535" s="29"/>
    </row>
    <row r="536" spans="1:59" ht="0.95" customHeight="1">
      <c r="V536" s="30"/>
      <c r="W536" s="30"/>
      <c r="X536" s="30"/>
      <c r="BG536" s="29"/>
    </row>
    <row r="537" spans="1:59" ht="0.95" customHeight="1">
      <c r="V537" s="30"/>
      <c r="W537" s="30"/>
      <c r="X537" s="30"/>
      <c r="BG537" s="29"/>
    </row>
    <row r="538" spans="1:59" ht="0.95" customHeight="1">
      <c r="V538" s="30"/>
      <c r="W538" s="30"/>
      <c r="X538" s="30"/>
      <c r="BG538" s="29"/>
    </row>
    <row r="539" spans="1:59" ht="0.95" customHeight="1">
      <c r="V539" s="30"/>
      <c r="W539" s="30"/>
      <c r="X539" s="30"/>
      <c r="BG539" s="29"/>
    </row>
    <row r="540" spans="1:59" ht="0.95" customHeight="1">
      <c r="V540" s="30"/>
      <c r="W540" s="30"/>
      <c r="X540" s="30"/>
      <c r="BG540" s="29"/>
    </row>
    <row r="541" spans="1:59" ht="16.5" thickBot="1">
      <c r="D541" s="1" t="s">
        <v>27</v>
      </c>
      <c r="E541" s="1" t="s">
        <v>3</v>
      </c>
      <c r="F541" s="15" t="s">
        <v>4</v>
      </c>
      <c r="G541" s="15" t="s">
        <v>8</v>
      </c>
      <c r="H541" s="15" t="s">
        <v>5</v>
      </c>
      <c r="I541" s="15" t="s">
        <v>6</v>
      </c>
      <c r="J541" s="15" t="s">
        <v>7</v>
      </c>
      <c r="K541" s="16" t="s">
        <v>60</v>
      </c>
      <c r="P541" s="30" t="s">
        <v>201</v>
      </c>
      <c r="R541" s="30" t="s">
        <v>201</v>
      </c>
      <c r="T541" s="30" t="s">
        <v>201</v>
      </c>
      <c r="V541" s="142"/>
      <c r="W541" s="142"/>
      <c r="X541" s="142"/>
      <c r="Y541" s="142"/>
      <c r="AB541" s="142"/>
      <c r="AC541" s="142"/>
      <c r="AD541" s="142"/>
      <c r="AE541" s="142"/>
      <c r="AF541" s="142"/>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29"/>
    </row>
    <row r="542" spans="1:59">
      <c r="A542" s="364">
        <v>47</v>
      </c>
      <c r="B542" s="252" t="s">
        <v>19</v>
      </c>
      <c r="C542" s="253"/>
      <c r="D542" s="78">
        <f>+入力シート①!Y$2</f>
        <v>0</v>
      </c>
      <c r="E542" s="32"/>
      <c r="F542" s="43"/>
      <c r="G542" s="43"/>
      <c r="H542" s="43"/>
      <c r="I542" s="43"/>
      <c r="J542" s="43"/>
      <c r="K542" s="44"/>
      <c r="P542" s="239">
        <v>41295</v>
      </c>
      <c r="R542" s="239">
        <v>42017</v>
      </c>
      <c r="S542" s="239"/>
      <c r="T542" s="239">
        <v>41295</v>
      </c>
      <c r="U542" s="30">
        <v>2012</v>
      </c>
      <c r="V542" s="30">
        <f t="shared" ref="V542:BF542" si="203">+V$1</f>
        <v>2011</v>
      </c>
      <c r="W542" s="30">
        <f t="shared" si="203"/>
        <v>2010</v>
      </c>
      <c r="X542" s="30">
        <f t="shared" si="203"/>
        <v>2009</v>
      </c>
      <c r="Y542" s="30">
        <f t="shared" si="203"/>
        <v>2008</v>
      </c>
      <c r="Z542" s="30">
        <f t="shared" si="203"/>
        <v>2007</v>
      </c>
      <c r="AA542" s="30">
        <f t="shared" si="203"/>
        <v>2006</v>
      </c>
      <c r="AB542" s="30">
        <f t="shared" si="203"/>
        <v>2005</v>
      </c>
      <c r="AC542" s="30">
        <f t="shared" si="203"/>
        <v>2004</v>
      </c>
      <c r="AD542" s="30">
        <f t="shared" si="203"/>
        <v>2003</v>
      </c>
      <c r="AE542" s="30">
        <f t="shared" si="203"/>
        <v>2003</v>
      </c>
      <c r="AF542" s="30">
        <f t="shared" si="203"/>
        <v>2001</v>
      </c>
      <c r="AG542">
        <f t="shared" si="203"/>
        <v>2001</v>
      </c>
      <c r="AH542">
        <f t="shared" si="203"/>
        <v>2000</v>
      </c>
      <c r="AI542">
        <f t="shared" si="203"/>
        <v>1999</v>
      </c>
      <c r="AJ542">
        <f t="shared" si="203"/>
        <v>1999</v>
      </c>
      <c r="AK542">
        <f t="shared" si="203"/>
        <v>1998</v>
      </c>
      <c r="AL542">
        <f t="shared" si="203"/>
        <v>1997</v>
      </c>
      <c r="AM542">
        <f t="shared" si="203"/>
        <v>1996</v>
      </c>
      <c r="AN542">
        <f t="shared" si="203"/>
        <v>1995</v>
      </c>
      <c r="AO542">
        <f t="shared" si="203"/>
        <v>1994</v>
      </c>
      <c r="AP542">
        <f t="shared" si="203"/>
        <v>1993</v>
      </c>
      <c r="AQ542">
        <f t="shared" si="203"/>
        <v>1992</v>
      </c>
      <c r="AR542">
        <f t="shared" si="203"/>
        <v>1991</v>
      </c>
      <c r="AS542">
        <f t="shared" si="203"/>
        <v>1991</v>
      </c>
      <c r="AT542">
        <f t="shared" si="203"/>
        <v>1990</v>
      </c>
      <c r="AU542">
        <f t="shared" si="203"/>
        <v>1989</v>
      </c>
      <c r="AV542">
        <f t="shared" si="203"/>
        <v>1988</v>
      </c>
      <c r="AW542">
        <f t="shared" si="203"/>
        <v>1987</v>
      </c>
      <c r="AX542">
        <f t="shared" si="203"/>
        <v>1986</v>
      </c>
      <c r="AY542">
        <f t="shared" si="203"/>
        <v>1985</v>
      </c>
      <c r="AZ542">
        <f t="shared" si="203"/>
        <v>1984</v>
      </c>
      <c r="BA542">
        <f t="shared" si="203"/>
        <v>1984</v>
      </c>
      <c r="BB542">
        <f t="shared" si="203"/>
        <v>1983</v>
      </c>
      <c r="BC542">
        <f t="shared" si="203"/>
        <v>1982</v>
      </c>
      <c r="BD542">
        <f t="shared" si="203"/>
        <v>1981</v>
      </c>
      <c r="BE542">
        <f t="shared" si="203"/>
        <v>1981</v>
      </c>
      <c r="BF542">
        <f t="shared" si="203"/>
        <v>1980</v>
      </c>
      <c r="BG542" s="29"/>
    </row>
    <row r="543" spans="1:59">
      <c r="A543" s="364"/>
      <c r="B543" s="252" t="s">
        <v>20</v>
      </c>
      <c r="C543" s="253"/>
      <c r="D543" s="79">
        <f>+入力シート①!Y$2</f>
        <v>0</v>
      </c>
      <c r="E543" s="33"/>
      <c r="F543" s="45"/>
      <c r="G543" s="45"/>
      <c r="H543" s="45"/>
      <c r="I543" s="45"/>
      <c r="J543" s="45"/>
      <c r="K543" s="46"/>
      <c r="P543" s="150">
        <v>41295</v>
      </c>
      <c r="R543" s="150">
        <v>42017</v>
      </c>
      <c r="S543" s="150"/>
      <c r="T543" s="150">
        <v>41295</v>
      </c>
      <c r="U543" s="30">
        <v>1</v>
      </c>
      <c r="V543" s="30">
        <f t="shared" ref="V543:BF543" si="204">+V$3</f>
        <v>1</v>
      </c>
      <c r="W543" s="30">
        <f t="shared" si="204"/>
        <v>1</v>
      </c>
      <c r="X543" s="30">
        <f t="shared" si="204"/>
        <v>1</v>
      </c>
      <c r="Y543" s="30">
        <f t="shared" si="204"/>
        <v>1</v>
      </c>
      <c r="Z543" s="30">
        <f t="shared" si="204"/>
        <v>1</v>
      </c>
      <c r="AA543" s="30">
        <f t="shared" si="204"/>
        <v>1</v>
      </c>
      <c r="AB543" s="30">
        <f t="shared" si="204"/>
        <v>1</v>
      </c>
      <c r="AC543" s="30">
        <f t="shared" si="204"/>
        <v>1</v>
      </c>
      <c r="AD543" s="30">
        <f t="shared" si="204"/>
        <v>1</v>
      </c>
      <c r="AE543" s="30">
        <f t="shared" si="204"/>
        <v>1</v>
      </c>
      <c r="AF543" s="30">
        <f t="shared" si="204"/>
        <v>1</v>
      </c>
      <c r="AG543">
        <f t="shared" si="204"/>
        <v>1</v>
      </c>
      <c r="AH543">
        <f t="shared" si="204"/>
        <v>1</v>
      </c>
      <c r="AI543">
        <f t="shared" si="204"/>
        <v>1</v>
      </c>
      <c r="AJ543">
        <f t="shared" si="204"/>
        <v>1</v>
      </c>
      <c r="AK543">
        <f t="shared" si="204"/>
        <v>1</v>
      </c>
      <c r="AL543">
        <f t="shared" si="204"/>
        <v>1</v>
      </c>
      <c r="AM543">
        <f t="shared" si="204"/>
        <v>1</v>
      </c>
      <c r="AN543">
        <f t="shared" si="204"/>
        <v>1</v>
      </c>
      <c r="AO543">
        <f t="shared" si="204"/>
        <v>1</v>
      </c>
      <c r="AP543">
        <f t="shared" si="204"/>
        <v>1</v>
      </c>
      <c r="AQ543">
        <f t="shared" si="204"/>
        <v>1</v>
      </c>
      <c r="AR543">
        <f t="shared" si="204"/>
        <v>1</v>
      </c>
      <c r="AS543">
        <f t="shared" si="204"/>
        <v>1</v>
      </c>
      <c r="AT543">
        <f t="shared" si="204"/>
        <v>1</v>
      </c>
      <c r="AU543">
        <f t="shared" si="204"/>
        <v>1</v>
      </c>
      <c r="AV543">
        <f t="shared" si="204"/>
        <v>1</v>
      </c>
      <c r="AW543">
        <f t="shared" si="204"/>
        <v>1</v>
      </c>
      <c r="AX543">
        <f t="shared" si="204"/>
        <v>1</v>
      </c>
      <c r="AY543">
        <f t="shared" si="204"/>
        <v>1</v>
      </c>
      <c r="AZ543">
        <f t="shared" si="204"/>
        <v>1</v>
      </c>
      <c r="BA543">
        <f t="shared" si="204"/>
        <v>1</v>
      </c>
      <c r="BB543">
        <f t="shared" si="204"/>
        <v>1</v>
      </c>
      <c r="BC543">
        <f t="shared" si="204"/>
        <v>1</v>
      </c>
      <c r="BD543">
        <f t="shared" si="204"/>
        <v>1</v>
      </c>
      <c r="BE543">
        <f t="shared" si="204"/>
        <v>1</v>
      </c>
      <c r="BF543">
        <f t="shared" si="204"/>
        <v>1</v>
      </c>
      <c r="BG543" s="29"/>
    </row>
    <row r="544" spans="1:59">
      <c r="A544" s="364"/>
      <c r="B544" s="252" t="s">
        <v>21</v>
      </c>
      <c r="C544" s="253"/>
      <c r="D544" s="80">
        <f>+入力シート①!Y$2</f>
        <v>0</v>
      </c>
      <c r="E544" s="33"/>
      <c r="F544" s="45"/>
      <c r="G544" s="45"/>
      <c r="H544" s="45"/>
      <c r="I544" s="45"/>
      <c r="J544" s="45"/>
      <c r="K544" s="46"/>
      <c r="P544" s="151">
        <v>41295</v>
      </c>
      <c r="R544" s="151">
        <v>42017</v>
      </c>
      <c r="S544" s="151"/>
      <c r="T544" s="151">
        <v>41295</v>
      </c>
      <c r="V544" s="30"/>
      <c r="W544" s="30"/>
      <c r="X544" s="30"/>
      <c r="AH544">
        <v>24</v>
      </c>
      <c r="AZ544">
        <v>30</v>
      </c>
      <c r="BA544">
        <v>14</v>
      </c>
      <c r="BG544" s="29"/>
    </row>
    <row r="545" spans="1:59">
      <c r="A545" s="364"/>
      <c r="B545" s="252" t="s">
        <v>61</v>
      </c>
      <c r="C545" s="253"/>
      <c r="D545">
        <f>+入力シート①!Y$3</f>
        <v>34</v>
      </c>
      <c r="E545" s="33"/>
      <c r="F545" s="45"/>
      <c r="G545" s="45"/>
      <c r="H545" s="45"/>
      <c r="I545" s="45"/>
      <c r="J545" s="45"/>
      <c r="K545" s="46"/>
      <c r="P545" s="30">
        <v>34</v>
      </c>
      <c r="R545" s="30">
        <v>34</v>
      </c>
      <c r="T545" s="30">
        <v>34</v>
      </c>
      <c r="U545" s="30">
        <v>47</v>
      </c>
      <c r="V545" s="30">
        <f t="shared" ref="V545:AA545" si="205">+$A$542</f>
        <v>47</v>
      </c>
      <c r="W545" s="30">
        <f t="shared" si="205"/>
        <v>47</v>
      </c>
      <c r="X545" s="30">
        <f t="shared" si="205"/>
        <v>47</v>
      </c>
      <c r="Y545" s="30">
        <f t="shared" si="205"/>
        <v>47</v>
      </c>
      <c r="Z545" s="30">
        <f t="shared" si="205"/>
        <v>47</v>
      </c>
      <c r="AA545" s="30">
        <f t="shared" si="205"/>
        <v>47</v>
      </c>
      <c r="AB545" s="30">
        <f t="shared" ref="AB545:BF545" si="206">+$A$542</f>
        <v>47</v>
      </c>
      <c r="AC545" s="30">
        <f t="shared" si="206"/>
        <v>47</v>
      </c>
      <c r="AD545" s="30">
        <f t="shared" si="206"/>
        <v>47</v>
      </c>
      <c r="AE545" s="30">
        <f t="shared" si="206"/>
        <v>47</v>
      </c>
      <c r="AF545" s="30">
        <f t="shared" si="206"/>
        <v>47</v>
      </c>
      <c r="AG545">
        <f t="shared" si="206"/>
        <v>47</v>
      </c>
      <c r="AH545">
        <f t="shared" si="206"/>
        <v>47</v>
      </c>
      <c r="AI545">
        <f t="shared" si="206"/>
        <v>47</v>
      </c>
      <c r="AJ545">
        <f t="shared" si="206"/>
        <v>47</v>
      </c>
      <c r="AK545">
        <f t="shared" si="206"/>
        <v>47</v>
      </c>
      <c r="AL545">
        <f t="shared" si="206"/>
        <v>47</v>
      </c>
      <c r="AM545">
        <f t="shared" si="206"/>
        <v>47</v>
      </c>
      <c r="AN545">
        <f t="shared" si="206"/>
        <v>47</v>
      </c>
      <c r="AO545">
        <f t="shared" si="206"/>
        <v>47</v>
      </c>
      <c r="AP545">
        <f t="shared" si="206"/>
        <v>47</v>
      </c>
      <c r="AQ545">
        <f t="shared" si="206"/>
        <v>47</v>
      </c>
      <c r="AR545">
        <f t="shared" si="206"/>
        <v>47</v>
      </c>
      <c r="AS545">
        <f t="shared" si="206"/>
        <v>47</v>
      </c>
      <c r="AT545">
        <f t="shared" si="206"/>
        <v>47</v>
      </c>
      <c r="AU545">
        <f t="shared" si="206"/>
        <v>47</v>
      </c>
      <c r="AV545">
        <f t="shared" si="206"/>
        <v>47</v>
      </c>
      <c r="AW545">
        <f t="shared" si="206"/>
        <v>47</v>
      </c>
      <c r="AX545">
        <f t="shared" si="206"/>
        <v>47</v>
      </c>
      <c r="AY545">
        <f t="shared" si="206"/>
        <v>47</v>
      </c>
      <c r="AZ545">
        <f t="shared" si="206"/>
        <v>47</v>
      </c>
      <c r="BA545">
        <f t="shared" si="206"/>
        <v>47</v>
      </c>
      <c r="BB545">
        <f t="shared" si="206"/>
        <v>47</v>
      </c>
      <c r="BC545">
        <f t="shared" si="206"/>
        <v>47</v>
      </c>
      <c r="BD545">
        <f t="shared" si="206"/>
        <v>47</v>
      </c>
      <c r="BE545">
        <f t="shared" si="206"/>
        <v>47</v>
      </c>
      <c r="BF545">
        <f t="shared" si="206"/>
        <v>47</v>
      </c>
      <c r="BG545" s="29"/>
    </row>
    <row r="546" spans="1:59" ht="16.5" thickBot="1">
      <c r="A546" s="364"/>
      <c r="B546" s="252" t="s">
        <v>22</v>
      </c>
      <c r="C546" s="253"/>
      <c r="D546" s="85" t="str">
        <f>+入力シート①!Y$4</f>
        <v>-</v>
      </c>
      <c r="E546" s="34"/>
      <c r="F546" s="47"/>
      <c r="G546" s="47"/>
      <c r="H546" s="47"/>
      <c r="I546" s="47"/>
      <c r="J546" s="47"/>
      <c r="K546" s="48"/>
      <c r="P546" s="152">
        <v>0.34027777777777773</v>
      </c>
      <c r="R546" s="152">
        <v>0.31944444444444448</v>
      </c>
      <c r="S546" s="152"/>
      <c r="T546" s="152">
        <v>0.34027777777777773</v>
      </c>
      <c r="V546" s="152"/>
      <c r="W546" s="152"/>
      <c r="X546" s="152"/>
      <c r="Y546" s="152"/>
      <c r="BG546" s="29"/>
    </row>
    <row r="547" spans="1:59">
      <c r="A547" s="364"/>
      <c r="B547" s="254" t="s">
        <v>23</v>
      </c>
      <c r="C547" s="20">
        <v>0</v>
      </c>
      <c r="D547" t="str">
        <f>+入力シート①!Y$5</f>
        <v>-</v>
      </c>
      <c r="E547">
        <f t="shared" ref="E547:E559" si="207">+COUNT($M547:$BG547)</f>
        <v>6</v>
      </c>
      <c r="F547" s="16">
        <f t="shared" ref="F547:F559" si="208">+AVERAGE($M547:$BG547)</f>
        <v>17.468333333333334</v>
      </c>
      <c r="G547" s="16">
        <f t="shared" ref="G547:G559" si="209">+STDEV($M547:$BG547)</f>
        <v>1.6813734465212267</v>
      </c>
      <c r="H547" s="16">
        <f t="shared" ref="H547:H559" si="210">+MAX($M547:$BG547)</f>
        <v>20.73</v>
      </c>
      <c r="I547" s="16">
        <f t="shared" ref="I547:I559" si="211">+MIN($M547:$BG547)</f>
        <v>16</v>
      </c>
      <c r="J547" s="16" t="e">
        <f>+D547-F547</f>
        <v>#VALUE!</v>
      </c>
      <c r="K547" s="16" t="e">
        <f>+J547/G547</f>
        <v>#VALUE!</v>
      </c>
      <c r="P547" s="30">
        <v>17.29</v>
      </c>
      <c r="R547" s="30">
        <v>20.73</v>
      </c>
      <c r="T547" s="30">
        <v>17.29</v>
      </c>
      <c r="V547" s="30"/>
      <c r="W547" s="30"/>
      <c r="X547" s="30"/>
      <c r="AH547">
        <v>16.399999999999999</v>
      </c>
      <c r="AZ547">
        <v>16</v>
      </c>
      <c r="BA547">
        <v>17.100000000000001</v>
      </c>
      <c r="BG547" s="29"/>
    </row>
    <row r="548" spans="1:59">
      <c r="A548" s="364"/>
      <c r="B548" s="254"/>
      <c r="C548" s="20">
        <v>10</v>
      </c>
      <c r="D548" t="str">
        <f>+入力シート①!Y$6</f>
        <v>-</v>
      </c>
      <c r="E548">
        <f t="shared" si="207"/>
        <v>6</v>
      </c>
      <c r="F548" s="16">
        <f t="shared" si="208"/>
        <v>17.556666666666665</v>
      </c>
      <c r="G548" s="16">
        <f t="shared" si="209"/>
        <v>1.6015325993143776</v>
      </c>
      <c r="H548" s="16">
        <f t="shared" si="210"/>
        <v>20.73</v>
      </c>
      <c r="I548" s="16">
        <f t="shared" si="211"/>
        <v>16.29</v>
      </c>
      <c r="J548" s="16" t="e">
        <f t="shared" ref="J548:J559" si="212">+D548-F548</f>
        <v>#VALUE!</v>
      </c>
      <c r="K548" s="16" t="e">
        <f t="shared" ref="K548:K559" si="213">+J548/G548</f>
        <v>#VALUE!</v>
      </c>
      <c r="P548" s="30">
        <v>17.29</v>
      </c>
      <c r="R548" s="30">
        <v>20.73</v>
      </c>
      <c r="T548" s="30">
        <v>17.29</v>
      </c>
      <c r="V548" s="30"/>
      <c r="W548" s="30"/>
      <c r="X548" s="30"/>
      <c r="AH548">
        <v>16.690000000000001</v>
      </c>
      <c r="AZ548">
        <v>16.29</v>
      </c>
      <c r="BA548">
        <v>17.05</v>
      </c>
      <c r="BG548" s="29"/>
    </row>
    <row r="549" spans="1:59">
      <c r="A549" s="364"/>
      <c r="B549" s="254"/>
      <c r="C549" s="20">
        <v>20</v>
      </c>
      <c r="D549" t="str">
        <f>+入力シート①!Y$7</f>
        <v>-</v>
      </c>
      <c r="E549">
        <f t="shared" si="207"/>
        <v>6</v>
      </c>
      <c r="F549" s="16">
        <f t="shared" si="208"/>
        <v>17.466666666666669</v>
      </c>
      <c r="G549" s="16">
        <f t="shared" si="209"/>
        <v>1.6485832301302432</v>
      </c>
      <c r="H549" s="16">
        <f t="shared" si="210"/>
        <v>20.73</v>
      </c>
      <c r="I549" s="16">
        <f t="shared" si="211"/>
        <v>16.28</v>
      </c>
      <c r="J549" s="16" t="e">
        <f t="shared" si="212"/>
        <v>#VALUE!</v>
      </c>
      <c r="K549" s="16" t="e">
        <f t="shared" si="213"/>
        <v>#VALUE!</v>
      </c>
      <c r="P549" s="30">
        <v>17.28</v>
      </c>
      <c r="R549" s="30">
        <v>20.73</v>
      </c>
      <c r="T549" s="30">
        <v>17.28</v>
      </c>
      <c r="V549" s="30"/>
      <c r="W549" s="30"/>
      <c r="X549" s="30"/>
      <c r="AH549">
        <v>16.690000000000001</v>
      </c>
      <c r="AZ549">
        <v>16.28</v>
      </c>
      <c r="BA549">
        <v>16.54</v>
      </c>
      <c r="BG549" s="29"/>
    </row>
    <row r="550" spans="1:59">
      <c r="A550" s="364"/>
      <c r="B550" s="254"/>
      <c r="C550" s="20">
        <v>30</v>
      </c>
      <c r="D550" t="str">
        <f>+入力シート①!Y$8</f>
        <v>-</v>
      </c>
      <c r="E550">
        <f t="shared" si="207"/>
        <v>6</v>
      </c>
      <c r="F550" s="16">
        <f t="shared" si="208"/>
        <v>17.44166666666667</v>
      </c>
      <c r="G550" s="16">
        <f t="shared" si="209"/>
        <v>1.641467839059501</v>
      </c>
      <c r="H550" s="16">
        <f t="shared" si="210"/>
        <v>20.69</v>
      </c>
      <c r="I550" s="16">
        <f t="shared" si="211"/>
        <v>16.28</v>
      </c>
      <c r="J550" s="16" t="e">
        <f t="shared" si="212"/>
        <v>#VALUE!</v>
      </c>
      <c r="K550" s="16" t="e">
        <f t="shared" si="213"/>
        <v>#VALUE!</v>
      </c>
      <c r="P550" s="30">
        <v>17.260000000000002</v>
      </c>
      <c r="R550" s="30">
        <v>20.69</v>
      </c>
      <c r="T550" s="30">
        <v>17.260000000000002</v>
      </c>
      <c r="V550" s="30"/>
      <c r="W550" s="30"/>
      <c r="X550" s="30"/>
      <c r="AH550">
        <v>16.68</v>
      </c>
      <c r="AZ550">
        <v>16.28</v>
      </c>
      <c r="BA550">
        <v>16.48</v>
      </c>
      <c r="BG550" s="29"/>
    </row>
    <row r="551" spans="1:59">
      <c r="A551" s="364"/>
      <c r="B551" s="254"/>
      <c r="C551" s="20">
        <v>50</v>
      </c>
      <c r="D551" t="str">
        <f>+入力シート①!Y$9</f>
        <v>-</v>
      </c>
      <c r="E551">
        <f t="shared" si="207"/>
        <v>6</v>
      </c>
      <c r="F551" s="16">
        <f t="shared" si="208"/>
        <v>17.22666666666667</v>
      </c>
      <c r="G551" s="16">
        <f t="shared" si="209"/>
        <v>1.6463373489861257</v>
      </c>
      <c r="H551" s="16">
        <f t="shared" si="210"/>
        <v>20.56</v>
      </c>
      <c r="I551" s="16">
        <f t="shared" si="211"/>
        <v>16.25</v>
      </c>
      <c r="J551" s="16" t="e">
        <f t="shared" si="212"/>
        <v>#VALUE!</v>
      </c>
      <c r="K551" s="16" t="e">
        <f t="shared" si="213"/>
        <v>#VALUE!</v>
      </c>
      <c r="P551" s="30">
        <v>16.75</v>
      </c>
      <c r="R551" s="30">
        <v>20.56</v>
      </c>
      <c r="T551" s="30">
        <v>16.75</v>
      </c>
      <c r="V551" s="30"/>
      <c r="W551" s="30"/>
      <c r="X551" s="30"/>
      <c r="AH551">
        <v>16.68</v>
      </c>
      <c r="AZ551">
        <v>16.25</v>
      </c>
      <c r="BA551">
        <v>16.37</v>
      </c>
      <c r="BG551" s="29"/>
    </row>
    <row r="552" spans="1:59">
      <c r="A552" s="364"/>
      <c r="B552" s="254"/>
      <c r="C552" s="20">
        <v>75</v>
      </c>
      <c r="D552" t="str">
        <f>+入力シート①!Y$10</f>
        <v>-</v>
      </c>
      <c r="E552">
        <f t="shared" si="207"/>
        <v>6</v>
      </c>
      <c r="F552" s="16">
        <f t="shared" si="208"/>
        <v>17.190000000000001</v>
      </c>
      <c r="G552" s="16">
        <f t="shared" si="209"/>
        <v>1.6517626948202935</v>
      </c>
      <c r="H552" s="16">
        <f t="shared" si="210"/>
        <v>20.52</v>
      </c>
      <c r="I552" s="16">
        <f t="shared" si="211"/>
        <v>16.14</v>
      </c>
      <c r="J552" s="16" t="e">
        <f t="shared" si="212"/>
        <v>#VALUE!</v>
      </c>
      <c r="K552" s="16" t="e">
        <f t="shared" si="213"/>
        <v>#VALUE!</v>
      </c>
      <c r="P552" s="30">
        <v>16.760000000000002</v>
      </c>
      <c r="R552" s="30">
        <v>20.52</v>
      </c>
      <c r="T552" s="30">
        <v>16.760000000000002</v>
      </c>
      <c r="V552" s="30"/>
      <c r="W552" s="30"/>
      <c r="X552" s="30"/>
      <c r="AH552">
        <v>16.670000000000002</v>
      </c>
      <c r="AZ552">
        <v>16.14</v>
      </c>
      <c r="BA552">
        <v>16.29</v>
      </c>
      <c r="BG552" s="29"/>
    </row>
    <row r="553" spans="1:59">
      <c r="A553" s="364"/>
      <c r="B553" s="254"/>
      <c r="C553" s="20">
        <v>100</v>
      </c>
      <c r="D553" t="str">
        <f>+入力シート①!Y$11</f>
        <v>-</v>
      </c>
      <c r="E553">
        <f t="shared" si="207"/>
        <v>6</v>
      </c>
      <c r="F553" s="16">
        <f t="shared" si="208"/>
        <v>17.091666666666665</v>
      </c>
      <c r="G553" s="16">
        <f t="shared" si="209"/>
        <v>1.6813020747821203</v>
      </c>
      <c r="H553" s="16">
        <f t="shared" si="210"/>
        <v>20.49</v>
      </c>
      <c r="I553" s="16">
        <f t="shared" si="211"/>
        <v>16.100000000000001</v>
      </c>
      <c r="J553" s="16" t="e">
        <f t="shared" si="212"/>
        <v>#VALUE!</v>
      </c>
      <c r="K553" s="16" t="e">
        <f t="shared" si="213"/>
        <v>#VALUE!</v>
      </c>
      <c r="P553" s="30">
        <v>16.670000000000002</v>
      </c>
      <c r="R553" s="30">
        <v>20.49</v>
      </c>
      <c r="T553" s="30">
        <v>16.670000000000002</v>
      </c>
      <c r="V553" s="30"/>
      <c r="W553" s="30"/>
      <c r="X553" s="30"/>
      <c r="AH553">
        <v>16.420000000000002</v>
      </c>
      <c r="AZ553">
        <v>16.100000000000001</v>
      </c>
      <c r="BA553">
        <v>16.2</v>
      </c>
      <c r="BG553" s="29"/>
    </row>
    <row r="554" spans="1:59">
      <c r="A554" s="364"/>
      <c r="B554" s="254"/>
      <c r="C554" s="20">
        <v>150</v>
      </c>
      <c r="D554" t="str">
        <f>+入力シート①!Y$12</f>
        <v>-</v>
      </c>
      <c r="E554">
        <f t="shared" si="207"/>
        <v>6</v>
      </c>
      <c r="F554" s="16">
        <f t="shared" si="208"/>
        <v>15.354999999999999</v>
      </c>
      <c r="G554" s="16">
        <f t="shared" si="209"/>
        <v>2.5427209835135391</v>
      </c>
      <c r="H554" s="16">
        <f t="shared" si="210"/>
        <v>20.37</v>
      </c>
      <c r="I554" s="16">
        <f t="shared" si="211"/>
        <v>13.21</v>
      </c>
      <c r="J554" s="16" t="e">
        <f t="shared" si="212"/>
        <v>#VALUE!</v>
      </c>
      <c r="K554" s="16" t="e">
        <f t="shared" si="213"/>
        <v>#VALUE!</v>
      </c>
      <c r="P554" s="30">
        <v>14.35</v>
      </c>
      <c r="R554" s="30">
        <v>20.37</v>
      </c>
      <c r="T554" s="30">
        <v>14.35</v>
      </c>
      <c r="V554" s="30"/>
      <c r="W554" s="30"/>
      <c r="X554" s="30"/>
      <c r="AH554">
        <v>14.62</v>
      </c>
      <c r="AZ554">
        <v>15.23</v>
      </c>
      <c r="BA554">
        <v>13.21</v>
      </c>
      <c r="BG554" s="29"/>
    </row>
    <row r="555" spans="1:59">
      <c r="A555" s="364"/>
      <c r="B555" s="254"/>
      <c r="C555" s="20">
        <v>200</v>
      </c>
      <c r="D555" t="str">
        <f>+入力シート①!Y$13</f>
        <v>-</v>
      </c>
      <c r="E555">
        <f t="shared" si="207"/>
        <v>6</v>
      </c>
      <c r="F555" s="16">
        <f t="shared" si="208"/>
        <v>13.876666666666667</v>
      </c>
      <c r="G555" s="16">
        <f t="shared" si="209"/>
        <v>2.3459468593015256</v>
      </c>
      <c r="H555" s="16">
        <f t="shared" si="210"/>
        <v>18.12</v>
      </c>
      <c r="I555" s="16">
        <f t="shared" si="211"/>
        <v>11.03</v>
      </c>
      <c r="J555" s="16" t="e">
        <f t="shared" si="212"/>
        <v>#VALUE!</v>
      </c>
      <c r="K555" s="16" t="e">
        <f t="shared" si="213"/>
        <v>#VALUE!</v>
      </c>
      <c r="P555" s="30">
        <v>13.98</v>
      </c>
      <c r="R555" s="30">
        <v>18.12</v>
      </c>
      <c r="T555" s="30">
        <v>13.98</v>
      </c>
      <c r="V555" s="30"/>
      <c r="W555" s="30"/>
      <c r="X555" s="30"/>
      <c r="AH555">
        <v>12.85</v>
      </c>
      <c r="AZ555">
        <v>13.3</v>
      </c>
      <c r="BA555">
        <v>11.03</v>
      </c>
      <c r="BG555" s="29"/>
    </row>
    <row r="556" spans="1:59">
      <c r="A556" s="364"/>
      <c r="B556" s="254"/>
      <c r="C556" s="20">
        <v>300</v>
      </c>
      <c r="D556" t="str">
        <f>+入力シート①!Y$14</f>
        <v>-</v>
      </c>
      <c r="E556">
        <f t="shared" si="207"/>
        <v>4</v>
      </c>
      <c r="F556" s="16">
        <f t="shared" si="208"/>
        <v>12.15</v>
      </c>
      <c r="G556" s="16">
        <f t="shared" si="209"/>
        <v>1.7405171645232371</v>
      </c>
      <c r="H556" s="16">
        <f t="shared" si="210"/>
        <v>14.22</v>
      </c>
      <c r="I556" s="16">
        <f t="shared" si="211"/>
        <v>9.9600000000000009</v>
      </c>
      <c r="J556" s="16" t="e">
        <f t="shared" si="212"/>
        <v>#VALUE!</v>
      </c>
      <c r="K556" s="16" t="e">
        <f t="shared" si="213"/>
        <v>#VALUE!</v>
      </c>
      <c r="P556" s="30">
        <v>12.21</v>
      </c>
      <c r="R556" s="30">
        <v>14.22</v>
      </c>
      <c r="T556" s="30">
        <v>12.21</v>
      </c>
      <c r="V556" s="30"/>
      <c r="W556" s="30"/>
      <c r="X556" s="30"/>
      <c r="AH556">
        <v>9.9600000000000009</v>
      </c>
      <c r="BG556" s="29"/>
    </row>
    <row r="557" spans="1:59">
      <c r="A557" s="364"/>
      <c r="B557" s="254"/>
      <c r="C557" s="20">
        <v>400</v>
      </c>
      <c r="D557" t="str">
        <f>+入力シート①!Y$15</f>
        <v>-</v>
      </c>
      <c r="E557">
        <f t="shared" si="207"/>
        <v>4</v>
      </c>
      <c r="F557" s="16">
        <f t="shared" si="208"/>
        <v>10.16</v>
      </c>
      <c r="G557" s="16">
        <f t="shared" si="209"/>
        <v>1.5879756505270055</v>
      </c>
      <c r="H557" s="16">
        <f t="shared" si="210"/>
        <v>11.31</v>
      </c>
      <c r="I557" s="16">
        <f t="shared" si="211"/>
        <v>7.81</v>
      </c>
      <c r="J557" s="16" t="e">
        <f t="shared" si="212"/>
        <v>#VALUE!</v>
      </c>
      <c r="K557" s="16" t="e">
        <f t="shared" si="213"/>
        <v>#VALUE!</v>
      </c>
      <c r="P557" s="30">
        <v>10.76</v>
      </c>
      <c r="R557" s="30">
        <v>11.31</v>
      </c>
      <c r="T557" s="30">
        <v>10.76</v>
      </c>
      <c r="V557" s="30"/>
      <c r="W557" s="30"/>
      <c r="X557" s="30"/>
      <c r="AH557">
        <v>7.81</v>
      </c>
      <c r="BG557" s="29"/>
    </row>
    <row r="558" spans="1:59">
      <c r="A558" s="364"/>
      <c r="B558" s="254"/>
      <c r="C558" s="20">
        <v>500</v>
      </c>
      <c r="D558" t="str">
        <f>+入力シート①!Y$16</f>
        <v>-</v>
      </c>
      <c r="E558">
        <f t="shared" si="207"/>
        <v>4</v>
      </c>
      <c r="F558" s="16">
        <f t="shared" si="208"/>
        <v>8.1150000000000002</v>
      </c>
      <c r="G558" s="16">
        <f t="shared" si="209"/>
        <v>1.0152667958062331</v>
      </c>
      <c r="H558" s="16">
        <f t="shared" si="210"/>
        <v>9.0500000000000007</v>
      </c>
      <c r="I558" s="16">
        <f t="shared" si="211"/>
        <v>6.67</v>
      </c>
      <c r="J558" s="16" t="e">
        <f t="shared" si="212"/>
        <v>#VALUE!</v>
      </c>
      <c r="K558" s="16" t="e">
        <f t="shared" si="213"/>
        <v>#VALUE!</v>
      </c>
      <c r="P558" s="30">
        <v>8.3699999999999992</v>
      </c>
      <c r="R558" s="30">
        <v>9.0500000000000007</v>
      </c>
      <c r="T558" s="30">
        <v>8.3699999999999992</v>
      </c>
      <c r="V558" s="30"/>
      <c r="W558" s="30"/>
      <c r="X558" s="30"/>
      <c r="AH558">
        <v>6.67</v>
      </c>
      <c r="BG558" s="29"/>
    </row>
    <row r="559" spans="1:59">
      <c r="A559" s="364"/>
      <c r="B559" s="254"/>
      <c r="C559" s="20">
        <v>600</v>
      </c>
      <c r="D559" t="str">
        <f>+入力シート①!Y$17</f>
        <v>-</v>
      </c>
      <c r="E559">
        <f t="shared" si="207"/>
        <v>3</v>
      </c>
      <c r="F559" s="16">
        <f t="shared" si="208"/>
        <v>6.37</v>
      </c>
      <c r="G559" s="16">
        <f t="shared" si="209"/>
        <v>0.39837168574084197</v>
      </c>
      <c r="H559" s="16">
        <f t="shared" si="210"/>
        <v>6.83</v>
      </c>
      <c r="I559" s="16">
        <f t="shared" si="211"/>
        <v>6.14</v>
      </c>
      <c r="J559" s="16" t="e">
        <f t="shared" si="212"/>
        <v>#VALUE!</v>
      </c>
      <c r="K559" s="16" t="e">
        <f t="shared" si="213"/>
        <v>#VALUE!</v>
      </c>
      <c r="P559" s="30">
        <v>6.14</v>
      </c>
      <c r="R559" s="30">
        <v>6.83</v>
      </c>
      <c r="T559" s="30">
        <v>6.14</v>
      </c>
      <c r="V559" s="30"/>
      <c r="W559" s="30"/>
      <c r="X559" s="30"/>
      <c r="BG559" s="29"/>
    </row>
    <row r="560" spans="1:59">
      <c r="A560" s="364"/>
      <c r="B560" s="26"/>
      <c r="C560" s="26"/>
      <c r="D560" s="31"/>
      <c r="E560" s="31"/>
      <c r="F560" s="49"/>
      <c r="G560" s="49"/>
      <c r="H560" s="49"/>
      <c r="I560" s="49"/>
      <c r="J560" s="49"/>
      <c r="K560" s="49"/>
      <c r="L560" s="31"/>
      <c r="U560" s="31"/>
      <c r="V560" s="31"/>
      <c r="W560" s="31"/>
      <c r="X560" s="31"/>
      <c r="Y560" s="31"/>
      <c r="Z560" s="31"/>
      <c r="AA560" s="31"/>
      <c r="AB560" s="31"/>
      <c r="AC560" s="31"/>
      <c r="AD560" s="31"/>
      <c r="AE560" s="31"/>
      <c r="AF560" s="31"/>
      <c r="AG560" s="31"/>
      <c r="AH560" s="31"/>
      <c r="AI560" s="31"/>
      <c r="AJ560" s="31"/>
      <c r="AK560" s="31"/>
      <c r="AL560" s="31"/>
      <c r="AM560" s="31"/>
      <c r="AN560" s="31"/>
      <c r="AO560" s="31"/>
      <c r="AP560" s="31"/>
      <c r="AQ560" s="31"/>
      <c r="AR560" s="31"/>
      <c r="AS560" s="31"/>
      <c r="AT560" s="31"/>
      <c r="AU560" s="31"/>
      <c r="AV560" s="31"/>
      <c r="AW560" s="31"/>
      <c r="AX560" s="31"/>
      <c r="AY560" s="31"/>
      <c r="AZ560" s="31"/>
      <c r="BA560" s="31"/>
      <c r="BB560" s="31"/>
      <c r="BC560" s="31"/>
      <c r="BD560" s="31"/>
      <c r="BE560" s="31"/>
      <c r="BF560" s="31"/>
      <c r="BG560" s="29"/>
    </row>
    <row r="561" spans="1:59">
      <c r="A561" s="364"/>
      <c r="B561" s="250" t="s">
        <v>26</v>
      </c>
      <c r="C561" s="24" t="s">
        <v>24</v>
      </c>
      <c r="D561" t="str">
        <f>+入力シート①!Y$19</f>
        <v>-</v>
      </c>
      <c r="E561">
        <f>+COUNT($M561:$BG561)</f>
        <v>5</v>
      </c>
      <c r="F561" s="16">
        <f>+AVERAGE($M561:$BG561)</f>
        <v>170.8</v>
      </c>
      <c r="G561" s="16">
        <f>+STDEV($M561:$BG561)</f>
        <v>111.56702021654965</v>
      </c>
      <c r="H561" s="16">
        <f>+MAX($M561:$BG561)</f>
        <v>303</v>
      </c>
      <c r="I561" s="16">
        <f>+MIN($M561:$BG561)</f>
        <v>44</v>
      </c>
      <c r="J561" s="16" t="e">
        <f>+D561-F561</f>
        <v>#VALUE!</v>
      </c>
      <c r="K561" s="16" t="e">
        <f>+J561/G561</f>
        <v>#VALUE!</v>
      </c>
      <c r="P561" s="30">
        <v>117</v>
      </c>
      <c r="R561" s="30">
        <v>44</v>
      </c>
      <c r="T561" s="30">
        <v>117</v>
      </c>
      <c r="V561" s="30"/>
      <c r="W561" s="30"/>
      <c r="X561" s="30"/>
      <c r="AH561">
        <v>273</v>
      </c>
      <c r="BA561">
        <v>303</v>
      </c>
      <c r="BG561" s="29"/>
    </row>
    <row r="562" spans="1:59">
      <c r="A562" s="364"/>
      <c r="B562" s="251"/>
      <c r="C562" s="21" t="s">
        <v>25</v>
      </c>
      <c r="D562" t="str">
        <f>+入力シート①!Y$20</f>
        <v>-</v>
      </c>
      <c r="E562">
        <f>+COUNT($M562:$BG562)</f>
        <v>5</v>
      </c>
      <c r="F562" s="16">
        <f>+AVERAGE($M562:$BG562)</f>
        <v>1.6</v>
      </c>
      <c r="G562" s="16">
        <f>+STDEV($M562:$BG562)</f>
        <v>0.84852813742385735</v>
      </c>
      <c r="H562" s="16">
        <f>+MAX($M562:$BG562)</f>
        <v>2.2000000000000002</v>
      </c>
      <c r="I562" s="16">
        <f>+MIN($M562:$BG562)</f>
        <v>0.4</v>
      </c>
      <c r="J562" s="16" t="e">
        <f>+D562-F562</f>
        <v>#VALUE!</v>
      </c>
      <c r="K562" s="16" t="e">
        <f>+J562/G562</f>
        <v>#VALUE!</v>
      </c>
      <c r="P562" s="30">
        <v>2.2000000000000002</v>
      </c>
      <c r="R562" s="30">
        <v>2.2000000000000002</v>
      </c>
      <c r="T562" s="30">
        <v>2.2000000000000002</v>
      </c>
      <c r="V562" s="30"/>
      <c r="W562" s="30"/>
      <c r="X562" s="30"/>
      <c r="AH562">
        <v>1</v>
      </c>
      <c r="BA562">
        <v>0.4</v>
      </c>
      <c r="BG562" s="29"/>
    </row>
    <row r="563" spans="1:59" ht="0.95" customHeight="1">
      <c r="V563" s="30"/>
      <c r="W563" s="30"/>
      <c r="X563" s="30"/>
      <c r="BG563" s="29"/>
    </row>
    <row r="564" spans="1:59" ht="0.95" customHeight="1">
      <c r="V564" s="30"/>
      <c r="W564" s="30"/>
      <c r="X564" s="30"/>
      <c r="BG564" s="29"/>
    </row>
    <row r="565" spans="1:59" ht="0.95" customHeight="1">
      <c r="V565" s="30"/>
      <c r="W565" s="30"/>
      <c r="X565" s="30"/>
      <c r="BG565" s="29"/>
    </row>
    <row r="566" spans="1:59" ht="0.95" customHeight="1">
      <c r="V566" s="30"/>
      <c r="W566" s="30"/>
      <c r="X566" s="30"/>
      <c r="BG566" s="29"/>
    </row>
    <row r="567" spans="1:59" ht="0.95" customHeight="1">
      <c r="V567" s="30"/>
      <c r="W567" s="30"/>
      <c r="X567" s="30"/>
      <c r="BG567" s="29"/>
    </row>
    <row r="568" spans="1:59" ht="0.95" customHeight="1">
      <c r="V568" s="30"/>
      <c r="W568" s="30"/>
      <c r="X568" s="30"/>
      <c r="BG568" s="29"/>
    </row>
    <row r="569" spans="1:59" ht="0.95" customHeight="1">
      <c r="V569" s="30"/>
      <c r="W569" s="30"/>
      <c r="X569" s="30"/>
      <c r="BG569" s="29"/>
    </row>
    <row r="570" spans="1:59" ht="0.95" customHeight="1">
      <c r="V570" s="30"/>
      <c r="W570" s="30"/>
      <c r="X570" s="30"/>
      <c r="BG570" s="29"/>
    </row>
    <row r="571" spans="1:59" ht="16.5" thickBot="1">
      <c r="D571" s="1" t="s">
        <v>27</v>
      </c>
      <c r="E571" s="1" t="s">
        <v>3</v>
      </c>
      <c r="F571" s="15" t="s">
        <v>4</v>
      </c>
      <c r="G571" s="15" t="s">
        <v>8</v>
      </c>
      <c r="H571" s="15" t="s">
        <v>5</v>
      </c>
      <c r="I571" s="15" t="s">
        <v>6</v>
      </c>
      <c r="J571" s="15" t="s">
        <v>7</v>
      </c>
      <c r="K571" s="16" t="s">
        <v>60</v>
      </c>
      <c r="P571" s="30" t="s">
        <v>201</v>
      </c>
      <c r="R571" s="30" t="s">
        <v>201</v>
      </c>
      <c r="T571" s="30" t="s">
        <v>201</v>
      </c>
      <c r="V571" s="142"/>
      <c r="W571" s="142"/>
      <c r="X571" s="142"/>
      <c r="Y571" s="142"/>
      <c r="AB571" s="142"/>
      <c r="AC571" s="142"/>
      <c r="AD571" s="142"/>
      <c r="AE571" s="142"/>
      <c r="AF571" s="142"/>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29"/>
    </row>
    <row r="572" spans="1:59">
      <c r="A572" s="364">
        <v>49</v>
      </c>
      <c r="B572" s="252" t="s">
        <v>19</v>
      </c>
      <c r="C572" s="253"/>
      <c r="D572" s="78">
        <f>+入力シート①!Z$2</f>
        <v>0</v>
      </c>
      <c r="E572" s="32"/>
      <c r="F572" s="43"/>
      <c r="G572" s="43"/>
      <c r="H572" s="43"/>
      <c r="I572" s="43"/>
      <c r="J572" s="43"/>
      <c r="K572" s="44"/>
      <c r="P572" s="239">
        <v>41295</v>
      </c>
      <c r="R572" s="239">
        <v>42017</v>
      </c>
      <c r="S572" s="239"/>
      <c r="T572" s="239">
        <v>41295</v>
      </c>
      <c r="U572" s="30">
        <v>2012</v>
      </c>
      <c r="V572" s="30">
        <f t="shared" ref="V572:BF572" si="214">+V$1</f>
        <v>2011</v>
      </c>
      <c r="W572" s="30">
        <f t="shared" si="214"/>
        <v>2010</v>
      </c>
      <c r="X572" s="30">
        <f t="shared" si="214"/>
        <v>2009</v>
      </c>
      <c r="Y572" s="30">
        <f t="shared" si="214"/>
        <v>2008</v>
      </c>
      <c r="Z572" s="30">
        <f t="shared" si="214"/>
        <v>2007</v>
      </c>
      <c r="AA572" s="30">
        <f t="shared" si="214"/>
        <v>2006</v>
      </c>
      <c r="AB572" s="30">
        <f t="shared" si="214"/>
        <v>2005</v>
      </c>
      <c r="AC572" s="30">
        <f t="shared" si="214"/>
        <v>2004</v>
      </c>
      <c r="AD572" s="30">
        <f t="shared" si="214"/>
        <v>2003</v>
      </c>
      <c r="AE572" s="30">
        <f t="shared" si="214"/>
        <v>2003</v>
      </c>
      <c r="AF572" s="30">
        <f t="shared" si="214"/>
        <v>2001</v>
      </c>
      <c r="AG572">
        <f t="shared" si="214"/>
        <v>2001</v>
      </c>
      <c r="AH572">
        <f t="shared" si="214"/>
        <v>2000</v>
      </c>
      <c r="AI572">
        <f t="shared" si="214"/>
        <v>1999</v>
      </c>
      <c r="AJ572">
        <f t="shared" si="214"/>
        <v>1999</v>
      </c>
      <c r="AK572">
        <f t="shared" si="214"/>
        <v>1998</v>
      </c>
      <c r="AL572">
        <f t="shared" si="214"/>
        <v>1997</v>
      </c>
      <c r="AM572">
        <f t="shared" si="214"/>
        <v>1996</v>
      </c>
      <c r="AN572">
        <f t="shared" si="214"/>
        <v>1995</v>
      </c>
      <c r="AO572">
        <f t="shared" si="214"/>
        <v>1994</v>
      </c>
      <c r="AP572">
        <f t="shared" si="214"/>
        <v>1993</v>
      </c>
      <c r="AQ572">
        <f t="shared" si="214"/>
        <v>1992</v>
      </c>
      <c r="AR572">
        <f t="shared" si="214"/>
        <v>1991</v>
      </c>
      <c r="AS572">
        <f t="shared" si="214"/>
        <v>1991</v>
      </c>
      <c r="AT572">
        <f t="shared" si="214"/>
        <v>1990</v>
      </c>
      <c r="AU572">
        <f t="shared" si="214"/>
        <v>1989</v>
      </c>
      <c r="AV572">
        <f t="shared" si="214"/>
        <v>1988</v>
      </c>
      <c r="AW572">
        <f t="shared" si="214"/>
        <v>1987</v>
      </c>
      <c r="AX572">
        <f t="shared" si="214"/>
        <v>1986</v>
      </c>
      <c r="AY572">
        <f t="shared" si="214"/>
        <v>1985</v>
      </c>
      <c r="AZ572">
        <f t="shared" si="214"/>
        <v>1984</v>
      </c>
      <c r="BA572">
        <f t="shared" si="214"/>
        <v>1984</v>
      </c>
      <c r="BB572">
        <f t="shared" si="214"/>
        <v>1983</v>
      </c>
      <c r="BC572">
        <f t="shared" si="214"/>
        <v>1982</v>
      </c>
      <c r="BD572">
        <f t="shared" si="214"/>
        <v>1981</v>
      </c>
      <c r="BE572">
        <f t="shared" si="214"/>
        <v>1981</v>
      </c>
      <c r="BF572">
        <f t="shared" si="214"/>
        <v>1980</v>
      </c>
      <c r="BG572" s="29"/>
    </row>
    <row r="573" spans="1:59">
      <c r="A573" s="364"/>
      <c r="B573" s="252" t="s">
        <v>20</v>
      </c>
      <c r="C573" s="253"/>
      <c r="D573" s="79">
        <f>+入力シート①!Z$2</f>
        <v>0</v>
      </c>
      <c r="E573" s="33"/>
      <c r="F573" s="45"/>
      <c r="G573" s="45"/>
      <c r="H573" s="45"/>
      <c r="I573" s="45"/>
      <c r="J573" s="45"/>
      <c r="K573" s="46"/>
      <c r="P573" s="150">
        <v>41295</v>
      </c>
      <c r="R573" s="150">
        <v>42017</v>
      </c>
      <c r="S573" s="150"/>
      <c r="T573" s="150">
        <v>41295</v>
      </c>
      <c r="U573" s="30">
        <v>1</v>
      </c>
      <c r="V573" s="30">
        <f t="shared" ref="V573:BF573" si="215">+V$3</f>
        <v>1</v>
      </c>
      <c r="W573" s="30">
        <f t="shared" si="215"/>
        <v>1</v>
      </c>
      <c r="X573" s="30">
        <f t="shared" si="215"/>
        <v>1</v>
      </c>
      <c r="Y573" s="30">
        <f t="shared" si="215"/>
        <v>1</v>
      </c>
      <c r="Z573" s="30">
        <f t="shared" si="215"/>
        <v>1</v>
      </c>
      <c r="AA573" s="30">
        <f t="shared" si="215"/>
        <v>1</v>
      </c>
      <c r="AB573" s="30">
        <f t="shared" si="215"/>
        <v>1</v>
      </c>
      <c r="AC573" s="30">
        <f t="shared" si="215"/>
        <v>1</v>
      </c>
      <c r="AD573" s="30">
        <f t="shared" si="215"/>
        <v>1</v>
      </c>
      <c r="AE573" s="30">
        <f t="shared" si="215"/>
        <v>1</v>
      </c>
      <c r="AF573" s="30">
        <f t="shared" si="215"/>
        <v>1</v>
      </c>
      <c r="AG573">
        <f t="shared" si="215"/>
        <v>1</v>
      </c>
      <c r="AH573">
        <f t="shared" si="215"/>
        <v>1</v>
      </c>
      <c r="AI573">
        <f t="shared" si="215"/>
        <v>1</v>
      </c>
      <c r="AJ573">
        <f t="shared" si="215"/>
        <v>1</v>
      </c>
      <c r="AK573">
        <f t="shared" si="215"/>
        <v>1</v>
      </c>
      <c r="AL573">
        <f t="shared" si="215"/>
        <v>1</v>
      </c>
      <c r="AM573">
        <f t="shared" si="215"/>
        <v>1</v>
      </c>
      <c r="AN573">
        <f t="shared" si="215"/>
        <v>1</v>
      </c>
      <c r="AO573">
        <f t="shared" si="215"/>
        <v>1</v>
      </c>
      <c r="AP573">
        <f t="shared" si="215"/>
        <v>1</v>
      </c>
      <c r="AQ573">
        <f t="shared" si="215"/>
        <v>1</v>
      </c>
      <c r="AR573">
        <f t="shared" si="215"/>
        <v>1</v>
      </c>
      <c r="AS573">
        <f t="shared" si="215"/>
        <v>1</v>
      </c>
      <c r="AT573">
        <f t="shared" si="215"/>
        <v>1</v>
      </c>
      <c r="AU573">
        <f t="shared" si="215"/>
        <v>1</v>
      </c>
      <c r="AV573">
        <f t="shared" si="215"/>
        <v>1</v>
      </c>
      <c r="AW573">
        <f t="shared" si="215"/>
        <v>1</v>
      </c>
      <c r="AX573">
        <f t="shared" si="215"/>
        <v>1</v>
      </c>
      <c r="AY573">
        <f t="shared" si="215"/>
        <v>1</v>
      </c>
      <c r="AZ573">
        <f t="shared" si="215"/>
        <v>1</v>
      </c>
      <c r="BA573">
        <f t="shared" si="215"/>
        <v>1</v>
      </c>
      <c r="BB573">
        <f t="shared" si="215"/>
        <v>1</v>
      </c>
      <c r="BC573">
        <f t="shared" si="215"/>
        <v>1</v>
      </c>
      <c r="BD573">
        <f t="shared" si="215"/>
        <v>1</v>
      </c>
      <c r="BE573">
        <f t="shared" si="215"/>
        <v>1</v>
      </c>
      <c r="BF573">
        <f t="shared" si="215"/>
        <v>1</v>
      </c>
      <c r="BG573" s="29"/>
    </row>
    <row r="574" spans="1:59">
      <c r="A574" s="364"/>
      <c r="B574" s="252" t="s">
        <v>21</v>
      </c>
      <c r="C574" s="253"/>
      <c r="D574" s="80">
        <f>+入力シート①!Z$2</f>
        <v>0</v>
      </c>
      <c r="E574" s="33"/>
      <c r="F574" s="45"/>
      <c r="G574" s="45"/>
      <c r="H574" s="45"/>
      <c r="I574" s="45"/>
      <c r="J574" s="45"/>
      <c r="K574" s="46"/>
      <c r="P574" s="151">
        <v>41295</v>
      </c>
      <c r="R574" s="151">
        <v>42017</v>
      </c>
      <c r="S574" s="151"/>
      <c r="T574" s="151">
        <v>41295</v>
      </c>
      <c r="V574" s="30"/>
      <c r="W574" s="30"/>
      <c r="X574" s="30"/>
      <c r="AY574">
        <v>18</v>
      </c>
      <c r="AZ574">
        <v>30</v>
      </c>
      <c r="BA574">
        <v>14</v>
      </c>
      <c r="BG574" s="29"/>
    </row>
    <row r="575" spans="1:59">
      <c r="A575" s="364"/>
      <c r="B575" s="252" t="s">
        <v>61</v>
      </c>
      <c r="C575" s="253"/>
      <c r="D575">
        <f>+入力シート①!Z$3</f>
        <v>35</v>
      </c>
      <c r="E575" s="33"/>
      <c r="F575" s="45"/>
      <c r="G575" s="45"/>
      <c r="H575" s="45"/>
      <c r="I575" s="45"/>
      <c r="J575" s="45"/>
      <c r="K575" s="46"/>
      <c r="P575" s="30">
        <v>35</v>
      </c>
      <c r="R575" s="30">
        <v>35</v>
      </c>
      <c r="T575" s="30">
        <v>35</v>
      </c>
      <c r="U575" s="30">
        <v>49</v>
      </c>
      <c r="V575" s="30">
        <f t="shared" ref="V575:AA575" si="216">+$A$572</f>
        <v>49</v>
      </c>
      <c r="W575" s="30">
        <f t="shared" si="216"/>
        <v>49</v>
      </c>
      <c r="X575" s="30">
        <f t="shared" si="216"/>
        <v>49</v>
      </c>
      <c r="Y575" s="30">
        <f t="shared" si="216"/>
        <v>49</v>
      </c>
      <c r="Z575" s="30">
        <f t="shared" si="216"/>
        <v>49</v>
      </c>
      <c r="AA575" s="30">
        <f t="shared" si="216"/>
        <v>49</v>
      </c>
      <c r="AB575" s="30">
        <f t="shared" ref="AB575:BF575" si="217">+$A$572</f>
        <v>49</v>
      </c>
      <c r="AC575" s="30">
        <f t="shared" si="217"/>
        <v>49</v>
      </c>
      <c r="AD575" s="30">
        <f t="shared" si="217"/>
        <v>49</v>
      </c>
      <c r="AE575" s="30">
        <f t="shared" si="217"/>
        <v>49</v>
      </c>
      <c r="AF575" s="30">
        <f t="shared" si="217"/>
        <v>49</v>
      </c>
      <c r="AG575">
        <f t="shared" si="217"/>
        <v>49</v>
      </c>
      <c r="AH575">
        <f t="shared" si="217"/>
        <v>49</v>
      </c>
      <c r="AI575">
        <f t="shared" si="217"/>
        <v>49</v>
      </c>
      <c r="AJ575">
        <f t="shared" si="217"/>
        <v>49</v>
      </c>
      <c r="AK575">
        <f t="shared" si="217"/>
        <v>49</v>
      </c>
      <c r="AL575">
        <f t="shared" si="217"/>
        <v>49</v>
      </c>
      <c r="AM575">
        <f t="shared" si="217"/>
        <v>49</v>
      </c>
      <c r="AN575">
        <f t="shared" si="217"/>
        <v>49</v>
      </c>
      <c r="AO575">
        <f t="shared" si="217"/>
        <v>49</v>
      </c>
      <c r="AP575">
        <f t="shared" si="217"/>
        <v>49</v>
      </c>
      <c r="AQ575">
        <f t="shared" si="217"/>
        <v>49</v>
      </c>
      <c r="AR575">
        <f t="shared" si="217"/>
        <v>49</v>
      </c>
      <c r="AS575">
        <f t="shared" si="217"/>
        <v>49</v>
      </c>
      <c r="AT575">
        <f t="shared" si="217"/>
        <v>49</v>
      </c>
      <c r="AU575">
        <f t="shared" si="217"/>
        <v>49</v>
      </c>
      <c r="AV575">
        <f t="shared" si="217"/>
        <v>49</v>
      </c>
      <c r="AW575">
        <f t="shared" si="217"/>
        <v>49</v>
      </c>
      <c r="AX575">
        <f t="shared" si="217"/>
        <v>49</v>
      </c>
      <c r="AY575">
        <f t="shared" si="217"/>
        <v>49</v>
      </c>
      <c r="AZ575">
        <f t="shared" si="217"/>
        <v>49</v>
      </c>
      <c r="BA575">
        <f t="shared" si="217"/>
        <v>49</v>
      </c>
      <c r="BB575">
        <f t="shared" si="217"/>
        <v>49</v>
      </c>
      <c r="BC575">
        <f t="shared" si="217"/>
        <v>49</v>
      </c>
      <c r="BD575">
        <f t="shared" si="217"/>
        <v>49</v>
      </c>
      <c r="BE575">
        <f t="shared" si="217"/>
        <v>49</v>
      </c>
      <c r="BF575">
        <f t="shared" si="217"/>
        <v>49</v>
      </c>
      <c r="BG575" s="29"/>
    </row>
    <row r="576" spans="1:59" ht="16.5" thickBot="1">
      <c r="A576" s="364"/>
      <c r="B576" s="252" t="s">
        <v>22</v>
      </c>
      <c r="C576" s="253"/>
      <c r="D576" s="85" t="str">
        <f>+入力シート①!Z$4</f>
        <v>-</v>
      </c>
      <c r="E576" s="34"/>
      <c r="F576" s="47"/>
      <c r="G576" s="47"/>
      <c r="H576" s="47"/>
      <c r="I576" s="47"/>
      <c r="J576" s="47"/>
      <c r="K576" s="48"/>
      <c r="P576" s="152">
        <v>0.2986111111111111</v>
      </c>
      <c r="R576" s="152">
        <v>0.28125</v>
      </c>
      <c r="S576" s="152"/>
      <c r="T576" s="152">
        <v>0.2986111111111111</v>
      </c>
      <c r="V576" s="152"/>
      <c r="W576" s="152"/>
      <c r="X576" s="152"/>
      <c r="Y576" s="152"/>
      <c r="BG576" s="29"/>
    </row>
    <row r="577" spans="1:59">
      <c r="A577" s="364"/>
      <c r="B577" s="254" t="s">
        <v>23</v>
      </c>
      <c r="C577" s="20">
        <v>0</v>
      </c>
      <c r="D577" t="str">
        <f>+入力シート①!Z$5</f>
        <v>-</v>
      </c>
      <c r="E577">
        <f t="shared" ref="E577:E589" si="218">+COUNT($M577:$BG577)</f>
        <v>6</v>
      </c>
      <c r="F577" s="16">
        <f t="shared" ref="F577:F589" si="219">+AVERAGE($M577:$BG577)</f>
        <v>18.701666666666664</v>
      </c>
      <c r="G577" s="16">
        <f t="shared" ref="G577:G589" si="220">+STDEV($M577:$BG577)</f>
        <v>1.5548815603339912</v>
      </c>
      <c r="H577" s="16">
        <f t="shared" ref="H577:H589" si="221">+MAX($M577:$BG577)</f>
        <v>20.65</v>
      </c>
      <c r="I577" s="16">
        <f t="shared" ref="I577:I589" si="222">+MIN($M577:$BG577)</f>
        <v>16.399999999999999</v>
      </c>
      <c r="J577" s="16" t="e">
        <f>+D577-F577</f>
        <v>#VALUE!</v>
      </c>
      <c r="K577" s="16" t="e">
        <f>+J577/G577</f>
        <v>#VALUE!</v>
      </c>
      <c r="P577" s="30">
        <v>17.93</v>
      </c>
      <c r="R577" s="30">
        <v>20.65</v>
      </c>
      <c r="T577" s="30">
        <v>17.93</v>
      </c>
      <c r="V577" s="30"/>
      <c r="W577" s="30"/>
      <c r="X577" s="30"/>
      <c r="AY577">
        <v>19.600000000000001</v>
      </c>
      <c r="AZ577">
        <v>16.399999999999999</v>
      </c>
      <c r="BA577">
        <v>19.7</v>
      </c>
      <c r="BG577" s="29"/>
    </row>
    <row r="578" spans="1:59">
      <c r="A578" s="364"/>
      <c r="B578" s="254"/>
      <c r="C578" s="20">
        <v>10</v>
      </c>
      <c r="D578" t="str">
        <f>+入力シート①!Z$6</f>
        <v>-</v>
      </c>
      <c r="E578">
        <f t="shared" si="218"/>
        <v>6</v>
      </c>
      <c r="F578" s="16">
        <f t="shared" si="219"/>
        <v>18.725000000000001</v>
      </c>
      <c r="G578" s="16">
        <f t="shared" si="220"/>
        <v>1.5514992748950933</v>
      </c>
      <c r="H578" s="16">
        <f t="shared" si="221"/>
        <v>20.66</v>
      </c>
      <c r="I578" s="16">
        <f t="shared" si="222"/>
        <v>16.62</v>
      </c>
      <c r="J578" s="16" t="e">
        <f t="shared" ref="J578:J589" si="223">+D578-F578</f>
        <v>#VALUE!</v>
      </c>
      <c r="K578" s="16" t="e">
        <f t="shared" ref="K578:K589" si="224">+J578/G578</f>
        <v>#VALUE!</v>
      </c>
      <c r="P578" s="30">
        <v>17.79</v>
      </c>
      <c r="R578" s="30">
        <v>20.66</v>
      </c>
      <c r="T578" s="30">
        <v>17.79</v>
      </c>
      <c r="V578" s="30"/>
      <c r="W578" s="30"/>
      <c r="X578" s="30"/>
      <c r="AY578">
        <v>19.62</v>
      </c>
      <c r="AZ578">
        <v>16.62</v>
      </c>
      <c r="BA578">
        <v>19.87</v>
      </c>
      <c r="BG578" s="29"/>
    </row>
    <row r="579" spans="1:59">
      <c r="A579" s="364"/>
      <c r="B579" s="254"/>
      <c r="C579" s="20">
        <v>20</v>
      </c>
      <c r="D579" t="str">
        <f>+入力シート①!Z$7</f>
        <v>-</v>
      </c>
      <c r="E579">
        <f t="shared" si="218"/>
        <v>6</v>
      </c>
      <c r="F579" s="16">
        <f t="shared" si="219"/>
        <v>18.7</v>
      </c>
      <c r="G579" s="16">
        <f t="shared" si="220"/>
        <v>1.5541943250443297</v>
      </c>
      <c r="H579" s="16">
        <f t="shared" si="221"/>
        <v>20.59</v>
      </c>
      <c r="I579" s="16">
        <f t="shared" si="222"/>
        <v>16.57</v>
      </c>
      <c r="J579" s="16" t="e">
        <f t="shared" si="223"/>
        <v>#VALUE!</v>
      </c>
      <c r="K579" s="16" t="e">
        <f t="shared" si="224"/>
        <v>#VALUE!</v>
      </c>
      <c r="P579" s="30">
        <v>17.77</v>
      </c>
      <c r="R579" s="30">
        <v>20.59</v>
      </c>
      <c r="T579" s="30">
        <v>17.77</v>
      </c>
      <c r="V579" s="30"/>
      <c r="W579" s="30"/>
      <c r="X579" s="30"/>
      <c r="AY579">
        <v>19.62</v>
      </c>
      <c r="AZ579">
        <v>16.57</v>
      </c>
      <c r="BA579">
        <v>19.88</v>
      </c>
      <c r="BG579" s="29"/>
    </row>
    <row r="580" spans="1:59">
      <c r="A580" s="364"/>
      <c r="B580" s="254"/>
      <c r="C580" s="20">
        <v>30</v>
      </c>
      <c r="D580" t="str">
        <f>+入力シート①!Z$8</f>
        <v>-</v>
      </c>
      <c r="E580">
        <f t="shared" si="218"/>
        <v>6</v>
      </c>
      <c r="F580" s="16">
        <f t="shared" si="219"/>
        <v>18.671666666666667</v>
      </c>
      <c r="G580" s="16">
        <f t="shared" si="220"/>
        <v>1.579941982057147</v>
      </c>
      <c r="H580" s="16">
        <f t="shared" si="221"/>
        <v>20.59</v>
      </c>
      <c r="I580" s="16">
        <f t="shared" si="222"/>
        <v>16.5</v>
      </c>
      <c r="J580" s="16" t="e">
        <f t="shared" si="223"/>
        <v>#VALUE!</v>
      </c>
      <c r="K580" s="16" t="e">
        <f t="shared" si="224"/>
        <v>#VALUE!</v>
      </c>
      <c r="P580" s="30">
        <v>17.73</v>
      </c>
      <c r="R580" s="30">
        <v>20.59</v>
      </c>
      <c r="T580" s="30">
        <v>17.73</v>
      </c>
      <c r="V580" s="30"/>
      <c r="W580" s="30"/>
      <c r="X580" s="30"/>
      <c r="AY580">
        <v>19.62</v>
      </c>
      <c r="AZ580">
        <v>16.5</v>
      </c>
      <c r="BA580">
        <v>19.86</v>
      </c>
      <c r="BG580" s="29"/>
    </row>
    <row r="581" spans="1:59">
      <c r="A581" s="364"/>
      <c r="B581" s="254"/>
      <c r="C581" s="20">
        <v>50</v>
      </c>
      <c r="D581" t="str">
        <f>+入力シート①!Z$9</f>
        <v>-</v>
      </c>
      <c r="E581">
        <f t="shared" si="218"/>
        <v>6</v>
      </c>
      <c r="F581" s="16">
        <f t="shared" si="219"/>
        <v>18.506666666666664</v>
      </c>
      <c r="G581" s="16">
        <f t="shared" si="220"/>
        <v>1.5683579523395375</v>
      </c>
      <c r="H581" s="16">
        <f t="shared" si="221"/>
        <v>20.440000000000001</v>
      </c>
      <c r="I581" s="16">
        <f t="shared" si="222"/>
        <v>16.190000000000001</v>
      </c>
      <c r="J581" s="16" t="e">
        <f t="shared" si="223"/>
        <v>#VALUE!</v>
      </c>
      <c r="K581" s="16" t="e">
        <f t="shared" si="224"/>
        <v>#VALUE!</v>
      </c>
      <c r="P581" s="30">
        <v>17.72</v>
      </c>
      <c r="R581" s="30">
        <v>20.440000000000001</v>
      </c>
      <c r="T581" s="30">
        <v>17.72</v>
      </c>
      <c r="V581" s="30"/>
      <c r="W581" s="30"/>
      <c r="X581" s="30"/>
      <c r="AY581">
        <v>19.63</v>
      </c>
      <c r="AZ581">
        <v>16.190000000000001</v>
      </c>
      <c r="BA581">
        <v>19.34</v>
      </c>
      <c r="BG581" s="29"/>
    </row>
    <row r="582" spans="1:59">
      <c r="A582" s="364"/>
      <c r="B582" s="254"/>
      <c r="C582" s="20">
        <v>75</v>
      </c>
      <c r="D582" t="str">
        <f>+入力シート①!Z$10</f>
        <v>-</v>
      </c>
      <c r="E582">
        <f t="shared" si="218"/>
        <v>6</v>
      </c>
      <c r="F582" s="16">
        <f t="shared" si="219"/>
        <v>18.224999999999998</v>
      </c>
      <c r="G582" s="16">
        <f t="shared" si="220"/>
        <v>1.4772643636126879</v>
      </c>
      <c r="H582" s="16">
        <f t="shared" si="221"/>
        <v>20.399999999999999</v>
      </c>
      <c r="I582" s="16">
        <f t="shared" si="222"/>
        <v>16.11</v>
      </c>
      <c r="J582" s="16" t="e">
        <f t="shared" si="223"/>
        <v>#VALUE!</v>
      </c>
      <c r="K582" s="16" t="e">
        <f t="shared" si="224"/>
        <v>#VALUE!</v>
      </c>
      <c r="P582" s="30">
        <v>17.68</v>
      </c>
      <c r="R582" s="30">
        <v>20.399999999999999</v>
      </c>
      <c r="T582" s="30">
        <v>17.68</v>
      </c>
      <c r="V582" s="30"/>
      <c r="W582" s="30"/>
      <c r="X582" s="30"/>
      <c r="AY582">
        <v>19.28</v>
      </c>
      <c r="AZ582">
        <v>16.11</v>
      </c>
      <c r="BA582">
        <v>18.2</v>
      </c>
      <c r="BG582" s="29"/>
    </row>
    <row r="583" spans="1:59">
      <c r="A583" s="364"/>
      <c r="B583" s="254"/>
      <c r="C583" s="20">
        <v>100</v>
      </c>
      <c r="D583" t="str">
        <f>+入力シート①!Z$11</f>
        <v>-</v>
      </c>
      <c r="E583">
        <f t="shared" si="218"/>
        <v>6</v>
      </c>
      <c r="F583" s="16">
        <f t="shared" si="219"/>
        <v>17.959999999999997</v>
      </c>
      <c r="G583" s="16">
        <f t="shared" si="220"/>
        <v>1.5702738614649352</v>
      </c>
      <c r="H583" s="16">
        <f t="shared" si="221"/>
        <v>20.43</v>
      </c>
      <c r="I583" s="16">
        <f t="shared" si="222"/>
        <v>15.88</v>
      </c>
      <c r="J583" s="16" t="e">
        <f t="shared" si="223"/>
        <v>#VALUE!</v>
      </c>
      <c r="K583" s="16" t="e">
        <f t="shared" si="224"/>
        <v>#VALUE!</v>
      </c>
      <c r="P583" s="30">
        <v>17.59</v>
      </c>
      <c r="R583" s="30">
        <v>20.43</v>
      </c>
      <c r="T583" s="30">
        <v>17.59</v>
      </c>
      <c r="V583" s="30"/>
      <c r="W583" s="30"/>
      <c r="X583" s="30"/>
      <c r="AY583">
        <v>19.02</v>
      </c>
      <c r="AZ583">
        <v>15.88</v>
      </c>
      <c r="BA583">
        <v>17.25</v>
      </c>
      <c r="BG583" s="29"/>
    </row>
    <row r="584" spans="1:59">
      <c r="A584" s="364"/>
      <c r="B584" s="254"/>
      <c r="C584" s="20">
        <v>150</v>
      </c>
      <c r="D584" t="str">
        <f>+入力シート①!Z$12</f>
        <v>-</v>
      </c>
      <c r="E584">
        <f t="shared" si="218"/>
        <v>6</v>
      </c>
      <c r="F584" s="16">
        <f t="shared" si="219"/>
        <v>17.381666666666668</v>
      </c>
      <c r="G584" s="16">
        <f t="shared" si="220"/>
        <v>1.6473908663904469</v>
      </c>
      <c r="H584" s="16">
        <f t="shared" si="221"/>
        <v>20.39</v>
      </c>
      <c r="I584" s="16">
        <f t="shared" si="222"/>
        <v>15.58</v>
      </c>
      <c r="J584" s="16" t="e">
        <f t="shared" si="223"/>
        <v>#VALUE!</v>
      </c>
      <c r="K584" s="16" t="e">
        <f t="shared" si="224"/>
        <v>#VALUE!</v>
      </c>
      <c r="P584" s="30">
        <v>17.25</v>
      </c>
      <c r="R584" s="30">
        <v>20.39</v>
      </c>
      <c r="T584" s="30">
        <v>17.25</v>
      </c>
      <c r="V584" s="30"/>
      <c r="W584" s="30"/>
      <c r="X584" s="30"/>
      <c r="AY584">
        <v>17.54</v>
      </c>
      <c r="AZ584">
        <v>15.58</v>
      </c>
      <c r="BA584">
        <v>16.28</v>
      </c>
      <c r="BG584" s="29"/>
    </row>
    <row r="585" spans="1:59">
      <c r="A585" s="364"/>
      <c r="B585" s="254"/>
      <c r="C585" s="20">
        <v>200</v>
      </c>
      <c r="D585" t="str">
        <f>+入力シート①!Z$13</f>
        <v>-</v>
      </c>
      <c r="E585">
        <f t="shared" si="218"/>
        <v>6</v>
      </c>
      <c r="F585" s="16">
        <f t="shared" si="219"/>
        <v>15.515000000000001</v>
      </c>
      <c r="G585" s="16">
        <f t="shared" si="220"/>
        <v>2.4958265164069178</v>
      </c>
      <c r="H585" s="16">
        <f t="shared" si="221"/>
        <v>20.25</v>
      </c>
      <c r="I585" s="16">
        <f t="shared" si="222"/>
        <v>13.56</v>
      </c>
      <c r="J585" s="16" t="e">
        <f t="shared" si="223"/>
        <v>#VALUE!</v>
      </c>
      <c r="K585" s="16" t="e">
        <f t="shared" si="224"/>
        <v>#VALUE!</v>
      </c>
      <c r="P585" s="30">
        <v>14.28</v>
      </c>
      <c r="R585" s="30">
        <v>20.25</v>
      </c>
      <c r="T585" s="30">
        <v>14.28</v>
      </c>
      <c r="V585" s="30"/>
      <c r="W585" s="30"/>
      <c r="X585" s="30"/>
      <c r="AY585">
        <v>16.309999999999999</v>
      </c>
      <c r="AZ585">
        <v>13.56</v>
      </c>
      <c r="BA585">
        <v>14.41</v>
      </c>
      <c r="BG585" s="29"/>
    </row>
    <row r="586" spans="1:59">
      <c r="A586" s="364"/>
      <c r="B586" s="254"/>
      <c r="C586" s="20">
        <v>300</v>
      </c>
      <c r="D586" t="str">
        <f>+入力シート①!Z$14</f>
        <v>-</v>
      </c>
      <c r="E586">
        <f t="shared" si="218"/>
        <v>3</v>
      </c>
      <c r="F586" s="16">
        <f t="shared" si="219"/>
        <v>13.68</v>
      </c>
      <c r="G586" s="16">
        <f t="shared" si="220"/>
        <v>2.5114736709748731</v>
      </c>
      <c r="H586" s="16">
        <f t="shared" si="221"/>
        <v>16.579999999999998</v>
      </c>
      <c r="I586" s="16">
        <f t="shared" si="222"/>
        <v>12.23</v>
      </c>
      <c r="J586" s="16" t="e">
        <f t="shared" si="223"/>
        <v>#VALUE!</v>
      </c>
      <c r="K586" s="16" t="e">
        <f t="shared" si="224"/>
        <v>#VALUE!</v>
      </c>
      <c r="P586" s="30">
        <v>12.23</v>
      </c>
      <c r="R586" s="30">
        <v>16.579999999999998</v>
      </c>
      <c r="T586" s="30">
        <v>12.23</v>
      </c>
      <c r="V586" s="30"/>
      <c r="W586" s="30"/>
      <c r="X586" s="30"/>
      <c r="BG586" s="29"/>
    </row>
    <row r="587" spans="1:59">
      <c r="A587" s="364"/>
      <c r="B587" s="254"/>
      <c r="C587" s="20">
        <v>400</v>
      </c>
      <c r="D587" t="str">
        <f>+入力シート①!Z$15</f>
        <v>-</v>
      </c>
      <c r="E587">
        <f t="shared" si="218"/>
        <v>3</v>
      </c>
      <c r="F587" s="16">
        <f t="shared" si="219"/>
        <v>10.950000000000001</v>
      </c>
      <c r="G587" s="16">
        <f t="shared" si="220"/>
        <v>1.2297560733739021</v>
      </c>
      <c r="H587" s="16">
        <f t="shared" si="221"/>
        <v>12.37</v>
      </c>
      <c r="I587" s="16">
        <f t="shared" si="222"/>
        <v>10.24</v>
      </c>
      <c r="J587" s="16" t="e">
        <f t="shared" si="223"/>
        <v>#VALUE!</v>
      </c>
      <c r="K587" s="16" t="e">
        <f t="shared" si="224"/>
        <v>#VALUE!</v>
      </c>
      <c r="P587" s="30">
        <v>10.24</v>
      </c>
      <c r="R587" s="30">
        <v>12.37</v>
      </c>
      <c r="T587" s="30">
        <v>10.24</v>
      </c>
      <c r="V587" s="30"/>
      <c r="W587" s="30"/>
      <c r="X587" s="30"/>
      <c r="BG587" s="29"/>
    </row>
    <row r="588" spans="1:59">
      <c r="A588" s="364"/>
      <c r="B588" s="254"/>
      <c r="C588" s="20">
        <v>500</v>
      </c>
      <c r="D588" t="str">
        <f>+入力シート①!Z$16</f>
        <v>-</v>
      </c>
      <c r="E588">
        <f t="shared" si="218"/>
        <v>1</v>
      </c>
      <c r="F588" s="16">
        <f t="shared" si="219"/>
        <v>0</v>
      </c>
      <c r="G588" s="16" t="e">
        <f t="shared" si="220"/>
        <v>#DIV/0!</v>
      </c>
      <c r="H588" s="16">
        <f t="shared" si="221"/>
        <v>0</v>
      </c>
      <c r="I588" s="16">
        <f t="shared" si="222"/>
        <v>0</v>
      </c>
      <c r="J588" s="16" t="e">
        <f t="shared" si="223"/>
        <v>#VALUE!</v>
      </c>
      <c r="K588" s="16" t="e">
        <f t="shared" si="224"/>
        <v>#VALUE!</v>
      </c>
      <c r="T588" s="30">
        <v>0</v>
      </c>
      <c r="V588" s="30"/>
      <c r="W588" s="30"/>
      <c r="X588" s="30"/>
      <c r="BG588" s="29"/>
    </row>
    <row r="589" spans="1:59">
      <c r="A589" s="364"/>
      <c r="B589" s="254"/>
      <c r="C589" s="20">
        <v>600</v>
      </c>
      <c r="D589" t="str">
        <f>+入力シート①!Z$17</f>
        <v>-</v>
      </c>
      <c r="E589">
        <f t="shared" si="218"/>
        <v>1</v>
      </c>
      <c r="F589" s="16">
        <f t="shared" si="219"/>
        <v>0</v>
      </c>
      <c r="G589" s="16" t="e">
        <f t="shared" si="220"/>
        <v>#DIV/0!</v>
      </c>
      <c r="H589" s="16">
        <f t="shared" si="221"/>
        <v>0</v>
      </c>
      <c r="I589" s="16">
        <f t="shared" si="222"/>
        <v>0</v>
      </c>
      <c r="J589" s="16" t="e">
        <f t="shared" si="223"/>
        <v>#VALUE!</v>
      </c>
      <c r="K589" s="16" t="e">
        <f t="shared" si="224"/>
        <v>#VALUE!</v>
      </c>
      <c r="T589" s="30">
        <v>0</v>
      </c>
      <c r="V589" s="30"/>
      <c r="W589" s="30"/>
      <c r="X589" s="30"/>
      <c r="BG589" s="29"/>
    </row>
    <row r="590" spans="1:59">
      <c r="A590" s="364"/>
      <c r="B590" s="26"/>
      <c r="C590" s="26"/>
      <c r="D590" s="31"/>
      <c r="E590" s="31"/>
      <c r="F590" s="49"/>
      <c r="G590" s="49"/>
      <c r="H590" s="49"/>
      <c r="I590" s="49"/>
      <c r="J590" s="49"/>
      <c r="K590" s="49"/>
      <c r="L590" s="31"/>
      <c r="U590" s="31"/>
      <c r="V590" s="31"/>
      <c r="W590" s="31"/>
      <c r="X590" s="31"/>
      <c r="Y590" s="31"/>
      <c r="Z590" s="31"/>
      <c r="AA590" s="31"/>
      <c r="AB590" s="31"/>
      <c r="AC590" s="31"/>
      <c r="AD590" s="31"/>
      <c r="AE590" s="31"/>
      <c r="AF590" s="31"/>
      <c r="AG590" s="31"/>
      <c r="AH590" s="31"/>
      <c r="AI590" s="31"/>
      <c r="AJ590" s="31"/>
      <c r="AK590" s="31"/>
      <c r="AL590" s="31"/>
      <c r="AM590" s="31"/>
      <c r="AN590" s="31"/>
      <c r="AO590" s="31"/>
      <c r="AP590" s="31"/>
      <c r="AQ590" s="31"/>
      <c r="AR590" s="31"/>
      <c r="AS590" s="31"/>
      <c r="AT590" s="31"/>
      <c r="AU590" s="31"/>
      <c r="AV590" s="31"/>
      <c r="AW590" s="31"/>
      <c r="AX590" s="31"/>
      <c r="AY590" s="31"/>
      <c r="AZ590" s="31"/>
      <c r="BA590" s="31"/>
      <c r="BB590" s="31"/>
      <c r="BC590" s="31"/>
      <c r="BD590" s="31"/>
      <c r="BE590" s="31"/>
      <c r="BF590" s="31"/>
      <c r="BG590" s="29"/>
    </row>
    <row r="591" spans="1:59">
      <c r="A591" s="364"/>
      <c r="B591" s="250" t="s">
        <v>26</v>
      </c>
      <c r="C591" s="24" t="s">
        <v>24</v>
      </c>
      <c r="D591" t="str">
        <f>+入力シート①!Z$19</f>
        <v>-</v>
      </c>
      <c r="E591">
        <f>+COUNT($M591:$BG591)</f>
        <v>5</v>
      </c>
      <c r="F591" s="16">
        <f>+AVERAGE($M591:$BG591)</f>
        <v>181.8</v>
      </c>
      <c r="G591" s="16">
        <f>+STDEV($M591:$BG591)</f>
        <v>148.04627654892235</v>
      </c>
      <c r="H591" s="16">
        <f>+MAX($M591:$BG591)</f>
        <v>357</v>
      </c>
      <c r="I591" s="16">
        <f>+MIN($M591:$BG591)</f>
        <v>64</v>
      </c>
      <c r="J591" s="16" t="e">
        <f>+D591-F591</f>
        <v>#VALUE!</v>
      </c>
      <c r="K591" s="16" t="e">
        <f>+J591/G591</f>
        <v>#VALUE!</v>
      </c>
      <c r="P591" s="30">
        <v>79</v>
      </c>
      <c r="R591" s="30">
        <v>357</v>
      </c>
      <c r="T591" s="30">
        <v>79</v>
      </c>
      <c r="V591" s="30"/>
      <c r="W591" s="30"/>
      <c r="X591" s="30"/>
      <c r="AY591">
        <v>64</v>
      </c>
      <c r="BA591">
        <v>330</v>
      </c>
      <c r="BG591" s="29"/>
    </row>
    <row r="592" spans="1:59">
      <c r="A592" s="364"/>
      <c r="B592" s="251"/>
      <c r="C592" s="21" t="s">
        <v>25</v>
      </c>
      <c r="D592" t="str">
        <f>+入力シート①!Z$20</f>
        <v>-</v>
      </c>
      <c r="E592">
        <f>+COUNT($M592:$BG592)</f>
        <v>5</v>
      </c>
      <c r="F592" s="16">
        <f>+AVERAGE($M592:$BG592)</f>
        <v>1.3599999999999999</v>
      </c>
      <c r="G592" s="16">
        <f>+STDEV($M592:$BG592)</f>
        <v>0.49799598391954908</v>
      </c>
      <c r="H592" s="16">
        <f>+MAX($M592:$BG592)</f>
        <v>1.8</v>
      </c>
      <c r="I592" s="16">
        <f>+MIN($M592:$BG592)</f>
        <v>0.6</v>
      </c>
      <c r="J592" s="16" t="e">
        <f>+D592-F592</f>
        <v>#VALUE!</v>
      </c>
      <c r="K592" s="16" t="e">
        <f>+J592/G592</f>
        <v>#VALUE!</v>
      </c>
      <c r="P592" s="30">
        <v>1.8</v>
      </c>
      <c r="R592" s="30">
        <v>0.6</v>
      </c>
      <c r="T592" s="30">
        <v>1.8</v>
      </c>
      <c r="V592" s="30"/>
      <c r="W592" s="30"/>
      <c r="X592" s="30"/>
      <c r="AY592">
        <v>1.4</v>
      </c>
      <c r="BA592">
        <v>1.2</v>
      </c>
      <c r="BG592" s="29"/>
    </row>
    <row r="593" spans="1:59" ht="0.95" customHeight="1">
      <c r="V593" s="30"/>
      <c r="W593" s="30"/>
      <c r="X593" s="30"/>
      <c r="BG593" s="29"/>
    </row>
    <row r="594" spans="1:59" ht="0.95" customHeight="1">
      <c r="V594" s="30"/>
      <c r="W594" s="30"/>
      <c r="X594" s="30"/>
      <c r="BG594" s="29"/>
    </row>
    <row r="595" spans="1:59" ht="0.95" customHeight="1">
      <c r="V595" s="30"/>
      <c r="W595" s="30"/>
      <c r="X595" s="30"/>
      <c r="BG595" s="29"/>
    </row>
    <row r="596" spans="1:59" ht="0.95" customHeight="1">
      <c r="V596" s="30"/>
      <c r="W596" s="30"/>
      <c r="X596" s="30"/>
      <c r="BG596" s="29"/>
    </row>
    <row r="597" spans="1:59" ht="0.95" customHeight="1">
      <c r="V597" s="30"/>
      <c r="W597" s="30"/>
      <c r="X597" s="30"/>
      <c r="BG597" s="29"/>
    </row>
    <row r="598" spans="1:59" ht="0.95" customHeight="1">
      <c r="V598" s="30"/>
      <c r="W598" s="30"/>
      <c r="X598" s="30"/>
      <c r="BG598" s="29"/>
    </row>
    <row r="599" spans="1:59" ht="0.95" customHeight="1">
      <c r="V599" s="30"/>
      <c r="W599" s="30"/>
      <c r="X599" s="30"/>
      <c r="BG599" s="29"/>
    </row>
    <row r="600" spans="1:59" ht="0.95" customHeight="1">
      <c r="V600" s="30"/>
      <c r="W600" s="30"/>
      <c r="X600" s="30"/>
      <c r="BG600" s="29"/>
    </row>
    <row r="601" spans="1:59" ht="16.5" thickBot="1">
      <c r="D601" s="1" t="s">
        <v>27</v>
      </c>
      <c r="E601" s="1" t="s">
        <v>3</v>
      </c>
      <c r="F601" s="15" t="s">
        <v>4</v>
      </c>
      <c r="G601" s="15" t="s">
        <v>8</v>
      </c>
      <c r="H601" s="15" t="s">
        <v>5</v>
      </c>
      <c r="I601" s="15" t="s">
        <v>6</v>
      </c>
      <c r="J601" s="15" t="s">
        <v>7</v>
      </c>
      <c r="K601" s="16" t="s">
        <v>60</v>
      </c>
      <c r="P601" s="30" t="s">
        <v>201</v>
      </c>
      <c r="R601" s="30" t="s">
        <v>201</v>
      </c>
      <c r="V601" s="142"/>
      <c r="W601" s="142"/>
      <c r="X601" s="142"/>
      <c r="Y601" s="142"/>
      <c r="AB601" s="142"/>
      <c r="AC601" s="142"/>
      <c r="AD601" s="142"/>
      <c r="AE601" s="142"/>
      <c r="AF601" s="142"/>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29"/>
    </row>
    <row r="602" spans="1:59">
      <c r="A602" s="364">
        <v>53</v>
      </c>
      <c r="B602" s="252" t="s">
        <v>19</v>
      </c>
      <c r="C602" s="253"/>
      <c r="D602" s="78">
        <f>+入力シート①!AA$2</f>
        <v>0</v>
      </c>
      <c r="E602" s="32"/>
      <c r="F602" s="43"/>
      <c r="G602" s="43"/>
      <c r="H602" s="43"/>
      <c r="I602" s="43"/>
      <c r="J602" s="43"/>
      <c r="K602" s="44"/>
      <c r="P602" s="239">
        <v>0</v>
      </c>
      <c r="R602" s="239">
        <v>0</v>
      </c>
      <c r="S602" s="239"/>
      <c r="U602" s="30">
        <v>2012</v>
      </c>
      <c r="V602" s="30">
        <f t="shared" ref="V602:BF602" si="225">+V$1</f>
        <v>2011</v>
      </c>
      <c r="W602" s="30">
        <f t="shared" si="225"/>
        <v>2010</v>
      </c>
      <c r="X602" s="30">
        <f t="shared" si="225"/>
        <v>2009</v>
      </c>
      <c r="Y602" s="30">
        <f t="shared" si="225"/>
        <v>2008</v>
      </c>
      <c r="Z602" s="30">
        <f t="shared" si="225"/>
        <v>2007</v>
      </c>
      <c r="AA602" s="30">
        <f t="shared" si="225"/>
        <v>2006</v>
      </c>
      <c r="AB602" s="30">
        <f t="shared" si="225"/>
        <v>2005</v>
      </c>
      <c r="AC602" s="30">
        <f t="shared" si="225"/>
        <v>2004</v>
      </c>
      <c r="AD602" s="30">
        <f t="shared" si="225"/>
        <v>2003</v>
      </c>
      <c r="AE602" s="30">
        <f t="shared" si="225"/>
        <v>2003</v>
      </c>
      <c r="AF602" s="30">
        <f t="shared" si="225"/>
        <v>2001</v>
      </c>
      <c r="AG602">
        <f t="shared" si="225"/>
        <v>2001</v>
      </c>
      <c r="AH602">
        <f t="shared" si="225"/>
        <v>2000</v>
      </c>
      <c r="AI602">
        <f t="shared" si="225"/>
        <v>1999</v>
      </c>
      <c r="AJ602">
        <f t="shared" si="225"/>
        <v>1999</v>
      </c>
      <c r="AK602">
        <f t="shared" si="225"/>
        <v>1998</v>
      </c>
      <c r="AL602">
        <f t="shared" si="225"/>
        <v>1997</v>
      </c>
      <c r="AM602">
        <f t="shared" si="225"/>
        <v>1996</v>
      </c>
      <c r="AN602">
        <f t="shared" si="225"/>
        <v>1995</v>
      </c>
      <c r="AO602">
        <f t="shared" si="225"/>
        <v>1994</v>
      </c>
      <c r="AP602">
        <f t="shared" si="225"/>
        <v>1993</v>
      </c>
      <c r="AQ602">
        <f t="shared" si="225"/>
        <v>1992</v>
      </c>
      <c r="AR602">
        <f t="shared" si="225"/>
        <v>1991</v>
      </c>
      <c r="AS602">
        <f t="shared" si="225"/>
        <v>1991</v>
      </c>
      <c r="AT602">
        <f t="shared" si="225"/>
        <v>1990</v>
      </c>
      <c r="AU602">
        <f t="shared" si="225"/>
        <v>1989</v>
      </c>
      <c r="AV602">
        <f t="shared" si="225"/>
        <v>1988</v>
      </c>
      <c r="AW602">
        <f t="shared" si="225"/>
        <v>1987</v>
      </c>
      <c r="AX602">
        <f t="shared" si="225"/>
        <v>1986</v>
      </c>
      <c r="AY602">
        <f t="shared" si="225"/>
        <v>1985</v>
      </c>
      <c r="AZ602">
        <f t="shared" si="225"/>
        <v>1984</v>
      </c>
      <c r="BA602">
        <f t="shared" si="225"/>
        <v>1984</v>
      </c>
      <c r="BB602">
        <f t="shared" si="225"/>
        <v>1983</v>
      </c>
      <c r="BC602">
        <f t="shared" si="225"/>
        <v>1982</v>
      </c>
      <c r="BD602">
        <f t="shared" si="225"/>
        <v>1981</v>
      </c>
      <c r="BE602">
        <f t="shared" si="225"/>
        <v>1981</v>
      </c>
      <c r="BF602">
        <f t="shared" si="225"/>
        <v>1980</v>
      </c>
      <c r="BG602" s="29"/>
    </row>
    <row r="603" spans="1:59">
      <c r="A603" s="364"/>
      <c r="B603" s="252" t="s">
        <v>20</v>
      </c>
      <c r="C603" s="253"/>
      <c r="D603" s="79">
        <f>+入力シート①!AA$2</f>
        <v>0</v>
      </c>
      <c r="E603" s="33"/>
      <c r="F603" s="45"/>
      <c r="G603" s="45"/>
      <c r="H603" s="45"/>
      <c r="I603" s="45"/>
      <c r="J603" s="45"/>
      <c r="K603" s="46"/>
      <c r="P603" s="150">
        <v>0</v>
      </c>
      <c r="R603" s="150">
        <v>0</v>
      </c>
      <c r="S603" s="150"/>
      <c r="U603" s="30">
        <v>1</v>
      </c>
      <c r="V603" s="30">
        <f t="shared" ref="V603:BF603" si="226">+V$3</f>
        <v>1</v>
      </c>
      <c r="W603" s="30">
        <f t="shared" si="226"/>
        <v>1</v>
      </c>
      <c r="X603" s="30">
        <f t="shared" si="226"/>
        <v>1</v>
      </c>
      <c r="Y603" s="30">
        <f t="shared" si="226"/>
        <v>1</v>
      </c>
      <c r="Z603" s="30">
        <f t="shared" si="226"/>
        <v>1</v>
      </c>
      <c r="AA603" s="30">
        <f t="shared" si="226"/>
        <v>1</v>
      </c>
      <c r="AB603" s="30">
        <f t="shared" si="226"/>
        <v>1</v>
      </c>
      <c r="AC603" s="30">
        <f t="shared" si="226"/>
        <v>1</v>
      </c>
      <c r="AD603" s="30">
        <f t="shared" si="226"/>
        <v>1</v>
      </c>
      <c r="AE603" s="30">
        <f t="shared" si="226"/>
        <v>1</v>
      </c>
      <c r="AF603" s="30">
        <f t="shared" si="226"/>
        <v>1</v>
      </c>
      <c r="AG603">
        <f t="shared" si="226"/>
        <v>1</v>
      </c>
      <c r="AH603">
        <f t="shared" si="226"/>
        <v>1</v>
      </c>
      <c r="AI603">
        <f t="shared" si="226"/>
        <v>1</v>
      </c>
      <c r="AJ603">
        <f t="shared" si="226"/>
        <v>1</v>
      </c>
      <c r="AK603">
        <f t="shared" si="226"/>
        <v>1</v>
      </c>
      <c r="AL603">
        <f t="shared" si="226"/>
        <v>1</v>
      </c>
      <c r="AM603">
        <f t="shared" si="226"/>
        <v>1</v>
      </c>
      <c r="AN603">
        <f t="shared" si="226"/>
        <v>1</v>
      </c>
      <c r="AO603">
        <f t="shared" si="226"/>
        <v>1</v>
      </c>
      <c r="AP603">
        <f t="shared" si="226"/>
        <v>1</v>
      </c>
      <c r="AQ603">
        <f t="shared" si="226"/>
        <v>1</v>
      </c>
      <c r="AR603">
        <f t="shared" si="226"/>
        <v>1</v>
      </c>
      <c r="AS603">
        <f t="shared" si="226"/>
        <v>1</v>
      </c>
      <c r="AT603">
        <f t="shared" si="226"/>
        <v>1</v>
      </c>
      <c r="AU603">
        <f t="shared" si="226"/>
        <v>1</v>
      </c>
      <c r="AV603">
        <f t="shared" si="226"/>
        <v>1</v>
      </c>
      <c r="AW603">
        <f t="shared" si="226"/>
        <v>1</v>
      </c>
      <c r="AX603">
        <f t="shared" si="226"/>
        <v>1</v>
      </c>
      <c r="AY603">
        <f t="shared" si="226"/>
        <v>1</v>
      </c>
      <c r="AZ603">
        <f t="shared" si="226"/>
        <v>1</v>
      </c>
      <c r="BA603">
        <f t="shared" si="226"/>
        <v>1</v>
      </c>
      <c r="BB603">
        <f t="shared" si="226"/>
        <v>1</v>
      </c>
      <c r="BC603">
        <f t="shared" si="226"/>
        <v>1</v>
      </c>
      <c r="BD603">
        <f t="shared" si="226"/>
        <v>1</v>
      </c>
      <c r="BE603">
        <f t="shared" si="226"/>
        <v>1</v>
      </c>
      <c r="BF603">
        <f t="shared" si="226"/>
        <v>1</v>
      </c>
      <c r="BG603" s="29"/>
    </row>
    <row r="604" spans="1:59">
      <c r="A604" s="364"/>
      <c r="B604" s="252" t="s">
        <v>21</v>
      </c>
      <c r="C604" s="253"/>
      <c r="D604" s="80">
        <f>+入力シート①!AA$2</f>
        <v>0</v>
      </c>
      <c r="E604" s="33"/>
      <c r="F604" s="45"/>
      <c r="G604" s="45"/>
      <c r="H604" s="45"/>
      <c r="I604" s="45"/>
      <c r="J604" s="45"/>
      <c r="K604" s="46"/>
      <c r="P604" s="151">
        <v>0</v>
      </c>
      <c r="R604" s="151">
        <v>0</v>
      </c>
      <c r="S604" s="151"/>
      <c r="V604" s="30"/>
      <c r="W604" s="30"/>
      <c r="X604" s="30"/>
      <c r="BA604">
        <v>9</v>
      </c>
      <c r="BG604" s="29"/>
    </row>
    <row r="605" spans="1:59">
      <c r="A605" s="364"/>
      <c r="B605" s="252" t="s">
        <v>61</v>
      </c>
      <c r="C605" s="253"/>
      <c r="D605">
        <f>+入力シート①!AA$3</f>
        <v>0</v>
      </c>
      <c r="E605" s="33"/>
      <c r="F605" s="45"/>
      <c r="G605" s="45"/>
      <c r="H605" s="45"/>
      <c r="I605" s="45"/>
      <c r="J605" s="45"/>
      <c r="K605" s="46"/>
      <c r="P605" s="30">
        <v>0</v>
      </c>
      <c r="U605" s="30">
        <v>53</v>
      </c>
      <c r="V605" s="30">
        <f t="shared" ref="V605:AA605" si="227">+$A$602</f>
        <v>53</v>
      </c>
      <c r="W605" s="30">
        <f t="shared" si="227"/>
        <v>53</v>
      </c>
      <c r="X605" s="30">
        <f t="shared" si="227"/>
        <v>53</v>
      </c>
      <c r="Y605" s="30">
        <f t="shared" si="227"/>
        <v>53</v>
      </c>
      <c r="Z605" s="30">
        <f t="shared" si="227"/>
        <v>53</v>
      </c>
      <c r="AA605" s="30">
        <f t="shared" si="227"/>
        <v>53</v>
      </c>
      <c r="AB605" s="30">
        <f t="shared" ref="AB605:BF605" si="228">+$A$602</f>
        <v>53</v>
      </c>
      <c r="AC605" s="30">
        <f t="shared" si="228"/>
        <v>53</v>
      </c>
      <c r="AD605" s="30">
        <f t="shared" si="228"/>
        <v>53</v>
      </c>
      <c r="AE605" s="30">
        <f t="shared" si="228"/>
        <v>53</v>
      </c>
      <c r="AF605" s="30">
        <f t="shared" si="228"/>
        <v>53</v>
      </c>
      <c r="AG605">
        <f t="shared" si="228"/>
        <v>53</v>
      </c>
      <c r="AH605">
        <f t="shared" si="228"/>
        <v>53</v>
      </c>
      <c r="AI605">
        <f t="shared" si="228"/>
        <v>53</v>
      </c>
      <c r="AJ605">
        <f t="shared" si="228"/>
        <v>53</v>
      </c>
      <c r="AK605">
        <f t="shared" si="228"/>
        <v>53</v>
      </c>
      <c r="AL605">
        <f t="shared" si="228"/>
        <v>53</v>
      </c>
      <c r="AM605">
        <f t="shared" si="228"/>
        <v>53</v>
      </c>
      <c r="AN605">
        <f t="shared" si="228"/>
        <v>53</v>
      </c>
      <c r="AO605">
        <f t="shared" si="228"/>
        <v>53</v>
      </c>
      <c r="AP605">
        <f t="shared" si="228"/>
        <v>53</v>
      </c>
      <c r="AQ605">
        <f t="shared" si="228"/>
        <v>53</v>
      </c>
      <c r="AR605">
        <f t="shared" si="228"/>
        <v>53</v>
      </c>
      <c r="AS605">
        <f t="shared" si="228"/>
        <v>53</v>
      </c>
      <c r="AT605">
        <f t="shared" si="228"/>
        <v>53</v>
      </c>
      <c r="AU605">
        <f t="shared" si="228"/>
        <v>53</v>
      </c>
      <c r="AV605">
        <f t="shared" si="228"/>
        <v>53</v>
      </c>
      <c r="AW605">
        <f t="shared" si="228"/>
        <v>53</v>
      </c>
      <c r="AX605">
        <f t="shared" si="228"/>
        <v>53</v>
      </c>
      <c r="AY605">
        <f t="shared" si="228"/>
        <v>53</v>
      </c>
      <c r="AZ605">
        <f t="shared" si="228"/>
        <v>53</v>
      </c>
      <c r="BA605">
        <f t="shared" si="228"/>
        <v>53</v>
      </c>
      <c r="BB605">
        <f t="shared" si="228"/>
        <v>53</v>
      </c>
      <c r="BC605">
        <f t="shared" si="228"/>
        <v>53</v>
      </c>
      <c r="BD605">
        <f t="shared" si="228"/>
        <v>53</v>
      </c>
      <c r="BE605">
        <f t="shared" si="228"/>
        <v>53</v>
      </c>
      <c r="BF605">
        <f t="shared" si="228"/>
        <v>53</v>
      </c>
      <c r="BG605" s="29"/>
    </row>
    <row r="606" spans="1:59" ht="16.5" thickBot="1">
      <c r="A606" s="364"/>
      <c r="B606" s="252" t="s">
        <v>22</v>
      </c>
      <c r="C606" s="253"/>
      <c r="D606" s="85">
        <f>+入力シート①!AA$4</f>
        <v>0</v>
      </c>
      <c r="E606" s="34"/>
      <c r="F606" s="47"/>
      <c r="G606" s="47"/>
      <c r="H606" s="47"/>
      <c r="I606" s="47"/>
      <c r="J606" s="47"/>
      <c r="K606" s="48"/>
      <c r="P606" s="152">
        <v>0</v>
      </c>
      <c r="R606" s="152">
        <v>0</v>
      </c>
      <c r="S606" s="152"/>
      <c r="V606" s="152"/>
      <c r="W606" s="152"/>
      <c r="X606" s="152"/>
      <c r="Y606" s="152"/>
      <c r="BG606" s="29"/>
    </row>
    <row r="607" spans="1:59">
      <c r="A607" s="364"/>
      <c r="B607" s="254" t="s">
        <v>23</v>
      </c>
      <c r="C607" s="20">
        <v>0</v>
      </c>
      <c r="D607">
        <f>+入力シート①!AA$5</f>
        <v>0</v>
      </c>
      <c r="E607">
        <f t="shared" ref="E607:E619" si="229">+COUNT($M607:$BG607)</f>
        <v>1</v>
      </c>
      <c r="F607" s="16">
        <f t="shared" ref="F607:F619" si="230">+AVERAGE($M607:$BG607)</f>
        <v>17.8</v>
      </c>
      <c r="G607" s="16" t="e">
        <f t="shared" ref="G607:G619" si="231">+STDEV($M607:$BG607)</f>
        <v>#DIV/0!</v>
      </c>
      <c r="H607" s="16">
        <f t="shared" ref="H607:H619" si="232">+MAX($M607:$BG607)</f>
        <v>17.8</v>
      </c>
      <c r="I607" s="16">
        <f t="shared" ref="I607:I619" si="233">+MIN($M607:$BG607)</f>
        <v>17.8</v>
      </c>
      <c r="J607" s="16">
        <f>+D607-F607</f>
        <v>-17.8</v>
      </c>
      <c r="K607" s="16" t="e">
        <f>+J607/G607</f>
        <v>#DIV/0!</v>
      </c>
      <c r="V607" s="30"/>
      <c r="W607" s="30"/>
      <c r="X607" s="30"/>
      <c r="BA607">
        <v>17.8</v>
      </c>
      <c r="BG607" s="29"/>
    </row>
    <row r="608" spans="1:59">
      <c r="A608" s="364"/>
      <c r="B608" s="254"/>
      <c r="C608" s="20">
        <v>10</v>
      </c>
      <c r="D608">
        <f>+入力シート①!AA$6</f>
        <v>0</v>
      </c>
      <c r="E608">
        <f t="shared" si="229"/>
        <v>1</v>
      </c>
      <c r="F608" s="16">
        <f t="shared" si="230"/>
        <v>17.84</v>
      </c>
      <c r="G608" s="16" t="e">
        <f t="shared" si="231"/>
        <v>#DIV/0!</v>
      </c>
      <c r="H608" s="16">
        <f t="shared" si="232"/>
        <v>17.84</v>
      </c>
      <c r="I608" s="16">
        <f t="shared" si="233"/>
        <v>17.84</v>
      </c>
      <c r="J608" s="16">
        <f t="shared" ref="J608:J619" si="234">+D608-F608</f>
        <v>-17.84</v>
      </c>
      <c r="K608" s="16" t="e">
        <f t="shared" ref="K608:K619" si="235">+J608/G608</f>
        <v>#DIV/0!</v>
      </c>
      <c r="V608" s="30"/>
      <c r="W608" s="30"/>
      <c r="X608" s="30"/>
      <c r="BA608">
        <v>17.84</v>
      </c>
      <c r="BG608" s="29"/>
    </row>
    <row r="609" spans="1:59">
      <c r="A609" s="364"/>
      <c r="B609" s="254"/>
      <c r="C609" s="20">
        <v>20</v>
      </c>
      <c r="D609">
        <f>+入力シート①!AA$7</f>
        <v>0</v>
      </c>
      <c r="E609">
        <f t="shared" si="229"/>
        <v>1</v>
      </c>
      <c r="F609" s="16">
        <f t="shared" si="230"/>
        <v>17.829999999999998</v>
      </c>
      <c r="G609" s="16" t="e">
        <f t="shared" si="231"/>
        <v>#DIV/0!</v>
      </c>
      <c r="H609" s="16">
        <f t="shared" si="232"/>
        <v>17.829999999999998</v>
      </c>
      <c r="I609" s="16">
        <f t="shared" si="233"/>
        <v>17.829999999999998</v>
      </c>
      <c r="J609" s="16">
        <f t="shared" si="234"/>
        <v>-17.829999999999998</v>
      </c>
      <c r="K609" s="16" t="e">
        <f t="shared" si="235"/>
        <v>#DIV/0!</v>
      </c>
      <c r="V609" s="30"/>
      <c r="W609" s="30"/>
      <c r="X609" s="30"/>
      <c r="BA609">
        <v>17.829999999999998</v>
      </c>
      <c r="BG609" s="29"/>
    </row>
    <row r="610" spans="1:59">
      <c r="A610" s="364"/>
      <c r="B610" s="254"/>
      <c r="C610" s="20">
        <v>30</v>
      </c>
      <c r="D610">
        <f>+入力シート①!AA$8</f>
        <v>0</v>
      </c>
      <c r="E610">
        <f t="shared" si="229"/>
        <v>1</v>
      </c>
      <c r="F610" s="16">
        <f t="shared" si="230"/>
        <v>17.73</v>
      </c>
      <c r="G610" s="16" t="e">
        <f t="shared" si="231"/>
        <v>#DIV/0!</v>
      </c>
      <c r="H610" s="16">
        <f t="shared" si="232"/>
        <v>17.73</v>
      </c>
      <c r="I610" s="16">
        <f t="shared" si="233"/>
        <v>17.73</v>
      </c>
      <c r="J610" s="16">
        <f t="shared" si="234"/>
        <v>-17.73</v>
      </c>
      <c r="K610" s="16" t="e">
        <f t="shared" si="235"/>
        <v>#DIV/0!</v>
      </c>
      <c r="V610" s="30"/>
      <c r="W610" s="30"/>
      <c r="X610" s="30"/>
      <c r="BA610">
        <v>17.73</v>
      </c>
      <c r="BG610" s="29"/>
    </row>
    <row r="611" spans="1:59">
      <c r="A611" s="364"/>
      <c r="B611" s="254"/>
      <c r="C611" s="20">
        <v>50</v>
      </c>
      <c r="D611">
        <f>+入力シート①!AA$9</f>
        <v>0</v>
      </c>
      <c r="E611">
        <f t="shared" si="229"/>
        <v>1</v>
      </c>
      <c r="F611" s="16">
        <f t="shared" si="230"/>
        <v>17.36</v>
      </c>
      <c r="G611" s="16" t="e">
        <f t="shared" si="231"/>
        <v>#DIV/0!</v>
      </c>
      <c r="H611" s="16">
        <f t="shared" si="232"/>
        <v>17.36</v>
      </c>
      <c r="I611" s="16">
        <f t="shared" si="233"/>
        <v>17.36</v>
      </c>
      <c r="J611" s="16">
        <f t="shared" si="234"/>
        <v>-17.36</v>
      </c>
      <c r="K611" s="16" t="e">
        <f t="shared" si="235"/>
        <v>#DIV/0!</v>
      </c>
      <c r="V611" s="30"/>
      <c r="W611" s="30"/>
      <c r="X611" s="30"/>
      <c r="BA611">
        <v>17.36</v>
      </c>
      <c r="BG611" s="29"/>
    </row>
    <row r="612" spans="1:59">
      <c r="A612" s="364"/>
      <c r="B612" s="254"/>
      <c r="C612" s="20">
        <v>75</v>
      </c>
      <c r="D612">
        <f>+入力シート①!AA$10</f>
        <v>0</v>
      </c>
      <c r="E612">
        <f t="shared" si="229"/>
        <v>1</v>
      </c>
      <c r="F612" s="16">
        <f t="shared" si="230"/>
        <v>16.88</v>
      </c>
      <c r="G612" s="16" t="e">
        <f t="shared" si="231"/>
        <v>#DIV/0!</v>
      </c>
      <c r="H612" s="16">
        <f t="shared" si="232"/>
        <v>16.88</v>
      </c>
      <c r="I612" s="16">
        <f t="shared" si="233"/>
        <v>16.88</v>
      </c>
      <c r="J612" s="16">
        <f t="shared" si="234"/>
        <v>-16.88</v>
      </c>
      <c r="K612" s="16" t="e">
        <f t="shared" si="235"/>
        <v>#DIV/0!</v>
      </c>
      <c r="V612" s="30"/>
      <c r="W612" s="30"/>
      <c r="X612" s="30"/>
      <c r="BA612">
        <v>16.88</v>
      </c>
      <c r="BG612" s="29"/>
    </row>
    <row r="613" spans="1:59">
      <c r="A613" s="364"/>
      <c r="B613" s="254"/>
      <c r="C613" s="20">
        <v>100</v>
      </c>
      <c r="D613">
        <f>+入力シート①!AA$11</f>
        <v>0</v>
      </c>
      <c r="E613">
        <f t="shared" si="229"/>
        <v>1</v>
      </c>
      <c r="F613" s="16">
        <f t="shared" si="230"/>
        <v>16.72</v>
      </c>
      <c r="G613" s="16" t="e">
        <f t="shared" si="231"/>
        <v>#DIV/0!</v>
      </c>
      <c r="H613" s="16">
        <f t="shared" si="232"/>
        <v>16.72</v>
      </c>
      <c r="I613" s="16">
        <f t="shared" si="233"/>
        <v>16.72</v>
      </c>
      <c r="J613" s="16">
        <f t="shared" si="234"/>
        <v>-16.72</v>
      </c>
      <c r="K613" s="16" t="e">
        <f t="shared" si="235"/>
        <v>#DIV/0!</v>
      </c>
      <c r="V613" s="30"/>
      <c r="W613" s="30"/>
      <c r="X613" s="30"/>
      <c r="BA613">
        <v>16.72</v>
      </c>
      <c r="BG613" s="29"/>
    </row>
    <row r="614" spans="1:59">
      <c r="A614" s="364"/>
      <c r="B614" s="254"/>
      <c r="C614" s="20">
        <v>150</v>
      </c>
      <c r="D614">
        <f>+入力シート①!AA$12</f>
        <v>0</v>
      </c>
      <c r="E614">
        <f t="shared" si="229"/>
        <v>1</v>
      </c>
      <c r="F614" s="16">
        <f t="shared" si="230"/>
        <v>14.54</v>
      </c>
      <c r="G614" s="16" t="e">
        <f t="shared" si="231"/>
        <v>#DIV/0!</v>
      </c>
      <c r="H614" s="16">
        <f t="shared" si="232"/>
        <v>14.54</v>
      </c>
      <c r="I614" s="16">
        <f t="shared" si="233"/>
        <v>14.54</v>
      </c>
      <c r="J614" s="16">
        <f t="shared" si="234"/>
        <v>-14.54</v>
      </c>
      <c r="K614" s="16" t="e">
        <f t="shared" si="235"/>
        <v>#DIV/0!</v>
      </c>
      <c r="V614" s="30"/>
      <c r="W614" s="30"/>
      <c r="X614" s="30"/>
      <c r="BA614">
        <v>14.54</v>
      </c>
      <c r="BG614" s="29"/>
    </row>
    <row r="615" spans="1:59">
      <c r="A615" s="364"/>
      <c r="B615" s="254"/>
      <c r="C615" s="20">
        <v>200</v>
      </c>
      <c r="D615">
        <f>+入力シート①!AA$13</f>
        <v>0</v>
      </c>
      <c r="E615">
        <f t="shared" si="229"/>
        <v>1</v>
      </c>
      <c r="F615" s="16">
        <f t="shared" si="230"/>
        <v>12.37</v>
      </c>
      <c r="G615" s="16" t="e">
        <f t="shared" si="231"/>
        <v>#DIV/0!</v>
      </c>
      <c r="H615" s="16">
        <f t="shared" si="232"/>
        <v>12.37</v>
      </c>
      <c r="I615" s="16">
        <f t="shared" si="233"/>
        <v>12.37</v>
      </c>
      <c r="J615" s="16">
        <f t="shared" si="234"/>
        <v>-12.37</v>
      </c>
      <c r="K615" s="16" t="e">
        <f t="shared" si="235"/>
        <v>#DIV/0!</v>
      </c>
      <c r="V615" s="30"/>
      <c r="W615" s="30"/>
      <c r="X615" s="30"/>
      <c r="BA615">
        <v>12.37</v>
      </c>
      <c r="BG615" s="29"/>
    </row>
    <row r="616" spans="1:59">
      <c r="A616" s="364"/>
      <c r="B616" s="254"/>
      <c r="C616" s="20">
        <v>300</v>
      </c>
      <c r="D616">
        <f>+入力シート①!AA$14</f>
        <v>0</v>
      </c>
      <c r="E616">
        <f t="shared" si="229"/>
        <v>0</v>
      </c>
      <c r="F616" s="16" t="e">
        <f t="shared" si="230"/>
        <v>#DIV/0!</v>
      </c>
      <c r="G616" s="16" t="e">
        <f t="shared" si="231"/>
        <v>#DIV/0!</v>
      </c>
      <c r="H616" s="16">
        <f t="shared" si="232"/>
        <v>0</v>
      </c>
      <c r="I616" s="16">
        <f t="shared" si="233"/>
        <v>0</v>
      </c>
      <c r="J616" s="16" t="e">
        <f t="shared" si="234"/>
        <v>#DIV/0!</v>
      </c>
      <c r="K616" s="16" t="e">
        <f t="shared" si="235"/>
        <v>#DIV/0!</v>
      </c>
      <c r="V616" s="30"/>
      <c r="W616" s="30"/>
      <c r="X616" s="30"/>
      <c r="BG616" s="29"/>
    </row>
    <row r="617" spans="1:59">
      <c r="A617" s="364"/>
      <c r="B617" s="254"/>
      <c r="C617" s="20">
        <v>400</v>
      </c>
      <c r="D617">
        <f>+入力シート①!AA$15</f>
        <v>0</v>
      </c>
      <c r="E617">
        <f t="shared" si="229"/>
        <v>0</v>
      </c>
      <c r="F617" s="16" t="e">
        <f t="shared" si="230"/>
        <v>#DIV/0!</v>
      </c>
      <c r="G617" s="16" t="e">
        <f t="shared" si="231"/>
        <v>#DIV/0!</v>
      </c>
      <c r="H617" s="16">
        <f t="shared" si="232"/>
        <v>0</v>
      </c>
      <c r="I617" s="16">
        <f t="shared" si="233"/>
        <v>0</v>
      </c>
      <c r="J617" s="16" t="e">
        <f t="shared" si="234"/>
        <v>#DIV/0!</v>
      </c>
      <c r="K617" s="16" t="e">
        <f t="shared" si="235"/>
        <v>#DIV/0!</v>
      </c>
      <c r="V617" s="30"/>
      <c r="W617" s="30"/>
      <c r="X617" s="30"/>
      <c r="BG617" s="29"/>
    </row>
    <row r="618" spans="1:59">
      <c r="A618" s="364"/>
      <c r="B618" s="254"/>
      <c r="C618" s="20">
        <v>500</v>
      </c>
      <c r="D618">
        <f>+入力シート①!AA$16</f>
        <v>0</v>
      </c>
      <c r="E618">
        <f t="shared" si="229"/>
        <v>0</v>
      </c>
      <c r="F618" s="16" t="e">
        <f t="shared" si="230"/>
        <v>#DIV/0!</v>
      </c>
      <c r="G618" s="16" t="e">
        <f t="shared" si="231"/>
        <v>#DIV/0!</v>
      </c>
      <c r="H618" s="16">
        <f t="shared" si="232"/>
        <v>0</v>
      </c>
      <c r="I618" s="16">
        <f t="shared" si="233"/>
        <v>0</v>
      </c>
      <c r="J618" s="16" t="e">
        <f t="shared" si="234"/>
        <v>#DIV/0!</v>
      </c>
      <c r="K618" s="16" t="e">
        <f t="shared" si="235"/>
        <v>#DIV/0!</v>
      </c>
      <c r="V618" s="30"/>
      <c r="W618" s="30"/>
      <c r="X618" s="30"/>
      <c r="BG618" s="29"/>
    </row>
    <row r="619" spans="1:59">
      <c r="A619" s="364"/>
      <c r="B619" s="254"/>
      <c r="C619" s="20">
        <v>600</v>
      </c>
      <c r="D619">
        <f>+入力シート①!AA$17</f>
        <v>0</v>
      </c>
      <c r="E619">
        <f t="shared" si="229"/>
        <v>0</v>
      </c>
      <c r="F619" s="16" t="e">
        <f t="shared" si="230"/>
        <v>#DIV/0!</v>
      </c>
      <c r="G619" s="16" t="e">
        <f t="shared" si="231"/>
        <v>#DIV/0!</v>
      </c>
      <c r="H619" s="16">
        <f t="shared" si="232"/>
        <v>0</v>
      </c>
      <c r="I619" s="16">
        <f t="shared" si="233"/>
        <v>0</v>
      </c>
      <c r="J619" s="16" t="e">
        <f t="shared" si="234"/>
        <v>#DIV/0!</v>
      </c>
      <c r="K619" s="16" t="e">
        <f t="shared" si="235"/>
        <v>#DIV/0!</v>
      </c>
      <c r="V619" s="30"/>
      <c r="W619" s="30"/>
      <c r="X619" s="30"/>
      <c r="BG619" s="29"/>
    </row>
    <row r="620" spans="1:59">
      <c r="A620" s="364"/>
      <c r="B620" s="26"/>
      <c r="C620" s="26"/>
      <c r="D620" s="31"/>
      <c r="E620" s="31"/>
      <c r="F620" s="49"/>
      <c r="G620" s="49"/>
      <c r="H620" s="49"/>
      <c r="I620" s="49"/>
      <c r="J620" s="49"/>
      <c r="K620" s="49"/>
      <c r="L620" s="31"/>
      <c r="U620" s="31"/>
      <c r="V620" s="31"/>
      <c r="W620" s="31"/>
      <c r="X620" s="31"/>
      <c r="Y620" s="31"/>
      <c r="Z620" s="31"/>
      <c r="AA620" s="31"/>
      <c r="AB620" s="31"/>
      <c r="AC620" s="31"/>
      <c r="AD620" s="31"/>
      <c r="AE620" s="31"/>
      <c r="AF620" s="31"/>
      <c r="AG620" s="31"/>
      <c r="AH620" s="31"/>
      <c r="AI620" s="31"/>
      <c r="AJ620" s="31"/>
      <c r="AK620" s="31"/>
      <c r="AL620" s="31"/>
      <c r="AM620" s="31"/>
      <c r="AN620" s="31"/>
      <c r="AO620" s="31"/>
      <c r="AP620" s="31"/>
      <c r="AQ620" s="31"/>
      <c r="AR620" s="31"/>
      <c r="AS620" s="31"/>
      <c r="AT620" s="31"/>
      <c r="AU620" s="31"/>
      <c r="AV620" s="31"/>
      <c r="AW620" s="31"/>
      <c r="AX620" s="31"/>
      <c r="AY620" s="31"/>
      <c r="AZ620" s="31"/>
      <c r="BA620" s="31"/>
      <c r="BB620" s="31"/>
      <c r="BC620" s="31"/>
      <c r="BD620" s="31"/>
      <c r="BE620" s="31"/>
      <c r="BF620" s="31"/>
      <c r="BG620" s="29"/>
    </row>
    <row r="621" spans="1:59">
      <c r="A621" s="364"/>
      <c r="B621" s="250" t="s">
        <v>26</v>
      </c>
      <c r="C621" s="24" t="s">
        <v>24</v>
      </c>
      <c r="D621">
        <f>+入力シート①!AA$19</f>
        <v>0</v>
      </c>
      <c r="E621">
        <f>+COUNT($M621:$BG621)</f>
        <v>1</v>
      </c>
      <c r="F621" s="16">
        <f>+AVERAGE($M621:$BG621)</f>
        <v>301</v>
      </c>
      <c r="G621" s="16" t="e">
        <f>+STDEV($M621:$BG621)</f>
        <v>#DIV/0!</v>
      </c>
      <c r="H621" s="16">
        <f>+MAX($M621:$BG621)</f>
        <v>301</v>
      </c>
      <c r="I621" s="16">
        <f>+MIN($M621:$BG621)</f>
        <v>301</v>
      </c>
      <c r="J621" s="16">
        <f>+D621-F621</f>
        <v>-301</v>
      </c>
      <c r="K621" s="16" t="e">
        <f>+J621/G621</f>
        <v>#DIV/0!</v>
      </c>
      <c r="V621" s="30"/>
      <c r="W621" s="30"/>
      <c r="X621" s="30"/>
      <c r="BA621">
        <v>301</v>
      </c>
      <c r="BG621" s="29"/>
    </row>
    <row r="622" spans="1:59">
      <c r="A622" s="364"/>
      <c r="B622" s="251"/>
      <c r="C622" s="21" t="s">
        <v>25</v>
      </c>
      <c r="D622">
        <f>+入力シート①!AA$20</f>
        <v>0</v>
      </c>
      <c r="E622">
        <f>+COUNT($M622:$BG622)</f>
        <v>1</v>
      </c>
      <c r="F622" s="16">
        <f>+AVERAGE($M622:$BG622)</f>
        <v>0.8</v>
      </c>
      <c r="G622" s="16" t="e">
        <f>+STDEV($M622:$BG622)</f>
        <v>#DIV/0!</v>
      </c>
      <c r="H622" s="16">
        <f>+MAX($M622:$BG622)</f>
        <v>0.8</v>
      </c>
      <c r="I622" s="16">
        <f>+MIN($M622:$BG622)</f>
        <v>0.8</v>
      </c>
      <c r="J622" s="16">
        <f>+D622-F622</f>
        <v>-0.8</v>
      </c>
      <c r="K622" s="16" t="e">
        <f>+J622/G622</f>
        <v>#DIV/0!</v>
      </c>
      <c r="V622" s="30"/>
      <c r="W622" s="30"/>
      <c r="X622" s="30"/>
      <c r="BA622">
        <v>0.8</v>
      </c>
      <c r="BG622" s="29"/>
    </row>
    <row r="623" spans="1:59" ht="0.95" customHeight="1">
      <c r="V623" s="30"/>
      <c r="W623" s="30"/>
      <c r="X623" s="30"/>
      <c r="BG623" s="29"/>
    </row>
    <row r="624" spans="1:59" ht="0.95" customHeight="1">
      <c r="V624" s="30"/>
      <c r="W624" s="30"/>
      <c r="X624" s="30"/>
      <c r="BG624" s="29"/>
    </row>
    <row r="625" spans="1:59" ht="0.95" customHeight="1">
      <c r="V625" s="30"/>
      <c r="W625" s="30"/>
      <c r="X625" s="30"/>
      <c r="BG625" s="29"/>
    </row>
    <row r="626" spans="1:59" ht="0.95" customHeight="1">
      <c r="V626" s="30"/>
      <c r="W626" s="30"/>
      <c r="X626" s="30"/>
      <c r="BG626" s="29"/>
    </row>
    <row r="627" spans="1:59" ht="0.95" customHeight="1">
      <c r="V627" s="30"/>
      <c r="W627" s="30"/>
      <c r="X627" s="30"/>
      <c r="BG627" s="29"/>
    </row>
    <row r="628" spans="1:59" ht="0.95" customHeight="1">
      <c r="V628" s="30"/>
      <c r="W628" s="30"/>
      <c r="X628" s="30"/>
      <c r="BG628" s="29"/>
    </row>
    <row r="629" spans="1:59" ht="0.95" customHeight="1">
      <c r="V629" s="30"/>
      <c r="W629" s="30"/>
      <c r="X629" s="30"/>
      <c r="BG629" s="29"/>
    </row>
    <row r="630" spans="1:59" ht="0.95" customHeight="1">
      <c r="V630" s="30"/>
      <c r="W630" s="30"/>
      <c r="X630" s="30"/>
      <c r="BG630" s="29"/>
    </row>
    <row r="631" spans="1:59" ht="16.5" thickBot="1">
      <c r="D631" s="1" t="s">
        <v>27</v>
      </c>
      <c r="E631" s="1" t="s">
        <v>3</v>
      </c>
      <c r="F631" s="15" t="s">
        <v>4</v>
      </c>
      <c r="G631" s="15" t="s">
        <v>8</v>
      </c>
      <c r="H631" s="15" t="s">
        <v>5</v>
      </c>
      <c r="I631" s="15" t="s">
        <v>6</v>
      </c>
      <c r="J631" s="15" t="s">
        <v>7</v>
      </c>
      <c r="K631" s="16" t="s">
        <v>60</v>
      </c>
      <c r="P631" s="30" t="s">
        <v>201</v>
      </c>
      <c r="R631" s="30" t="s">
        <v>201</v>
      </c>
      <c r="V631" s="142"/>
      <c r="W631" s="142"/>
      <c r="X631" s="142"/>
      <c r="Y631" s="142"/>
      <c r="AB631" s="142"/>
      <c r="AC631" s="142"/>
      <c r="AD631" s="142"/>
      <c r="AE631" s="142"/>
      <c r="AF631" s="142"/>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29"/>
    </row>
    <row r="632" spans="1:59">
      <c r="A632" s="364">
        <v>54</v>
      </c>
      <c r="B632" s="252" t="s">
        <v>19</v>
      </c>
      <c r="C632" s="253"/>
      <c r="D632" s="78">
        <f>+入力シート①!AB$2</f>
        <v>0</v>
      </c>
      <c r="E632" s="32"/>
      <c r="F632" s="43"/>
      <c r="G632" s="43"/>
      <c r="H632" s="43"/>
      <c r="I632" s="43"/>
      <c r="J632" s="43"/>
      <c r="K632" s="44"/>
      <c r="P632" s="239">
        <v>0</v>
      </c>
      <c r="R632" s="239">
        <v>0</v>
      </c>
      <c r="S632" s="239"/>
      <c r="U632" s="30">
        <v>2012</v>
      </c>
      <c r="V632" s="30">
        <f t="shared" ref="V632:BF632" si="236">+V$1</f>
        <v>2011</v>
      </c>
      <c r="W632" s="30">
        <f t="shared" si="236"/>
        <v>2010</v>
      </c>
      <c r="X632" s="30">
        <f t="shared" si="236"/>
        <v>2009</v>
      </c>
      <c r="Y632" s="30">
        <f t="shared" si="236"/>
        <v>2008</v>
      </c>
      <c r="Z632" s="30">
        <f t="shared" si="236"/>
        <v>2007</v>
      </c>
      <c r="AA632" s="30">
        <f t="shared" si="236"/>
        <v>2006</v>
      </c>
      <c r="AB632" s="30">
        <f t="shared" si="236"/>
        <v>2005</v>
      </c>
      <c r="AC632" s="30">
        <f t="shared" si="236"/>
        <v>2004</v>
      </c>
      <c r="AD632" s="30">
        <f t="shared" si="236"/>
        <v>2003</v>
      </c>
      <c r="AE632" s="30">
        <f t="shared" si="236"/>
        <v>2003</v>
      </c>
      <c r="AF632" s="30">
        <f t="shared" si="236"/>
        <v>2001</v>
      </c>
      <c r="AG632">
        <f t="shared" si="236"/>
        <v>2001</v>
      </c>
      <c r="AH632">
        <f t="shared" si="236"/>
        <v>2000</v>
      </c>
      <c r="AI632">
        <f t="shared" si="236"/>
        <v>1999</v>
      </c>
      <c r="AJ632">
        <f t="shared" si="236"/>
        <v>1999</v>
      </c>
      <c r="AK632">
        <f t="shared" si="236"/>
        <v>1998</v>
      </c>
      <c r="AL632">
        <f t="shared" si="236"/>
        <v>1997</v>
      </c>
      <c r="AM632">
        <f t="shared" si="236"/>
        <v>1996</v>
      </c>
      <c r="AN632">
        <f t="shared" si="236"/>
        <v>1995</v>
      </c>
      <c r="AO632">
        <f t="shared" si="236"/>
        <v>1994</v>
      </c>
      <c r="AP632">
        <f t="shared" si="236"/>
        <v>1993</v>
      </c>
      <c r="AQ632">
        <f t="shared" si="236"/>
        <v>1992</v>
      </c>
      <c r="AR632">
        <f t="shared" si="236"/>
        <v>1991</v>
      </c>
      <c r="AS632">
        <f t="shared" si="236"/>
        <v>1991</v>
      </c>
      <c r="AT632">
        <f t="shared" si="236"/>
        <v>1990</v>
      </c>
      <c r="AU632">
        <f t="shared" si="236"/>
        <v>1989</v>
      </c>
      <c r="AV632">
        <f t="shared" si="236"/>
        <v>1988</v>
      </c>
      <c r="AW632">
        <f t="shared" si="236"/>
        <v>1987</v>
      </c>
      <c r="AX632">
        <f t="shared" si="236"/>
        <v>1986</v>
      </c>
      <c r="AY632">
        <f t="shared" si="236"/>
        <v>1985</v>
      </c>
      <c r="AZ632">
        <f t="shared" si="236"/>
        <v>1984</v>
      </c>
      <c r="BA632">
        <f t="shared" si="236"/>
        <v>1984</v>
      </c>
      <c r="BB632">
        <f t="shared" si="236"/>
        <v>1983</v>
      </c>
      <c r="BC632">
        <f t="shared" si="236"/>
        <v>1982</v>
      </c>
      <c r="BD632">
        <f t="shared" si="236"/>
        <v>1981</v>
      </c>
      <c r="BE632">
        <f t="shared" si="236"/>
        <v>1981</v>
      </c>
      <c r="BF632">
        <f t="shared" si="236"/>
        <v>1980</v>
      </c>
      <c r="BG632" s="29"/>
    </row>
    <row r="633" spans="1:59">
      <c r="A633" s="364"/>
      <c r="B633" s="252" t="s">
        <v>20</v>
      </c>
      <c r="C633" s="253"/>
      <c r="D633" s="79">
        <f>+入力シート①!AB$2</f>
        <v>0</v>
      </c>
      <c r="E633" s="33"/>
      <c r="F633" s="45"/>
      <c r="G633" s="45"/>
      <c r="H633" s="45"/>
      <c r="I633" s="45"/>
      <c r="J633" s="45"/>
      <c r="K633" s="46"/>
      <c r="P633" s="150">
        <v>0</v>
      </c>
      <c r="R633" s="150">
        <v>0</v>
      </c>
      <c r="S633" s="150"/>
      <c r="U633" s="30">
        <v>1</v>
      </c>
      <c r="V633" s="30">
        <f t="shared" ref="V633:BF633" si="237">+V$3</f>
        <v>1</v>
      </c>
      <c r="W633" s="30">
        <f t="shared" si="237"/>
        <v>1</v>
      </c>
      <c r="X633" s="30">
        <f t="shared" si="237"/>
        <v>1</v>
      </c>
      <c r="Y633" s="30">
        <f t="shared" si="237"/>
        <v>1</v>
      </c>
      <c r="Z633" s="30">
        <f t="shared" si="237"/>
        <v>1</v>
      </c>
      <c r="AA633" s="30">
        <f t="shared" si="237"/>
        <v>1</v>
      </c>
      <c r="AB633" s="30">
        <f t="shared" si="237"/>
        <v>1</v>
      </c>
      <c r="AC633" s="30">
        <f t="shared" si="237"/>
        <v>1</v>
      </c>
      <c r="AD633" s="30">
        <f t="shared" si="237"/>
        <v>1</v>
      </c>
      <c r="AE633" s="30">
        <f t="shared" si="237"/>
        <v>1</v>
      </c>
      <c r="AF633" s="30">
        <f t="shared" si="237"/>
        <v>1</v>
      </c>
      <c r="AG633">
        <f t="shared" si="237"/>
        <v>1</v>
      </c>
      <c r="AH633">
        <f t="shared" si="237"/>
        <v>1</v>
      </c>
      <c r="AI633">
        <f t="shared" si="237"/>
        <v>1</v>
      </c>
      <c r="AJ633">
        <f t="shared" si="237"/>
        <v>1</v>
      </c>
      <c r="AK633">
        <f t="shared" si="237"/>
        <v>1</v>
      </c>
      <c r="AL633">
        <f t="shared" si="237"/>
        <v>1</v>
      </c>
      <c r="AM633">
        <f t="shared" si="237"/>
        <v>1</v>
      </c>
      <c r="AN633">
        <f t="shared" si="237"/>
        <v>1</v>
      </c>
      <c r="AO633">
        <f t="shared" si="237"/>
        <v>1</v>
      </c>
      <c r="AP633">
        <f t="shared" si="237"/>
        <v>1</v>
      </c>
      <c r="AQ633">
        <f t="shared" si="237"/>
        <v>1</v>
      </c>
      <c r="AR633">
        <f t="shared" si="237"/>
        <v>1</v>
      </c>
      <c r="AS633">
        <f t="shared" si="237"/>
        <v>1</v>
      </c>
      <c r="AT633">
        <f t="shared" si="237"/>
        <v>1</v>
      </c>
      <c r="AU633">
        <f t="shared" si="237"/>
        <v>1</v>
      </c>
      <c r="AV633">
        <f t="shared" si="237"/>
        <v>1</v>
      </c>
      <c r="AW633">
        <f t="shared" si="237"/>
        <v>1</v>
      </c>
      <c r="AX633">
        <f t="shared" si="237"/>
        <v>1</v>
      </c>
      <c r="AY633">
        <f t="shared" si="237"/>
        <v>1</v>
      </c>
      <c r="AZ633">
        <f t="shared" si="237"/>
        <v>1</v>
      </c>
      <c r="BA633">
        <f t="shared" si="237"/>
        <v>1</v>
      </c>
      <c r="BB633">
        <f t="shared" si="237"/>
        <v>1</v>
      </c>
      <c r="BC633">
        <f t="shared" si="237"/>
        <v>1</v>
      </c>
      <c r="BD633">
        <f t="shared" si="237"/>
        <v>1</v>
      </c>
      <c r="BE633">
        <f t="shared" si="237"/>
        <v>1</v>
      </c>
      <c r="BF633">
        <f t="shared" si="237"/>
        <v>1</v>
      </c>
      <c r="BG633" s="29"/>
    </row>
    <row r="634" spans="1:59">
      <c r="A634" s="364"/>
      <c r="B634" s="252" t="s">
        <v>21</v>
      </c>
      <c r="C634" s="253"/>
      <c r="D634" s="80">
        <f>+入力シート①!AB$2</f>
        <v>0</v>
      </c>
      <c r="E634" s="33"/>
      <c r="F634" s="45"/>
      <c r="G634" s="45"/>
      <c r="H634" s="45"/>
      <c r="I634" s="45"/>
      <c r="J634" s="45"/>
      <c r="K634" s="46"/>
      <c r="P634" s="151">
        <v>0</v>
      </c>
      <c r="R634" s="151">
        <v>0</v>
      </c>
      <c r="S634" s="151"/>
      <c r="V634" s="30"/>
      <c r="W634" s="30"/>
      <c r="X634" s="30"/>
      <c r="AY634">
        <v>9</v>
      </c>
      <c r="BG634" s="29"/>
    </row>
    <row r="635" spans="1:59">
      <c r="A635" s="364"/>
      <c r="B635" s="252" t="s">
        <v>61</v>
      </c>
      <c r="C635" s="253"/>
      <c r="D635">
        <f>+入力シート①!AB$3</f>
        <v>0</v>
      </c>
      <c r="E635" s="33"/>
      <c r="F635" s="45"/>
      <c r="G635" s="45"/>
      <c r="H635" s="45"/>
      <c r="I635" s="45"/>
      <c r="J635" s="45"/>
      <c r="K635" s="46"/>
      <c r="P635" s="30">
        <v>0</v>
      </c>
      <c r="U635" s="30">
        <v>54</v>
      </c>
      <c r="V635" s="30">
        <f t="shared" ref="V635:AA635" si="238">+$A$632</f>
        <v>54</v>
      </c>
      <c r="W635" s="30">
        <f t="shared" si="238"/>
        <v>54</v>
      </c>
      <c r="X635" s="30">
        <f t="shared" si="238"/>
        <v>54</v>
      </c>
      <c r="Y635" s="30">
        <f t="shared" si="238"/>
        <v>54</v>
      </c>
      <c r="Z635" s="30">
        <f t="shared" si="238"/>
        <v>54</v>
      </c>
      <c r="AA635" s="30">
        <f t="shared" si="238"/>
        <v>54</v>
      </c>
      <c r="AB635" s="30">
        <f t="shared" ref="AB635:BF635" si="239">+$A$632</f>
        <v>54</v>
      </c>
      <c r="AC635" s="30">
        <f t="shared" si="239"/>
        <v>54</v>
      </c>
      <c r="AD635" s="30">
        <f t="shared" si="239"/>
        <v>54</v>
      </c>
      <c r="AE635" s="30">
        <f t="shared" si="239"/>
        <v>54</v>
      </c>
      <c r="AF635" s="30">
        <f t="shared" si="239"/>
        <v>54</v>
      </c>
      <c r="AG635">
        <f t="shared" si="239"/>
        <v>54</v>
      </c>
      <c r="AH635">
        <f t="shared" si="239"/>
        <v>54</v>
      </c>
      <c r="AI635">
        <f t="shared" si="239"/>
        <v>54</v>
      </c>
      <c r="AJ635">
        <f t="shared" si="239"/>
        <v>54</v>
      </c>
      <c r="AK635">
        <f t="shared" si="239"/>
        <v>54</v>
      </c>
      <c r="AL635">
        <f t="shared" si="239"/>
        <v>54</v>
      </c>
      <c r="AM635">
        <f t="shared" si="239"/>
        <v>54</v>
      </c>
      <c r="AN635">
        <f t="shared" si="239"/>
        <v>54</v>
      </c>
      <c r="AO635">
        <f t="shared" si="239"/>
        <v>54</v>
      </c>
      <c r="AP635">
        <f t="shared" si="239"/>
        <v>54</v>
      </c>
      <c r="AQ635">
        <f t="shared" si="239"/>
        <v>54</v>
      </c>
      <c r="AR635">
        <f t="shared" si="239"/>
        <v>54</v>
      </c>
      <c r="AS635">
        <f t="shared" si="239"/>
        <v>54</v>
      </c>
      <c r="AT635">
        <f t="shared" si="239"/>
        <v>54</v>
      </c>
      <c r="AU635">
        <f t="shared" si="239"/>
        <v>54</v>
      </c>
      <c r="AV635">
        <f t="shared" si="239"/>
        <v>54</v>
      </c>
      <c r="AW635">
        <f t="shared" si="239"/>
        <v>54</v>
      </c>
      <c r="AX635">
        <f t="shared" si="239"/>
        <v>54</v>
      </c>
      <c r="AY635">
        <f t="shared" si="239"/>
        <v>54</v>
      </c>
      <c r="AZ635">
        <f t="shared" si="239"/>
        <v>54</v>
      </c>
      <c r="BA635">
        <f t="shared" si="239"/>
        <v>54</v>
      </c>
      <c r="BB635">
        <f t="shared" si="239"/>
        <v>54</v>
      </c>
      <c r="BC635">
        <f t="shared" si="239"/>
        <v>54</v>
      </c>
      <c r="BD635">
        <f t="shared" si="239"/>
        <v>54</v>
      </c>
      <c r="BE635">
        <f t="shared" si="239"/>
        <v>54</v>
      </c>
      <c r="BF635">
        <f t="shared" si="239"/>
        <v>54</v>
      </c>
      <c r="BG635" s="29"/>
    </row>
    <row r="636" spans="1:59" ht="16.5" thickBot="1">
      <c r="A636" s="364"/>
      <c r="B636" s="252" t="s">
        <v>22</v>
      </c>
      <c r="C636" s="253"/>
      <c r="D636" s="85">
        <f>+入力シート①!AB$4</f>
        <v>0</v>
      </c>
      <c r="E636" s="34"/>
      <c r="F636" s="47"/>
      <c r="G636" s="47"/>
      <c r="H636" s="47"/>
      <c r="I636" s="47"/>
      <c r="J636" s="47"/>
      <c r="K636" s="48"/>
      <c r="P636" s="152">
        <v>0</v>
      </c>
      <c r="R636" s="152">
        <v>0</v>
      </c>
      <c r="S636" s="152"/>
      <c r="V636" s="152"/>
      <c r="W636" s="152"/>
      <c r="X636" s="152"/>
      <c r="Y636" s="152"/>
      <c r="BG636" s="29"/>
    </row>
    <row r="637" spans="1:59">
      <c r="A637" s="364"/>
      <c r="B637" s="254" t="s">
        <v>23</v>
      </c>
      <c r="C637" s="20">
        <v>0</v>
      </c>
      <c r="D637">
        <f>+入力シート①!AB$5</f>
        <v>0</v>
      </c>
      <c r="E637">
        <f t="shared" ref="E637:E649" si="240">+COUNT($M637:$BG637)</f>
        <v>1</v>
      </c>
      <c r="F637" s="16">
        <f t="shared" ref="F637:F649" si="241">+AVERAGE($M637:$BG637)</f>
        <v>19.7</v>
      </c>
      <c r="G637" s="16" t="e">
        <f t="shared" ref="G637:G649" si="242">+STDEV($M637:$BG637)</f>
        <v>#DIV/0!</v>
      </c>
      <c r="H637" s="16">
        <f t="shared" ref="H637:H649" si="243">+MAX($M637:$BG637)</f>
        <v>19.7</v>
      </c>
      <c r="I637" s="16">
        <f t="shared" ref="I637:I649" si="244">+MIN($M637:$BG637)</f>
        <v>19.7</v>
      </c>
      <c r="J637" s="16">
        <f>+D637-F637</f>
        <v>-19.7</v>
      </c>
      <c r="K637" s="16" t="e">
        <f>+J637/G637</f>
        <v>#DIV/0!</v>
      </c>
      <c r="V637" s="30"/>
      <c r="W637" s="30"/>
      <c r="X637" s="30"/>
      <c r="AY637">
        <v>19.7</v>
      </c>
      <c r="BG637" s="29"/>
    </row>
    <row r="638" spans="1:59">
      <c r="A638" s="364"/>
      <c r="B638" s="254"/>
      <c r="C638" s="20">
        <v>10</v>
      </c>
      <c r="D638">
        <f>+入力シート①!AB$6</f>
        <v>0</v>
      </c>
      <c r="E638">
        <f t="shared" si="240"/>
        <v>1</v>
      </c>
      <c r="F638" s="16">
        <f t="shared" si="241"/>
        <v>19.72</v>
      </c>
      <c r="G638" s="16" t="e">
        <f t="shared" si="242"/>
        <v>#DIV/0!</v>
      </c>
      <c r="H638" s="16">
        <f t="shared" si="243"/>
        <v>19.72</v>
      </c>
      <c r="I638" s="16">
        <f t="shared" si="244"/>
        <v>19.72</v>
      </c>
      <c r="J638" s="16">
        <f t="shared" ref="J638:J649" si="245">+D638-F638</f>
        <v>-19.72</v>
      </c>
      <c r="K638" s="16" t="e">
        <f t="shared" ref="K638:K649" si="246">+J638/G638</f>
        <v>#DIV/0!</v>
      </c>
      <c r="V638" s="30"/>
      <c r="W638" s="30"/>
      <c r="X638" s="30"/>
      <c r="AY638">
        <v>19.72</v>
      </c>
      <c r="BG638" s="29"/>
    </row>
    <row r="639" spans="1:59">
      <c r="A639" s="364"/>
      <c r="B639" s="254"/>
      <c r="C639" s="20">
        <v>20</v>
      </c>
      <c r="D639">
        <f>+入力シート①!AB$7</f>
        <v>0</v>
      </c>
      <c r="E639">
        <f t="shared" si="240"/>
        <v>1</v>
      </c>
      <c r="F639" s="16">
        <f t="shared" si="241"/>
        <v>19.39</v>
      </c>
      <c r="G639" s="16" t="e">
        <f t="shared" si="242"/>
        <v>#DIV/0!</v>
      </c>
      <c r="H639" s="16">
        <f t="shared" si="243"/>
        <v>19.39</v>
      </c>
      <c r="I639" s="16">
        <f t="shared" si="244"/>
        <v>19.39</v>
      </c>
      <c r="J639" s="16">
        <f t="shared" si="245"/>
        <v>-19.39</v>
      </c>
      <c r="K639" s="16" t="e">
        <f t="shared" si="246"/>
        <v>#DIV/0!</v>
      </c>
      <c r="V639" s="30"/>
      <c r="W639" s="30"/>
      <c r="X639" s="30"/>
      <c r="AY639">
        <v>19.39</v>
      </c>
      <c r="BG639" s="29"/>
    </row>
    <row r="640" spans="1:59">
      <c r="A640" s="364"/>
      <c r="B640" s="254"/>
      <c r="C640" s="20">
        <v>30</v>
      </c>
      <c r="D640">
        <f>+入力シート①!AB$8</f>
        <v>0</v>
      </c>
      <c r="E640">
        <f t="shared" si="240"/>
        <v>1</v>
      </c>
      <c r="F640" s="16">
        <f t="shared" si="241"/>
        <v>19.28</v>
      </c>
      <c r="G640" s="16" t="e">
        <f t="shared" si="242"/>
        <v>#DIV/0!</v>
      </c>
      <c r="H640" s="16">
        <f t="shared" si="243"/>
        <v>19.28</v>
      </c>
      <c r="I640" s="16">
        <f t="shared" si="244"/>
        <v>19.28</v>
      </c>
      <c r="J640" s="16">
        <f t="shared" si="245"/>
        <v>-19.28</v>
      </c>
      <c r="K640" s="16" t="e">
        <f t="shared" si="246"/>
        <v>#DIV/0!</v>
      </c>
      <c r="V640" s="30"/>
      <c r="W640" s="30"/>
      <c r="X640" s="30"/>
      <c r="AY640">
        <v>19.28</v>
      </c>
      <c r="BG640" s="29"/>
    </row>
    <row r="641" spans="1:59">
      <c r="A641" s="364"/>
      <c r="B641" s="254"/>
      <c r="C641" s="20">
        <v>50</v>
      </c>
      <c r="D641">
        <f>+入力シート①!AB$9</f>
        <v>0</v>
      </c>
      <c r="E641">
        <f t="shared" si="240"/>
        <v>1</v>
      </c>
      <c r="F641" s="16">
        <f t="shared" si="241"/>
        <v>18.68</v>
      </c>
      <c r="G641" s="16" t="e">
        <f t="shared" si="242"/>
        <v>#DIV/0!</v>
      </c>
      <c r="H641" s="16">
        <f t="shared" si="243"/>
        <v>18.68</v>
      </c>
      <c r="I641" s="16">
        <f t="shared" si="244"/>
        <v>18.68</v>
      </c>
      <c r="J641" s="16">
        <f t="shared" si="245"/>
        <v>-18.68</v>
      </c>
      <c r="K641" s="16" t="e">
        <f t="shared" si="246"/>
        <v>#DIV/0!</v>
      </c>
      <c r="V641" s="30"/>
      <c r="W641" s="30"/>
      <c r="X641" s="30"/>
      <c r="AY641">
        <v>18.68</v>
      </c>
      <c r="BG641" s="29"/>
    </row>
    <row r="642" spans="1:59">
      <c r="A642" s="364"/>
      <c r="B642" s="254"/>
      <c r="C642" s="20">
        <v>75</v>
      </c>
      <c r="D642">
        <f>+入力シート①!AB$10</f>
        <v>0</v>
      </c>
      <c r="E642">
        <f t="shared" si="240"/>
        <v>1</v>
      </c>
      <c r="F642" s="16">
        <f t="shared" si="241"/>
        <v>18.61</v>
      </c>
      <c r="G642" s="16" t="e">
        <f t="shared" si="242"/>
        <v>#DIV/0!</v>
      </c>
      <c r="H642" s="16">
        <f t="shared" si="243"/>
        <v>18.61</v>
      </c>
      <c r="I642" s="16">
        <f t="shared" si="244"/>
        <v>18.61</v>
      </c>
      <c r="J642" s="16">
        <f t="shared" si="245"/>
        <v>-18.61</v>
      </c>
      <c r="K642" s="16" t="e">
        <f t="shared" si="246"/>
        <v>#DIV/0!</v>
      </c>
      <c r="V642" s="30"/>
      <c r="W642" s="30"/>
      <c r="X642" s="30"/>
      <c r="AY642">
        <v>18.61</v>
      </c>
      <c r="BG642" s="29"/>
    </row>
    <row r="643" spans="1:59">
      <c r="A643" s="364"/>
      <c r="B643" s="254"/>
      <c r="C643" s="20">
        <v>100</v>
      </c>
      <c r="D643">
        <f>+入力シート①!AB$11</f>
        <v>0</v>
      </c>
      <c r="E643">
        <f t="shared" si="240"/>
        <v>1</v>
      </c>
      <c r="F643" s="16">
        <f t="shared" si="241"/>
        <v>18.3</v>
      </c>
      <c r="G643" s="16" t="e">
        <f t="shared" si="242"/>
        <v>#DIV/0!</v>
      </c>
      <c r="H643" s="16">
        <f t="shared" si="243"/>
        <v>18.3</v>
      </c>
      <c r="I643" s="16">
        <f t="shared" si="244"/>
        <v>18.3</v>
      </c>
      <c r="J643" s="16">
        <f t="shared" si="245"/>
        <v>-18.3</v>
      </c>
      <c r="K643" s="16" t="e">
        <f t="shared" si="246"/>
        <v>#DIV/0!</v>
      </c>
      <c r="V643" s="30"/>
      <c r="W643" s="30"/>
      <c r="X643" s="30"/>
      <c r="AY643">
        <v>18.3</v>
      </c>
      <c r="BG643" s="29"/>
    </row>
    <row r="644" spans="1:59">
      <c r="A644" s="364"/>
      <c r="B644" s="254"/>
      <c r="C644" s="20">
        <v>150</v>
      </c>
      <c r="D644">
        <f>+入力シート①!AB$12</f>
        <v>0</v>
      </c>
      <c r="E644">
        <f t="shared" si="240"/>
        <v>1</v>
      </c>
      <c r="F644" s="16">
        <f t="shared" si="241"/>
        <v>17.420000000000002</v>
      </c>
      <c r="G644" s="16" t="e">
        <f t="shared" si="242"/>
        <v>#DIV/0!</v>
      </c>
      <c r="H644" s="16">
        <f t="shared" si="243"/>
        <v>17.420000000000002</v>
      </c>
      <c r="I644" s="16">
        <f t="shared" si="244"/>
        <v>17.420000000000002</v>
      </c>
      <c r="J644" s="16">
        <f t="shared" si="245"/>
        <v>-17.420000000000002</v>
      </c>
      <c r="K644" s="16" t="e">
        <f t="shared" si="246"/>
        <v>#DIV/0!</v>
      </c>
      <c r="V644" s="30"/>
      <c r="W644" s="30"/>
      <c r="X644" s="30"/>
      <c r="AY644">
        <v>17.420000000000002</v>
      </c>
      <c r="BG644" s="29"/>
    </row>
    <row r="645" spans="1:59">
      <c r="A645" s="364"/>
      <c r="B645" s="254"/>
      <c r="C645" s="20">
        <v>200</v>
      </c>
      <c r="D645">
        <f>+入力シート①!AB$13</f>
        <v>0</v>
      </c>
      <c r="E645">
        <f t="shared" si="240"/>
        <v>1</v>
      </c>
      <c r="F645" s="16">
        <f t="shared" si="241"/>
        <v>16.87</v>
      </c>
      <c r="G645" s="16" t="e">
        <f t="shared" si="242"/>
        <v>#DIV/0!</v>
      </c>
      <c r="H645" s="16">
        <f t="shared" si="243"/>
        <v>16.87</v>
      </c>
      <c r="I645" s="16">
        <f t="shared" si="244"/>
        <v>16.87</v>
      </c>
      <c r="J645" s="16">
        <f t="shared" si="245"/>
        <v>-16.87</v>
      </c>
      <c r="K645" s="16" t="e">
        <f t="shared" si="246"/>
        <v>#DIV/0!</v>
      </c>
      <c r="V645" s="30"/>
      <c r="W645" s="30"/>
      <c r="X645" s="30"/>
      <c r="AY645">
        <v>16.87</v>
      </c>
      <c r="BG645" s="29"/>
    </row>
    <row r="646" spans="1:59">
      <c r="A646" s="364"/>
      <c r="B646" s="254"/>
      <c r="C646" s="20">
        <v>300</v>
      </c>
      <c r="D646">
        <f>+入力シート①!AB$14</f>
        <v>0</v>
      </c>
      <c r="E646">
        <f t="shared" si="240"/>
        <v>0</v>
      </c>
      <c r="F646" s="16" t="e">
        <f t="shared" si="241"/>
        <v>#DIV/0!</v>
      </c>
      <c r="G646" s="16" t="e">
        <f t="shared" si="242"/>
        <v>#DIV/0!</v>
      </c>
      <c r="H646" s="16">
        <f t="shared" si="243"/>
        <v>0</v>
      </c>
      <c r="I646" s="16">
        <f t="shared" si="244"/>
        <v>0</v>
      </c>
      <c r="J646" s="16" t="e">
        <f t="shared" si="245"/>
        <v>#DIV/0!</v>
      </c>
      <c r="K646" s="16" t="e">
        <f t="shared" si="246"/>
        <v>#DIV/0!</v>
      </c>
      <c r="V646" s="30"/>
      <c r="W646" s="30"/>
      <c r="X646" s="30"/>
      <c r="BG646" s="29"/>
    </row>
    <row r="647" spans="1:59">
      <c r="A647" s="364"/>
      <c r="B647" s="254"/>
      <c r="C647" s="20">
        <v>400</v>
      </c>
      <c r="D647">
        <f>+入力シート①!AB$15</f>
        <v>0</v>
      </c>
      <c r="E647">
        <f t="shared" si="240"/>
        <v>0</v>
      </c>
      <c r="F647" s="16" t="e">
        <f t="shared" si="241"/>
        <v>#DIV/0!</v>
      </c>
      <c r="G647" s="16" t="e">
        <f t="shared" si="242"/>
        <v>#DIV/0!</v>
      </c>
      <c r="H647" s="16">
        <f t="shared" si="243"/>
        <v>0</v>
      </c>
      <c r="I647" s="16">
        <f t="shared" si="244"/>
        <v>0</v>
      </c>
      <c r="J647" s="16" t="e">
        <f t="shared" si="245"/>
        <v>#DIV/0!</v>
      </c>
      <c r="K647" s="16" t="e">
        <f t="shared" si="246"/>
        <v>#DIV/0!</v>
      </c>
      <c r="V647" s="30"/>
      <c r="W647" s="30"/>
      <c r="X647" s="30"/>
      <c r="BG647" s="29"/>
    </row>
    <row r="648" spans="1:59">
      <c r="A648" s="364"/>
      <c r="B648" s="254"/>
      <c r="C648" s="20">
        <v>500</v>
      </c>
      <c r="D648">
        <f>+入力シート①!AB$16</f>
        <v>0</v>
      </c>
      <c r="E648">
        <f t="shared" si="240"/>
        <v>0</v>
      </c>
      <c r="F648" s="16" t="e">
        <f t="shared" si="241"/>
        <v>#DIV/0!</v>
      </c>
      <c r="G648" s="16" t="e">
        <f t="shared" si="242"/>
        <v>#DIV/0!</v>
      </c>
      <c r="H648" s="16">
        <f t="shared" si="243"/>
        <v>0</v>
      </c>
      <c r="I648" s="16">
        <f t="shared" si="244"/>
        <v>0</v>
      </c>
      <c r="J648" s="16" t="e">
        <f t="shared" si="245"/>
        <v>#DIV/0!</v>
      </c>
      <c r="K648" s="16" t="e">
        <f t="shared" si="246"/>
        <v>#DIV/0!</v>
      </c>
      <c r="V648" s="30"/>
      <c r="W648" s="30"/>
      <c r="X648" s="30"/>
      <c r="BG648" s="29"/>
    </row>
    <row r="649" spans="1:59">
      <c r="A649" s="364"/>
      <c r="B649" s="254"/>
      <c r="C649" s="20">
        <v>600</v>
      </c>
      <c r="D649">
        <f>+入力シート①!AB$17</f>
        <v>0</v>
      </c>
      <c r="E649">
        <f t="shared" si="240"/>
        <v>0</v>
      </c>
      <c r="F649" s="16" t="e">
        <f t="shared" si="241"/>
        <v>#DIV/0!</v>
      </c>
      <c r="G649" s="16" t="e">
        <f t="shared" si="242"/>
        <v>#DIV/0!</v>
      </c>
      <c r="H649" s="16">
        <f t="shared" si="243"/>
        <v>0</v>
      </c>
      <c r="I649" s="16">
        <f t="shared" si="244"/>
        <v>0</v>
      </c>
      <c r="J649" s="16" t="e">
        <f t="shared" si="245"/>
        <v>#DIV/0!</v>
      </c>
      <c r="K649" s="16" t="e">
        <f t="shared" si="246"/>
        <v>#DIV/0!</v>
      </c>
      <c r="V649" s="30"/>
      <c r="W649" s="30"/>
      <c r="X649" s="30"/>
      <c r="BG649" s="29"/>
    </row>
    <row r="650" spans="1:59">
      <c r="A650" s="364"/>
      <c r="B650" s="26"/>
      <c r="C650" s="26"/>
      <c r="D650" s="31"/>
      <c r="E650" s="31"/>
      <c r="F650" s="49"/>
      <c r="G650" s="49"/>
      <c r="H650" s="49"/>
      <c r="I650" s="49"/>
      <c r="J650" s="49"/>
      <c r="K650" s="49"/>
      <c r="L650" s="31"/>
      <c r="U650" s="31"/>
      <c r="V650" s="31"/>
      <c r="W650" s="31"/>
      <c r="X650" s="31"/>
      <c r="Y650" s="31"/>
      <c r="Z650" s="31"/>
      <c r="AA650" s="31"/>
      <c r="AB650" s="31"/>
      <c r="AC650" s="31"/>
      <c r="AD650" s="31"/>
      <c r="AE650" s="31"/>
      <c r="AF650" s="31"/>
      <c r="AG650" s="31"/>
      <c r="AH650" s="31"/>
      <c r="AI650" s="31"/>
      <c r="AJ650" s="31"/>
      <c r="AK650" s="31"/>
      <c r="AL650" s="31"/>
      <c r="AM650" s="31"/>
      <c r="AN650" s="31"/>
      <c r="AO650" s="31"/>
      <c r="AP650" s="31"/>
      <c r="AQ650" s="31"/>
      <c r="AR650" s="31"/>
      <c r="AS650" s="31"/>
      <c r="AT650" s="31"/>
      <c r="AU650" s="31"/>
      <c r="AV650" s="31"/>
      <c r="AW650" s="31"/>
      <c r="AX650" s="31"/>
      <c r="AY650" s="31"/>
      <c r="AZ650" s="31"/>
      <c r="BA650" s="31"/>
      <c r="BB650" s="31"/>
      <c r="BC650" s="31"/>
      <c r="BD650" s="31"/>
      <c r="BE650" s="31"/>
      <c r="BF650" s="31"/>
      <c r="BG650" s="29"/>
    </row>
    <row r="651" spans="1:59">
      <c r="A651" s="364"/>
      <c r="B651" s="250" t="s">
        <v>26</v>
      </c>
      <c r="C651" s="24" t="s">
        <v>24</v>
      </c>
      <c r="D651">
        <f>+入力シート①!AB$19</f>
        <v>0</v>
      </c>
      <c r="E651">
        <f>+COUNT($M651:$BG651)</f>
        <v>1</v>
      </c>
      <c r="F651" s="16">
        <f>+AVERAGE($M651:$BG651)</f>
        <v>115</v>
      </c>
      <c r="G651" s="16" t="e">
        <f>+STDEV($M651:$BG651)</f>
        <v>#DIV/0!</v>
      </c>
      <c r="H651" s="16">
        <f>+MAX($M651:$BG651)</f>
        <v>115</v>
      </c>
      <c r="I651" s="16">
        <f>+MIN($M651:$BG651)</f>
        <v>115</v>
      </c>
      <c r="J651" s="16">
        <f>+D651-F651</f>
        <v>-115</v>
      </c>
      <c r="K651" s="16" t="e">
        <f>+J651/G651</f>
        <v>#DIV/0!</v>
      </c>
      <c r="V651" s="30"/>
      <c r="W651" s="30"/>
      <c r="X651" s="30"/>
      <c r="AY651">
        <v>115</v>
      </c>
      <c r="BG651" s="29"/>
    </row>
    <row r="652" spans="1:59">
      <c r="A652" s="364"/>
      <c r="B652" s="251"/>
      <c r="C652" s="21" t="s">
        <v>25</v>
      </c>
      <c r="D652">
        <f>+入力シート①!AB$20</f>
        <v>0</v>
      </c>
      <c r="E652">
        <f>+COUNT($M652:$BG652)</f>
        <v>1</v>
      </c>
      <c r="F652" s="16">
        <f>+AVERAGE($M652:$BG652)</f>
        <v>1.7</v>
      </c>
      <c r="G652" s="16" t="e">
        <f>+STDEV($M652:$BG652)</f>
        <v>#DIV/0!</v>
      </c>
      <c r="H652" s="16">
        <f>+MAX($M652:$BG652)</f>
        <v>1.7</v>
      </c>
      <c r="I652" s="16">
        <f>+MIN($M652:$BG652)</f>
        <v>1.7</v>
      </c>
      <c r="J652" s="16">
        <f>+D652-F652</f>
        <v>-1.7</v>
      </c>
      <c r="K652" s="16" t="e">
        <f>+J652/G652</f>
        <v>#DIV/0!</v>
      </c>
      <c r="V652" s="30"/>
      <c r="W652" s="30"/>
      <c r="X652" s="30"/>
      <c r="AY652">
        <v>1.7</v>
      </c>
      <c r="BG652" s="29"/>
    </row>
    <row r="653" spans="1:59" ht="0.95" customHeight="1">
      <c r="V653" s="30"/>
      <c r="W653" s="30"/>
      <c r="X653" s="30"/>
      <c r="BG653" s="29"/>
    </row>
    <row r="654" spans="1:59" ht="0.95" customHeight="1">
      <c r="V654" s="30"/>
      <c r="W654" s="30"/>
      <c r="X654" s="30"/>
      <c r="BG654" s="29"/>
    </row>
    <row r="655" spans="1:59" ht="0.95" customHeight="1">
      <c r="V655" s="30"/>
      <c r="W655" s="30"/>
      <c r="X655" s="30"/>
      <c r="BG655" s="29"/>
    </row>
    <row r="656" spans="1:59" ht="0.95" customHeight="1">
      <c r="V656" s="30"/>
      <c r="W656" s="30"/>
      <c r="X656" s="30"/>
      <c r="BG656" s="29"/>
    </row>
    <row r="657" spans="1:59" ht="0.95" customHeight="1">
      <c r="V657" s="30"/>
      <c r="W657" s="30"/>
      <c r="X657" s="30"/>
      <c r="BG657" s="29"/>
    </row>
    <row r="658" spans="1:59" ht="0.95" customHeight="1">
      <c r="V658" s="30"/>
      <c r="W658" s="30"/>
      <c r="X658" s="30"/>
      <c r="BG658" s="29"/>
    </row>
    <row r="659" spans="1:59" ht="0.95" customHeight="1">
      <c r="V659" s="30"/>
      <c r="W659" s="30"/>
      <c r="X659" s="30"/>
      <c r="BG659" s="29"/>
    </row>
    <row r="660" spans="1:59" ht="0.95" customHeight="1">
      <c r="V660" s="30"/>
      <c r="W660" s="30"/>
      <c r="X660" s="30"/>
      <c r="BG660" s="29"/>
    </row>
    <row r="661" spans="1:59" ht="16.5" thickBot="1">
      <c r="D661" s="1" t="s">
        <v>27</v>
      </c>
      <c r="E661" s="1" t="s">
        <v>3</v>
      </c>
      <c r="F661" s="15" t="s">
        <v>4</v>
      </c>
      <c r="G661" s="15" t="s">
        <v>8</v>
      </c>
      <c r="H661" s="15" t="s">
        <v>5</v>
      </c>
      <c r="I661" s="15" t="s">
        <v>6</v>
      </c>
      <c r="J661" s="15" t="s">
        <v>7</v>
      </c>
      <c r="K661" s="16" t="s">
        <v>60</v>
      </c>
      <c r="P661" s="30" t="s">
        <v>201</v>
      </c>
      <c r="R661" s="30" t="s">
        <v>201</v>
      </c>
      <c r="V661" s="142"/>
      <c r="W661" s="142"/>
      <c r="X661" s="142"/>
      <c r="Y661" s="142"/>
      <c r="AB661" s="142"/>
      <c r="AC661" s="142"/>
      <c r="AD661" s="142"/>
      <c r="AE661" s="142"/>
      <c r="AF661" s="142"/>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29"/>
    </row>
    <row r="662" spans="1:59">
      <c r="A662" s="364">
        <v>58</v>
      </c>
      <c r="B662" s="252" t="s">
        <v>19</v>
      </c>
      <c r="C662" s="253"/>
      <c r="D662" s="78">
        <f>+入力シート①!AC$2</f>
        <v>0</v>
      </c>
      <c r="E662" s="32"/>
      <c r="F662" s="43"/>
      <c r="G662" s="43"/>
      <c r="H662" s="43"/>
      <c r="I662" s="43"/>
      <c r="J662" s="43"/>
      <c r="K662" s="44"/>
      <c r="P662" s="239">
        <v>0</v>
      </c>
      <c r="R662" s="239">
        <v>0</v>
      </c>
      <c r="S662" s="239"/>
      <c r="U662" s="30">
        <v>2012</v>
      </c>
      <c r="V662" s="30">
        <f t="shared" ref="V662:BF662" si="247">+V$1</f>
        <v>2011</v>
      </c>
      <c r="W662" s="30">
        <f t="shared" si="247"/>
        <v>2010</v>
      </c>
      <c r="X662" s="30">
        <f t="shared" si="247"/>
        <v>2009</v>
      </c>
      <c r="Y662" s="30">
        <f t="shared" si="247"/>
        <v>2008</v>
      </c>
      <c r="Z662" s="30">
        <f t="shared" si="247"/>
        <v>2007</v>
      </c>
      <c r="AA662" s="30">
        <f t="shared" si="247"/>
        <v>2006</v>
      </c>
      <c r="AB662" s="30">
        <f t="shared" si="247"/>
        <v>2005</v>
      </c>
      <c r="AC662" s="30">
        <f t="shared" si="247"/>
        <v>2004</v>
      </c>
      <c r="AD662" s="30">
        <f t="shared" si="247"/>
        <v>2003</v>
      </c>
      <c r="AE662" s="30">
        <f t="shared" si="247"/>
        <v>2003</v>
      </c>
      <c r="AF662" s="30">
        <f t="shared" si="247"/>
        <v>2001</v>
      </c>
      <c r="AG662">
        <f t="shared" si="247"/>
        <v>2001</v>
      </c>
      <c r="AH662">
        <f t="shared" si="247"/>
        <v>2000</v>
      </c>
      <c r="AI662">
        <f t="shared" si="247"/>
        <v>1999</v>
      </c>
      <c r="AJ662">
        <f t="shared" si="247"/>
        <v>1999</v>
      </c>
      <c r="AK662">
        <f t="shared" si="247"/>
        <v>1998</v>
      </c>
      <c r="AL662">
        <f t="shared" si="247"/>
        <v>1997</v>
      </c>
      <c r="AM662">
        <f t="shared" si="247"/>
        <v>1996</v>
      </c>
      <c r="AN662">
        <f t="shared" si="247"/>
        <v>1995</v>
      </c>
      <c r="AO662">
        <f t="shared" si="247"/>
        <v>1994</v>
      </c>
      <c r="AP662">
        <f t="shared" si="247"/>
        <v>1993</v>
      </c>
      <c r="AQ662">
        <f t="shared" si="247"/>
        <v>1992</v>
      </c>
      <c r="AR662">
        <f t="shared" si="247"/>
        <v>1991</v>
      </c>
      <c r="AS662">
        <f t="shared" si="247"/>
        <v>1991</v>
      </c>
      <c r="AT662">
        <f t="shared" si="247"/>
        <v>1990</v>
      </c>
      <c r="AU662">
        <f t="shared" si="247"/>
        <v>1989</v>
      </c>
      <c r="AV662">
        <f t="shared" si="247"/>
        <v>1988</v>
      </c>
      <c r="AW662">
        <f t="shared" si="247"/>
        <v>1987</v>
      </c>
      <c r="AX662">
        <f t="shared" si="247"/>
        <v>1986</v>
      </c>
      <c r="AY662">
        <f t="shared" si="247"/>
        <v>1985</v>
      </c>
      <c r="AZ662">
        <f t="shared" si="247"/>
        <v>1984</v>
      </c>
      <c r="BA662">
        <f t="shared" si="247"/>
        <v>1984</v>
      </c>
      <c r="BB662">
        <f t="shared" si="247"/>
        <v>1983</v>
      </c>
      <c r="BC662">
        <f t="shared" si="247"/>
        <v>1982</v>
      </c>
      <c r="BD662">
        <f t="shared" si="247"/>
        <v>1981</v>
      </c>
      <c r="BE662">
        <f t="shared" si="247"/>
        <v>1981</v>
      </c>
      <c r="BF662">
        <f t="shared" si="247"/>
        <v>1980</v>
      </c>
      <c r="BG662" s="29"/>
    </row>
    <row r="663" spans="1:59">
      <c r="A663" s="364"/>
      <c r="B663" s="252" t="s">
        <v>20</v>
      </c>
      <c r="C663" s="253"/>
      <c r="D663" s="79">
        <f>+入力シート①!AC$2</f>
        <v>0</v>
      </c>
      <c r="E663" s="33"/>
      <c r="F663" s="45"/>
      <c r="G663" s="45"/>
      <c r="H663" s="45"/>
      <c r="I663" s="45"/>
      <c r="J663" s="45"/>
      <c r="K663" s="46"/>
      <c r="P663" s="150">
        <v>0</v>
      </c>
      <c r="R663" s="150">
        <v>0</v>
      </c>
      <c r="S663" s="150"/>
      <c r="U663" s="30">
        <v>1</v>
      </c>
      <c r="V663" s="30">
        <f t="shared" ref="V663:BF663" si="248">+V$3</f>
        <v>1</v>
      </c>
      <c r="W663" s="30">
        <f t="shared" si="248"/>
        <v>1</v>
      </c>
      <c r="X663" s="30">
        <f t="shared" si="248"/>
        <v>1</v>
      </c>
      <c r="Y663" s="30">
        <f t="shared" si="248"/>
        <v>1</v>
      </c>
      <c r="Z663" s="30">
        <f t="shared" si="248"/>
        <v>1</v>
      </c>
      <c r="AA663" s="30">
        <f t="shared" si="248"/>
        <v>1</v>
      </c>
      <c r="AB663" s="30">
        <f t="shared" si="248"/>
        <v>1</v>
      </c>
      <c r="AC663" s="30">
        <f t="shared" si="248"/>
        <v>1</v>
      </c>
      <c r="AD663" s="30">
        <f t="shared" si="248"/>
        <v>1</v>
      </c>
      <c r="AE663" s="30">
        <f t="shared" si="248"/>
        <v>1</v>
      </c>
      <c r="AF663" s="30">
        <f t="shared" si="248"/>
        <v>1</v>
      </c>
      <c r="AG663">
        <f t="shared" si="248"/>
        <v>1</v>
      </c>
      <c r="AH663">
        <f t="shared" si="248"/>
        <v>1</v>
      </c>
      <c r="AI663">
        <f t="shared" si="248"/>
        <v>1</v>
      </c>
      <c r="AJ663">
        <f t="shared" si="248"/>
        <v>1</v>
      </c>
      <c r="AK663">
        <f t="shared" si="248"/>
        <v>1</v>
      </c>
      <c r="AL663">
        <f t="shared" si="248"/>
        <v>1</v>
      </c>
      <c r="AM663">
        <f t="shared" si="248"/>
        <v>1</v>
      </c>
      <c r="AN663">
        <f t="shared" si="248"/>
        <v>1</v>
      </c>
      <c r="AO663">
        <f t="shared" si="248"/>
        <v>1</v>
      </c>
      <c r="AP663">
        <f t="shared" si="248"/>
        <v>1</v>
      </c>
      <c r="AQ663">
        <f t="shared" si="248"/>
        <v>1</v>
      </c>
      <c r="AR663">
        <f t="shared" si="248"/>
        <v>1</v>
      </c>
      <c r="AS663">
        <f t="shared" si="248"/>
        <v>1</v>
      </c>
      <c r="AT663">
        <f t="shared" si="248"/>
        <v>1</v>
      </c>
      <c r="AU663">
        <f t="shared" si="248"/>
        <v>1</v>
      </c>
      <c r="AV663">
        <f t="shared" si="248"/>
        <v>1</v>
      </c>
      <c r="AW663">
        <f t="shared" si="248"/>
        <v>1</v>
      </c>
      <c r="AX663">
        <f t="shared" si="248"/>
        <v>1</v>
      </c>
      <c r="AY663">
        <f t="shared" si="248"/>
        <v>1</v>
      </c>
      <c r="AZ663">
        <f t="shared" si="248"/>
        <v>1</v>
      </c>
      <c r="BA663">
        <f t="shared" si="248"/>
        <v>1</v>
      </c>
      <c r="BB663">
        <f t="shared" si="248"/>
        <v>1</v>
      </c>
      <c r="BC663">
        <f t="shared" si="248"/>
        <v>1</v>
      </c>
      <c r="BD663">
        <f t="shared" si="248"/>
        <v>1</v>
      </c>
      <c r="BE663">
        <f t="shared" si="248"/>
        <v>1</v>
      </c>
      <c r="BF663">
        <f t="shared" si="248"/>
        <v>1</v>
      </c>
      <c r="BG663" s="29"/>
    </row>
    <row r="664" spans="1:59">
      <c r="A664" s="364"/>
      <c r="B664" s="252" t="s">
        <v>21</v>
      </c>
      <c r="C664" s="253"/>
      <c r="D664" s="80">
        <f>+入力シート①!AC$2</f>
        <v>0</v>
      </c>
      <c r="E664" s="33"/>
      <c r="F664" s="45"/>
      <c r="G664" s="45"/>
      <c r="H664" s="45"/>
      <c r="I664" s="45"/>
      <c r="J664" s="45"/>
      <c r="K664" s="46"/>
      <c r="P664" s="151">
        <v>0</v>
      </c>
      <c r="R664" s="151">
        <v>0</v>
      </c>
      <c r="S664" s="151"/>
      <c r="V664" s="30"/>
      <c r="W664" s="30"/>
      <c r="X664" s="30"/>
      <c r="AZ664">
        <v>30</v>
      </c>
      <c r="BA664">
        <v>14</v>
      </c>
      <c r="BG664" s="29"/>
    </row>
    <row r="665" spans="1:59">
      <c r="A665" s="364"/>
      <c r="B665" s="252" t="s">
        <v>61</v>
      </c>
      <c r="C665" s="253"/>
      <c r="D665">
        <f>+入力シート①!AC$3</f>
        <v>0</v>
      </c>
      <c r="E665" s="33"/>
      <c r="F665" s="45"/>
      <c r="G665" s="45"/>
      <c r="H665" s="45"/>
      <c r="I665" s="45"/>
      <c r="J665" s="45"/>
      <c r="K665" s="46"/>
      <c r="P665" s="30">
        <v>0</v>
      </c>
      <c r="U665" s="30">
        <v>58</v>
      </c>
      <c r="V665" s="30">
        <f t="shared" ref="V665:AA665" si="249">+$A$662</f>
        <v>58</v>
      </c>
      <c r="W665" s="30">
        <f t="shared" si="249"/>
        <v>58</v>
      </c>
      <c r="X665" s="30">
        <f t="shared" si="249"/>
        <v>58</v>
      </c>
      <c r="Y665" s="30">
        <f t="shared" si="249"/>
        <v>58</v>
      </c>
      <c r="Z665" s="30">
        <f t="shared" si="249"/>
        <v>58</v>
      </c>
      <c r="AA665" s="30">
        <f t="shared" si="249"/>
        <v>58</v>
      </c>
      <c r="AB665" s="30">
        <f t="shared" ref="AB665:BF665" si="250">+$A$662</f>
        <v>58</v>
      </c>
      <c r="AC665" s="30">
        <f t="shared" si="250"/>
        <v>58</v>
      </c>
      <c r="AD665" s="30">
        <f t="shared" si="250"/>
        <v>58</v>
      </c>
      <c r="AE665" s="30">
        <f t="shared" si="250"/>
        <v>58</v>
      </c>
      <c r="AF665" s="30">
        <f t="shared" si="250"/>
        <v>58</v>
      </c>
      <c r="AG665">
        <f t="shared" si="250"/>
        <v>58</v>
      </c>
      <c r="AH665">
        <f t="shared" si="250"/>
        <v>58</v>
      </c>
      <c r="AI665">
        <f t="shared" si="250"/>
        <v>58</v>
      </c>
      <c r="AJ665">
        <f t="shared" si="250"/>
        <v>58</v>
      </c>
      <c r="AK665">
        <f t="shared" si="250"/>
        <v>58</v>
      </c>
      <c r="AL665">
        <f t="shared" si="250"/>
        <v>58</v>
      </c>
      <c r="AM665">
        <f t="shared" si="250"/>
        <v>58</v>
      </c>
      <c r="AN665">
        <f t="shared" si="250"/>
        <v>58</v>
      </c>
      <c r="AO665">
        <f t="shared" si="250"/>
        <v>58</v>
      </c>
      <c r="AP665">
        <f t="shared" si="250"/>
        <v>58</v>
      </c>
      <c r="AQ665">
        <f t="shared" si="250"/>
        <v>58</v>
      </c>
      <c r="AR665">
        <f t="shared" si="250"/>
        <v>58</v>
      </c>
      <c r="AS665">
        <f t="shared" si="250"/>
        <v>58</v>
      </c>
      <c r="AT665">
        <f t="shared" si="250"/>
        <v>58</v>
      </c>
      <c r="AU665">
        <f t="shared" si="250"/>
        <v>58</v>
      </c>
      <c r="AV665">
        <f t="shared" si="250"/>
        <v>58</v>
      </c>
      <c r="AW665">
        <f t="shared" si="250"/>
        <v>58</v>
      </c>
      <c r="AX665">
        <f t="shared" si="250"/>
        <v>58</v>
      </c>
      <c r="AY665">
        <f t="shared" si="250"/>
        <v>58</v>
      </c>
      <c r="AZ665">
        <f t="shared" si="250"/>
        <v>58</v>
      </c>
      <c r="BA665">
        <f t="shared" si="250"/>
        <v>58</v>
      </c>
      <c r="BB665">
        <f t="shared" si="250"/>
        <v>58</v>
      </c>
      <c r="BC665">
        <f t="shared" si="250"/>
        <v>58</v>
      </c>
      <c r="BD665">
        <f t="shared" si="250"/>
        <v>58</v>
      </c>
      <c r="BE665">
        <f t="shared" si="250"/>
        <v>58</v>
      </c>
      <c r="BF665">
        <f t="shared" si="250"/>
        <v>58</v>
      </c>
      <c r="BG665" s="29"/>
    </row>
    <row r="666" spans="1:59" ht="16.5" thickBot="1">
      <c r="A666" s="364"/>
      <c r="B666" s="252" t="s">
        <v>22</v>
      </c>
      <c r="C666" s="253"/>
      <c r="D666" s="85">
        <f>+入力シート①!AC$4</f>
        <v>0</v>
      </c>
      <c r="E666" s="34"/>
      <c r="F666" s="47"/>
      <c r="G666" s="47"/>
      <c r="H666" s="47"/>
      <c r="I666" s="47"/>
      <c r="J666" s="47"/>
      <c r="K666" s="48"/>
      <c r="P666" s="152">
        <v>0</v>
      </c>
      <c r="R666" s="152">
        <v>0</v>
      </c>
      <c r="S666" s="152"/>
      <c r="V666" s="152"/>
      <c r="W666" s="152"/>
      <c r="X666" s="152"/>
      <c r="Y666" s="152"/>
      <c r="BG666" s="29"/>
    </row>
    <row r="667" spans="1:59">
      <c r="A667" s="364"/>
      <c r="B667" s="254" t="s">
        <v>23</v>
      </c>
      <c r="C667" s="20">
        <v>0</v>
      </c>
      <c r="D667">
        <f>+入力シート①!AC$5</f>
        <v>0</v>
      </c>
      <c r="E667">
        <f t="shared" ref="E667:E679" si="251">+COUNT($M667:$BG667)</f>
        <v>2</v>
      </c>
      <c r="F667" s="16">
        <f t="shared" ref="F667:F679" si="252">+AVERAGE($M667:$BG667)</f>
        <v>16.25</v>
      </c>
      <c r="G667" s="16">
        <f t="shared" ref="G667:G679" si="253">+STDEV($M667:$BG667)</f>
        <v>7.0710678118655765E-2</v>
      </c>
      <c r="H667" s="16">
        <f t="shared" ref="H667:H679" si="254">+MAX($M667:$BG667)</f>
        <v>16.3</v>
      </c>
      <c r="I667" s="16">
        <f t="shared" ref="I667:I679" si="255">+MIN($M667:$BG667)</f>
        <v>16.2</v>
      </c>
      <c r="J667" s="16">
        <f>+D667-F667</f>
        <v>-16.25</v>
      </c>
      <c r="K667" s="16">
        <f>+J667/G667</f>
        <v>-229.80970388562466</v>
      </c>
      <c r="V667" s="30"/>
      <c r="W667" s="30"/>
      <c r="X667" s="30"/>
      <c r="AZ667">
        <v>16.3</v>
      </c>
      <c r="BA667">
        <v>16.2</v>
      </c>
      <c r="BG667" s="29"/>
    </row>
    <row r="668" spans="1:59">
      <c r="A668" s="364"/>
      <c r="B668" s="254"/>
      <c r="C668" s="20">
        <v>10</v>
      </c>
      <c r="D668">
        <f>+入力シート①!AC$6</f>
        <v>0</v>
      </c>
      <c r="E668">
        <f t="shared" si="251"/>
        <v>2</v>
      </c>
      <c r="F668" s="16">
        <f t="shared" si="252"/>
        <v>16.465</v>
      </c>
      <c r="G668" s="16">
        <f t="shared" si="253"/>
        <v>0.30405591591021525</v>
      </c>
      <c r="H668" s="16">
        <f t="shared" si="254"/>
        <v>16.68</v>
      </c>
      <c r="I668" s="16">
        <f t="shared" si="255"/>
        <v>16.25</v>
      </c>
      <c r="J668" s="16">
        <f t="shared" ref="J668:J679" si="256">+D668-F668</f>
        <v>-16.465</v>
      </c>
      <c r="K668" s="16">
        <f t="shared" ref="K668:K679" si="257">+J668/G668</f>
        <v>-54.151223963890757</v>
      </c>
      <c r="V668" s="30"/>
      <c r="W668" s="30"/>
      <c r="X668" s="30"/>
      <c r="AZ668">
        <v>16.68</v>
      </c>
      <c r="BA668">
        <v>16.25</v>
      </c>
      <c r="BG668" s="29"/>
    </row>
    <row r="669" spans="1:59">
      <c r="A669" s="364"/>
      <c r="B669" s="254"/>
      <c r="C669" s="20">
        <v>20</v>
      </c>
      <c r="D669">
        <f>+入力シート①!AC$7</f>
        <v>0</v>
      </c>
      <c r="E669">
        <f t="shared" si="251"/>
        <v>2</v>
      </c>
      <c r="F669" s="16">
        <f t="shared" si="252"/>
        <v>16.420000000000002</v>
      </c>
      <c r="G669" s="16">
        <f t="shared" si="253"/>
        <v>0.32526911934580993</v>
      </c>
      <c r="H669" s="16">
        <f t="shared" si="254"/>
        <v>16.649999999999999</v>
      </c>
      <c r="I669" s="16">
        <f t="shared" si="255"/>
        <v>16.190000000000001</v>
      </c>
      <c r="J669" s="16">
        <f t="shared" si="256"/>
        <v>-16.420000000000002</v>
      </c>
      <c r="K669" s="16">
        <f t="shared" si="257"/>
        <v>-50.481275422100786</v>
      </c>
      <c r="V669" s="30"/>
      <c r="W669" s="30"/>
      <c r="X669" s="30"/>
      <c r="AZ669">
        <v>16.649999999999999</v>
      </c>
      <c r="BA669">
        <v>16.190000000000001</v>
      </c>
      <c r="BG669" s="29"/>
    </row>
    <row r="670" spans="1:59">
      <c r="A670" s="364"/>
      <c r="B670" s="254"/>
      <c r="C670" s="20">
        <v>30</v>
      </c>
      <c r="D670">
        <f>+入力シート①!AC$8</f>
        <v>0</v>
      </c>
      <c r="E670">
        <f t="shared" si="251"/>
        <v>2</v>
      </c>
      <c r="F670" s="16">
        <f t="shared" si="252"/>
        <v>16.329999999999998</v>
      </c>
      <c r="G670" s="16">
        <f t="shared" si="253"/>
        <v>0.24041630560342606</v>
      </c>
      <c r="H670" s="16">
        <f t="shared" si="254"/>
        <v>16.5</v>
      </c>
      <c r="I670" s="16">
        <f t="shared" si="255"/>
        <v>16.16</v>
      </c>
      <c r="J670" s="16">
        <f t="shared" si="256"/>
        <v>-16.329999999999998</v>
      </c>
      <c r="K670" s="16">
        <f t="shared" si="257"/>
        <v>-67.92384551044897</v>
      </c>
      <c r="V670" s="30"/>
      <c r="W670" s="30"/>
      <c r="X670" s="30"/>
      <c r="AZ670">
        <v>16.5</v>
      </c>
      <c r="BA670">
        <v>16.16</v>
      </c>
      <c r="BG670" s="29"/>
    </row>
    <row r="671" spans="1:59">
      <c r="A671" s="364"/>
      <c r="B671" s="254"/>
      <c r="C671" s="20">
        <v>50</v>
      </c>
      <c r="D671">
        <f>+入力シート①!AC$9</f>
        <v>0</v>
      </c>
      <c r="E671">
        <f t="shared" si="251"/>
        <v>2</v>
      </c>
      <c r="F671" s="16">
        <f t="shared" si="252"/>
        <v>16.274999999999999</v>
      </c>
      <c r="G671" s="16">
        <f t="shared" si="253"/>
        <v>0.16263455967290624</v>
      </c>
      <c r="H671" s="16">
        <f t="shared" si="254"/>
        <v>16.39</v>
      </c>
      <c r="I671" s="16">
        <f t="shared" si="255"/>
        <v>16.16</v>
      </c>
      <c r="J671" s="16">
        <f t="shared" si="256"/>
        <v>-16.274999999999999</v>
      </c>
      <c r="K671" s="16">
        <f t="shared" si="257"/>
        <v>-100.0709814244438</v>
      </c>
      <c r="V671" s="30"/>
      <c r="W671" s="30"/>
      <c r="X671" s="30"/>
      <c r="AZ671">
        <v>16.39</v>
      </c>
      <c r="BA671">
        <v>16.16</v>
      </c>
      <c r="BG671" s="29"/>
    </row>
    <row r="672" spans="1:59">
      <c r="A672" s="364"/>
      <c r="B672" s="254"/>
      <c r="C672" s="20">
        <v>75</v>
      </c>
      <c r="D672">
        <f>+入力シート①!AC$10</f>
        <v>0</v>
      </c>
      <c r="E672">
        <f t="shared" si="251"/>
        <v>2</v>
      </c>
      <c r="F672" s="16">
        <f t="shared" si="252"/>
        <v>16.09</v>
      </c>
      <c r="G672" s="16">
        <f t="shared" si="253"/>
        <v>8.485281374238389E-2</v>
      </c>
      <c r="H672" s="16">
        <f t="shared" si="254"/>
        <v>16.149999999999999</v>
      </c>
      <c r="I672" s="16">
        <f t="shared" si="255"/>
        <v>16.03</v>
      </c>
      <c r="J672" s="16">
        <f t="shared" si="256"/>
        <v>-16.09</v>
      </c>
      <c r="K672" s="16">
        <f t="shared" si="257"/>
        <v>-189.62246848819655</v>
      </c>
      <c r="V672" s="30"/>
      <c r="W672" s="30"/>
      <c r="X672" s="30"/>
      <c r="AZ672">
        <v>16.03</v>
      </c>
      <c r="BA672">
        <v>16.149999999999999</v>
      </c>
      <c r="BG672" s="29"/>
    </row>
    <row r="673" spans="1:59">
      <c r="A673" s="364"/>
      <c r="B673" s="254"/>
      <c r="C673" s="20">
        <v>100</v>
      </c>
      <c r="D673">
        <f>+入力シート①!AC$11</f>
        <v>0</v>
      </c>
      <c r="E673">
        <f t="shared" si="251"/>
        <v>2</v>
      </c>
      <c r="F673" s="16">
        <f t="shared" si="252"/>
        <v>16.02</v>
      </c>
      <c r="G673" s="16">
        <f t="shared" si="253"/>
        <v>0.14142135623731025</v>
      </c>
      <c r="H673" s="16">
        <f t="shared" si="254"/>
        <v>16.12</v>
      </c>
      <c r="I673" s="16">
        <f t="shared" si="255"/>
        <v>15.92</v>
      </c>
      <c r="J673" s="16">
        <f t="shared" si="256"/>
        <v>-16.02</v>
      </c>
      <c r="K673" s="16">
        <f t="shared" si="257"/>
        <v>-113.27850634608431</v>
      </c>
      <c r="V673" s="30"/>
      <c r="W673" s="30"/>
      <c r="X673" s="30"/>
      <c r="AZ673">
        <v>15.92</v>
      </c>
      <c r="BA673">
        <v>16.12</v>
      </c>
      <c r="BG673" s="29"/>
    </row>
    <row r="674" spans="1:59">
      <c r="A674" s="364"/>
      <c r="B674" s="254"/>
      <c r="C674" s="20">
        <v>150</v>
      </c>
      <c r="D674">
        <f>+入力シート①!AC$12</f>
        <v>0</v>
      </c>
      <c r="E674">
        <f t="shared" si="251"/>
        <v>2</v>
      </c>
      <c r="F674" s="16">
        <f t="shared" si="252"/>
        <v>14.5</v>
      </c>
      <c r="G674" s="16">
        <f t="shared" si="253"/>
        <v>2.0081832585697947</v>
      </c>
      <c r="H674" s="16">
        <f t="shared" si="254"/>
        <v>15.92</v>
      </c>
      <c r="I674" s="16">
        <f t="shared" si="255"/>
        <v>13.08</v>
      </c>
      <c r="J674" s="16">
        <f t="shared" si="256"/>
        <v>-14.5</v>
      </c>
      <c r="K674" s="16">
        <f t="shared" si="257"/>
        <v>-7.2204565684541837</v>
      </c>
      <c r="V674" s="30"/>
      <c r="W674" s="30"/>
      <c r="X674" s="30"/>
      <c r="AZ674">
        <v>15.92</v>
      </c>
      <c r="BA674">
        <v>13.08</v>
      </c>
      <c r="BG674" s="29"/>
    </row>
    <row r="675" spans="1:59">
      <c r="A675" s="364"/>
      <c r="B675" s="254"/>
      <c r="C675" s="20">
        <v>200</v>
      </c>
      <c r="D675">
        <f>+入力シート①!AC$13</f>
        <v>0</v>
      </c>
      <c r="E675">
        <f t="shared" si="251"/>
        <v>2</v>
      </c>
      <c r="F675" s="16">
        <f t="shared" si="252"/>
        <v>12.64</v>
      </c>
      <c r="G675" s="16">
        <f t="shared" si="253"/>
        <v>2.2910259710444052</v>
      </c>
      <c r="H675" s="16">
        <f t="shared" si="254"/>
        <v>14.26</v>
      </c>
      <c r="I675" s="16">
        <f t="shared" si="255"/>
        <v>11.02</v>
      </c>
      <c r="J675" s="16">
        <f t="shared" si="256"/>
        <v>-12.64</v>
      </c>
      <c r="K675" s="16">
        <f t="shared" si="257"/>
        <v>-5.5171788359246889</v>
      </c>
      <c r="V675" s="30"/>
      <c r="W675" s="30"/>
      <c r="X675" s="30"/>
      <c r="AZ675">
        <v>14.26</v>
      </c>
      <c r="BA675">
        <v>11.02</v>
      </c>
      <c r="BG675" s="29"/>
    </row>
    <row r="676" spans="1:59">
      <c r="A676" s="364"/>
      <c r="B676" s="254"/>
      <c r="C676" s="20">
        <v>300</v>
      </c>
      <c r="D676">
        <f>+入力シート①!AC$14</f>
        <v>0</v>
      </c>
      <c r="E676">
        <f t="shared" si="251"/>
        <v>0</v>
      </c>
      <c r="F676" s="16" t="e">
        <f t="shared" si="252"/>
        <v>#DIV/0!</v>
      </c>
      <c r="G676" s="16" t="e">
        <f t="shared" si="253"/>
        <v>#DIV/0!</v>
      </c>
      <c r="H676" s="16">
        <f t="shared" si="254"/>
        <v>0</v>
      </c>
      <c r="I676" s="16">
        <f t="shared" si="255"/>
        <v>0</v>
      </c>
      <c r="J676" s="16" t="e">
        <f t="shared" si="256"/>
        <v>#DIV/0!</v>
      </c>
      <c r="K676" s="16" t="e">
        <f t="shared" si="257"/>
        <v>#DIV/0!</v>
      </c>
      <c r="V676" s="30"/>
      <c r="W676" s="30"/>
      <c r="X676" s="30"/>
      <c r="BG676" s="29"/>
    </row>
    <row r="677" spans="1:59">
      <c r="A677" s="364"/>
      <c r="B677" s="254"/>
      <c r="C677" s="20">
        <v>400</v>
      </c>
      <c r="D677">
        <f>+入力シート①!AC$15</f>
        <v>0</v>
      </c>
      <c r="E677">
        <f t="shared" si="251"/>
        <v>0</v>
      </c>
      <c r="F677" s="16" t="e">
        <f t="shared" si="252"/>
        <v>#DIV/0!</v>
      </c>
      <c r="G677" s="16" t="e">
        <f t="shared" si="253"/>
        <v>#DIV/0!</v>
      </c>
      <c r="H677" s="16">
        <f t="shared" si="254"/>
        <v>0</v>
      </c>
      <c r="I677" s="16">
        <f t="shared" si="255"/>
        <v>0</v>
      </c>
      <c r="J677" s="16" t="e">
        <f t="shared" si="256"/>
        <v>#DIV/0!</v>
      </c>
      <c r="K677" s="16" t="e">
        <f t="shared" si="257"/>
        <v>#DIV/0!</v>
      </c>
      <c r="V677" s="30"/>
      <c r="W677" s="30"/>
      <c r="X677" s="30"/>
      <c r="BG677" s="29"/>
    </row>
    <row r="678" spans="1:59">
      <c r="A678" s="364"/>
      <c r="B678" s="254"/>
      <c r="C678" s="20">
        <v>500</v>
      </c>
      <c r="D678">
        <f>+入力シート①!AC$16</f>
        <v>0</v>
      </c>
      <c r="E678">
        <f t="shared" si="251"/>
        <v>0</v>
      </c>
      <c r="F678" s="16" t="e">
        <f t="shared" si="252"/>
        <v>#DIV/0!</v>
      </c>
      <c r="G678" s="16" t="e">
        <f t="shared" si="253"/>
        <v>#DIV/0!</v>
      </c>
      <c r="H678" s="16">
        <f t="shared" si="254"/>
        <v>0</v>
      </c>
      <c r="I678" s="16">
        <f t="shared" si="255"/>
        <v>0</v>
      </c>
      <c r="J678" s="16" t="e">
        <f t="shared" si="256"/>
        <v>#DIV/0!</v>
      </c>
      <c r="K678" s="16" t="e">
        <f t="shared" si="257"/>
        <v>#DIV/0!</v>
      </c>
      <c r="V678" s="30"/>
      <c r="W678" s="30"/>
      <c r="X678" s="30"/>
      <c r="BG678" s="29"/>
    </row>
    <row r="679" spans="1:59">
      <c r="A679" s="364"/>
      <c r="B679" s="254"/>
      <c r="C679" s="20">
        <v>600</v>
      </c>
      <c r="D679">
        <f>+入力シート①!AC$17</f>
        <v>0</v>
      </c>
      <c r="E679">
        <f t="shared" si="251"/>
        <v>0</v>
      </c>
      <c r="F679" s="16" t="e">
        <f t="shared" si="252"/>
        <v>#DIV/0!</v>
      </c>
      <c r="G679" s="16" t="e">
        <f t="shared" si="253"/>
        <v>#DIV/0!</v>
      </c>
      <c r="H679" s="16">
        <f t="shared" si="254"/>
        <v>0</v>
      </c>
      <c r="I679" s="16">
        <f t="shared" si="255"/>
        <v>0</v>
      </c>
      <c r="J679" s="16" t="e">
        <f t="shared" si="256"/>
        <v>#DIV/0!</v>
      </c>
      <c r="K679" s="16" t="e">
        <f t="shared" si="257"/>
        <v>#DIV/0!</v>
      </c>
      <c r="V679" s="30"/>
      <c r="W679" s="30"/>
      <c r="X679" s="30"/>
      <c r="BG679" s="29"/>
    </row>
    <row r="680" spans="1:59">
      <c r="A680" s="364"/>
      <c r="B680" s="26"/>
      <c r="C680" s="26"/>
      <c r="D680" s="31"/>
      <c r="E680" s="31"/>
      <c r="F680" s="49"/>
      <c r="G680" s="49"/>
      <c r="H680" s="49"/>
      <c r="I680" s="49"/>
      <c r="J680" s="49"/>
      <c r="K680" s="49"/>
      <c r="L680" s="31"/>
      <c r="U680" s="31"/>
      <c r="V680" s="31"/>
      <c r="W680" s="31"/>
      <c r="X680" s="31"/>
      <c r="Y680" s="31"/>
      <c r="Z680" s="31"/>
      <c r="AA680" s="31"/>
      <c r="AB680" s="31"/>
      <c r="AC680" s="31"/>
      <c r="AD680" s="31"/>
      <c r="AE680" s="31"/>
      <c r="AF680" s="31"/>
      <c r="AG680" s="31"/>
      <c r="AH680" s="31"/>
      <c r="AI680" s="31"/>
      <c r="AJ680" s="31"/>
      <c r="AK680" s="31"/>
      <c r="AL680" s="31"/>
      <c r="AM680" s="31"/>
      <c r="AN680" s="31"/>
      <c r="AO680" s="31"/>
      <c r="AP680" s="31"/>
      <c r="AQ680" s="31"/>
      <c r="AR680" s="31"/>
      <c r="AS680" s="31"/>
      <c r="AT680" s="31"/>
      <c r="AU680" s="31"/>
      <c r="AV680" s="31"/>
      <c r="AW680" s="31"/>
      <c r="AX680" s="31"/>
      <c r="AY680" s="31"/>
      <c r="AZ680" s="31"/>
      <c r="BA680" s="31"/>
      <c r="BB680" s="31"/>
      <c r="BC680" s="31"/>
      <c r="BD680" s="31"/>
      <c r="BE680" s="31"/>
      <c r="BF680" s="31"/>
      <c r="BG680" s="29"/>
    </row>
    <row r="681" spans="1:59">
      <c r="A681" s="364"/>
      <c r="B681" s="250" t="s">
        <v>26</v>
      </c>
      <c r="C681" s="24" t="s">
        <v>24</v>
      </c>
      <c r="D681">
        <f>+入力シート①!AC$19</f>
        <v>0</v>
      </c>
      <c r="E681">
        <f>+COUNT($M681:$BG681)</f>
        <v>2</v>
      </c>
      <c r="F681" s="16">
        <f>+AVERAGE($M681:$BG681)</f>
        <v>252</v>
      </c>
      <c r="G681" s="16">
        <f>+STDEV($M681:$BG681)</f>
        <v>70.710678118654755</v>
      </c>
      <c r="H681" s="16">
        <f>+MAX($M681:$BG681)</f>
        <v>302</v>
      </c>
      <c r="I681" s="16">
        <f>+MIN($M681:$BG681)</f>
        <v>202</v>
      </c>
      <c r="J681" s="16">
        <f>+D681-F681</f>
        <v>-252</v>
      </c>
      <c r="K681" s="16">
        <f>+J681/G681</f>
        <v>-3.5638181771801993</v>
      </c>
      <c r="V681" s="30"/>
      <c r="W681" s="30"/>
      <c r="X681" s="30"/>
      <c r="AZ681">
        <v>202</v>
      </c>
      <c r="BA681">
        <v>302</v>
      </c>
      <c r="BG681" s="29"/>
    </row>
    <row r="682" spans="1:59">
      <c r="A682" s="364"/>
      <c r="B682" s="251"/>
      <c r="C682" s="21" t="s">
        <v>25</v>
      </c>
      <c r="D682">
        <f>+入力シート①!AC$20</f>
        <v>0</v>
      </c>
      <c r="E682">
        <f>+COUNT($M682:$BG682)</f>
        <v>2</v>
      </c>
      <c r="F682" s="16">
        <f>+AVERAGE($M682:$BG682)</f>
        <v>0.85000000000000009</v>
      </c>
      <c r="G682" s="16">
        <f>+STDEV($M682:$BG682)</f>
        <v>7.0710678118654738E-2</v>
      </c>
      <c r="H682" s="16">
        <f>+MAX($M682:$BG682)</f>
        <v>0.9</v>
      </c>
      <c r="I682" s="16">
        <f>+MIN($M682:$BG682)</f>
        <v>0.8</v>
      </c>
      <c r="J682" s="16">
        <f>+D682-F682</f>
        <v>-0.85000000000000009</v>
      </c>
      <c r="K682" s="16">
        <f>+J682/G682</f>
        <v>-12.020815280171311</v>
      </c>
      <c r="V682" s="30"/>
      <c r="W682" s="30"/>
      <c r="X682" s="30"/>
      <c r="AZ682">
        <v>0.9</v>
      </c>
      <c r="BA682">
        <v>0.8</v>
      </c>
      <c r="BG682" s="29"/>
    </row>
    <row r="683" spans="1:59" ht="0.95" customHeight="1">
      <c r="V683" s="30"/>
      <c r="W683" s="30"/>
      <c r="X683" s="30"/>
      <c r="BG683" s="29"/>
    </row>
    <row r="684" spans="1:59" ht="0.95" customHeight="1">
      <c r="V684" s="30"/>
      <c r="W684" s="30"/>
      <c r="X684" s="30"/>
      <c r="BG684" s="29"/>
    </row>
    <row r="685" spans="1:59" ht="0.95" customHeight="1">
      <c r="V685" s="30"/>
      <c r="W685" s="30"/>
      <c r="X685" s="30"/>
      <c r="BG685" s="29"/>
    </row>
    <row r="686" spans="1:59" ht="0.95" customHeight="1">
      <c r="V686" s="30"/>
      <c r="W686" s="30"/>
      <c r="X686" s="30"/>
      <c r="BG686" s="29"/>
    </row>
    <row r="687" spans="1:59" ht="0.95" customHeight="1">
      <c r="V687" s="30"/>
      <c r="W687" s="30"/>
      <c r="X687" s="30"/>
      <c r="BG687" s="29"/>
    </row>
    <row r="688" spans="1:59" ht="0.95" customHeight="1">
      <c r="V688" s="30"/>
      <c r="W688" s="30"/>
      <c r="X688" s="30"/>
      <c r="BG688" s="29"/>
    </row>
    <row r="689" spans="1:59" ht="0.95" customHeight="1">
      <c r="V689" s="30"/>
      <c r="W689" s="30"/>
      <c r="X689" s="30"/>
      <c r="BG689" s="29"/>
    </row>
    <row r="690" spans="1:59" ht="0.95" customHeight="1">
      <c r="V690" s="30"/>
      <c r="W690" s="30"/>
      <c r="X690" s="30"/>
      <c r="BG690" s="29"/>
    </row>
    <row r="691" spans="1:59" ht="16.5" thickBot="1">
      <c r="D691" s="1" t="s">
        <v>27</v>
      </c>
      <c r="E691" s="1" t="s">
        <v>3</v>
      </c>
      <c r="F691" s="15" t="s">
        <v>4</v>
      </c>
      <c r="G691" s="15" t="s">
        <v>8</v>
      </c>
      <c r="H691" s="15" t="s">
        <v>5</v>
      </c>
      <c r="I691" s="15" t="s">
        <v>6</v>
      </c>
      <c r="J691" s="15" t="s">
        <v>7</v>
      </c>
      <c r="K691" s="16" t="s">
        <v>60</v>
      </c>
      <c r="P691" s="30" t="s">
        <v>201</v>
      </c>
      <c r="R691" s="30" t="s">
        <v>201</v>
      </c>
      <c r="V691" s="142"/>
      <c r="W691" s="142"/>
      <c r="X691" s="142"/>
      <c r="Y691" s="142"/>
      <c r="AB691" s="142"/>
      <c r="AC691" s="142"/>
      <c r="AD691" s="142"/>
      <c r="AE691" s="142"/>
      <c r="AF691" s="142"/>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29"/>
    </row>
    <row r="692" spans="1:59">
      <c r="A692" s="364">
        <v>64</v>
      </c>
      <c r="B692" s="252" t="s">
        <v>19</v>
      </c>
      <c r="C692" s="253"/>
      <c r="D692" s="78">
        <f>+入力シート①!AD$2</f>
        <v>0</v>
      </c>
      <c r="E692" s="32"/>
      <c r="F692" s="43"/>
      <c r="G692" s="43"/>
      <c r="H692" s="43"/>
      <c r="I692" s="43"/>
      <c r="J692" s="43"/>
      <c r="K692" s="44"/>
      <c r="P692" s="239">
        <v>0</v>
      </c>
      <c r="R692" s="239">
        <v>0</v>
      </c>
      <c r="S692" s="239"/>
      <c r="U692" s="30">
        <v>2012</v>
      </c>
      <c r="V692" s="30">
        <f t="shared" ref="V692:BF692" si="258">+V$1</f>
        <v>2011</v>
      </c>
      <c r="W692" s="30">
        <f t="shared" si="258"/>
        <v>2010</v>
      </c>
      <c r="X692" s="30">
        <f t="shared" si="258"/>
        <v>2009</v>
      </c>
      <c r="Y692" s="30">
        <f t="shared" si="258"/>
        <v>2008</v>
      </c>
      <c r="Z692" s="30">
        <f t="shared" si="258"/>
        <v>2007</v>
      </c>
      <c r="AA692" s="30">
        <f t="shared" si="258"/>
        <v>2006</v>
      </c>
      <c r="AB692" s="30">
        <f t="shared" si="258"/>
        <v>2005</v>
      </c>
      <c r="AC692" s="30">
        <f t="shared" si="258"/>
        <v>2004</v>
      </c>
      <c r="AD692" s="30">
        <f t="shared" si="258"/>
        <v>2003</v>
      </c>
      <c r="AE692" s="30">
        <f t="shared" si="258"/>
        <v>2003</v>
      </c>
      <c r="AF692" s="30">
        <f t="shared" si="258"/>
        <v>2001</v>
      </c>
      <c r="AG692">
        <f t="shared" si="258"/>
        <v>2001</v>
      </c>
      <c r="AH692">
        <f t="shared" si="258"/>
        <v>2000</v>
      </c>
      <c r="AI692">
        <f t="shared" si="258"/>
        <v>1999</v>
      </c>
      <c r="AJ692">
        <f t="shared" si="258"/>
        <v>1999</v>
      </c>
      <c r="AK692">
        <f t="shared" si="258"/>
        <v>1998</v>
      </c>
      <c r="AL692">
        <f t="shared" si="258"/>
        <v>1997</v>
      </c>
      <c r="AM692">
        <f t="shared" si="258"/>
        <v>1996</v>
      </c>
      <c r="AN692">
        <f t="shared" si="258"/>
        <v>1995</v>
      </c>
      <c r="AO692">
        <f t="shared" si="258"/>
        <v>1994</v>
      </c>
      <c r="AP692">
        <f t="shared" si="258"/>
        <v>1993</v>
      </c>
      <c r="AQ692">
        <f t="shared" si="258"/>
        <v>1992</v>
      </c>
      <c r="AR692">
        <f t="shared" si="258"/>
        <v>1991</v>
      </c>
      <c r="AS692">
        <f t="shared" si="258"/>
        <v>1991</v>
      </c>
      <c r="AT692">
        <f t="shared" si="258"/>
        <v>1990</v>
      </c>
      <c r="AU692">
        <f t="shared" si="258"/>
        <v>1989</v>
      </c>
      <c r="AV692">
        <f t="shared" si="258"/>
        <v>1988</v>
      </c>
      <c r="AW692">
        <f t="shared" si="258"/>
        <v>1987</v>
      </c>
      <c r="AX692">
        <f t="shared" si="258"/>
        <v>1986</v>
      </c>
      <c r="AY692">
        <f t="shared" si="258"/>
        <v>1985</v>
      </c>
      <c r="AZ692">
        <f t="shared" si="258"/>
        <v>1984</v>
      </c>
      <c r="BA692">
        <f t="shared" si="258"/>
        <v>1984</v>
      </c>
      <c r="BB692">
        <f t="shared" si="258"/>
        <v>1983</v>
      </c>
      <c r="BC692">
        <f t="shared" si="258"/>
        <v>1982</v>
      </c>
      <c r="BD692">
        <f t="shared" si="258"/>
        <v>1981</v>
      </c>
      <c r="BE692">
        <f t="shared" si="258"/>
        <v>1981</v>
      </c>
      <c r="BF692">
        <f t="shared" si="258"/>
        <v>1980</v>
      </c>
      <c r="BG692" s="29"/>
    </row>
    <row r="693" spans="1:59">
      <c r="A693" s="364"/>
      <c r="B693" s="252" t="s">
        <v>20</v>
      </c>
      <c r="C693" s="253"/>
      <c r="D693" s="79">
        <f>+入力シート①!AD$2</f>
        <v>0</v>
      </c>
      <c r="E693" s="33"/>
      <c r="F693" s="45"/>
      <c r="G693" s="45"/>
      <c r="H693" s="45"/>
      <c r="I693" s="45"/>
      <c r="J693" s="45"/>
      <c r="K693" s="46"/>
      <c r="P693" s="150">
        <v>0</v>
      </c>
      <c r="R693" s="150">
        <v>0</v>
      </c>
      <c r="S693" s="150"/>
      <c r="U693" s="30">
        <v>1</v>
      </c>
      <c r="V693" s="30">
        <f t="shared" ref="V693:BF693" si="259">+V$3</f>
        <v>1</v>
      </c>
      <c r="W693" s="30">
        <f t="shared" si="259"/>
        <v>1</v>
      </c>
      <c r="X693" s="30">
        <f t="shared" si="259"/>
        <v>1</v>
      </c>
      <c r="Y693" s="30">
        <f t="shared" si="259"/>
        <v>1</v>
      </c>
      <c r="Z693" s="30">
        <f t="shared" si="259"/>
        <v>1</v>
      </c>
      <c r="AA693" s="30">
        <f t="shared" si="259"/>
        <v>1</v>
      </c>
      <c r="AB693" s="30">
        <f t="shared" si="259"/>
        <v>1</v>
      </c>
      <c r="AC693" s="30">
        <f t="shared" si="259"/>
        <v>1</v>
      </c>
      <c r="AD693" s="30">
        <f t="shared" si="259"/>
        <v>1</v>
      </c>
      <c r="AE693" s="30">
        <f t="shared" si="259"/>
        <v>1</v>
      </c>
      <c r="AF693" s="30">
        <f t="shared" si="259"/>
        <v>1</v>
      </c>
      <c r="AG693">
        <f t="shared" si="259"/>
        <v>1</v>
      </c>
      <c r="AH693">
        <f t="shared" si="259"/>
        <v>1</v>
      </c>
      <c r="AI693">
        <f t="shared" si="259"/>
        <v>1</v>
      </c>
      <c r="AJ693">
        <f t="shared" si="259"/>
        <v>1</v>
      </c>
      <c r="AK693">
        <f t="shared" si="259"/>
        <v>1</v>
      </c>
      <c r="AL693">
        <f t="shared" si="259"/>
        <v>1</v>
      </c>
      <c r="AM693">
        <f t="shared" si="259"/>
        <v>1</v>
      </c>
      <c r="AN693">
        <f t="shared" si="259"/>
        <v>1</v>
      </c>
      <c r="AO693">
        <f t="shared" si="259"/>
        <v>1</v>
      </c>
      <c r="AP693">
        <f t="shared" si="259"/>
        <v>1</v>
      </c>
      <c r="AQ693">
        <f t="shared" si="259"/>
        <v>1</v>
      </c>
      <c r="AR693">
        <f t="shared" si="259"/>
        <v>1</v>
      </c>
      <c r="AS693">
        <f t="shared" si="259"/>
        <v>1</v>
      </c>
      <c r="AT693">
        <f t="shared" si="259"/>
        <v>1</v>
      </c>
      <c r="AU693">
        <f t="shared" si="259"/>
        <v>1</v>
      </c>
      <c r="AV693">
        <f t="shared" si="259"/>
        <v>1</v>
      </c>
      <c r="AW693">
        <f t="shared" si="259"/>
        <v>1</v>
      </c>
      <c r="AX693">
        <f t="shared" si="259"/>
        <v>1</v>
      </c>
      <c r="AY693">
        <f t="shared" si="259"/>
        <v>1</v>
      </c>
      <c r="AZ693">
        <f t="shared" si="259"/>
        <v>1</v>
      </c>
      <c r="BA693">
        <f t="shared" si="259"/>
        <v>1</v>
      </c>
      <c r="BB693">
        <f t="shared" si="259"/>
        <v>1</v>
      </c>
      <c r="BC693">
        <f t="shared" si="259"/>
        <v>1</v>
      </c>
      <c r="BD693">
        <f t="shared" si="259"/>
        <v>1</v>
      </c>
      <c r="BE693">
        <f t="shared" si="259"/>
        <v>1</v>
      </c>
      <c r="BF693">
        <f t="shared" si="259"/>
        <v>1</v>
      </c>
      <c r="BG693" s="29"/>
    </row>
    <row r="694" spans="1:59">
      <c r="A694" s="364"/>
      <c r="B694" s="252" t="s">
        <v>21</v>
      </c>
      <c r="C694" s="253"/>
      <c r="D694" s="80">
        <f>+入力シート①!AD$2</f>
        <v>0</v>
      </c>
      <c r="E694" s="33"/>
      <c r="F694" s="45"/>
      <c r="G694" s="45"/>
      <c r="H694" s="45"/>
      <c r="I694" s="45"/>
      <c r="J694" s="45"/>
      <c r="K694" s="46"/>
      <c r="P694" s="151">
        <v>0</v>
      </c>
      <c r="R694" s="151">
        <v>0</v>
      </c>
      <c r="S694" s="151"/>
      <c r="V694" s="30"/>
      <c r="W694" s="30"/>
      <c r="X694" s="30"/>
      <c r="AY694">
        <v>9</v>
      </c>
      <c r="BG694" s="29"/>
    </row>
    <row r="695" spans="1:59">
      <c r="A695" s="364"/>
      <c r="B695" s="252" t="s">
        <v>61</v>
      </c>
      <c r="C695" s="253"/>
      <c r="D695">
        <f>+入力シート①!AD$3</f>
        <v>0</v>
      </c>
      <c r="E695" s="33"/>
      <c r="F695" s="45"/>
      <c r="G695" s="45"/>
      <c r="H695" s="45"/>
      <c r="I695" s="45"/>
      <c r="J695" s="45"/>
      <c r="K695" s="46"/>
      <c r="P695" s="30">
        <v>0</v>
      </c>
      <c r="U695" s="30">
        <v>64</v>
      </c>
      <c r="V695" s="30">
        <f t="shared" ref="V695:AA695" si="260">+$A$692</f>
        <v>64</v>
      </c>
      <c r="W695" s="30">
        <f t="shared" si="260"/>
        <v>64</v>
      </c>
      <c r="X695" s="30">
        <f t="shared" si="260"/>
        <v>64</v>
      </c>
      <c r="Y695" s="30">
        <f t="shared" si="260"/>
        <v>64</v>
      </c>
      <c r="Z695" s="30">
        <f t="shared" si="260"/>
        <v>64</v>
      </c>
      <c r="AA695" s="30">
        <f t="shared" si="260"/>
        <v>64</v>
      </c>
      <c r="AB695" s="30">
        <f t="shared" ref="AB695:BF695" si="261">+$A$692</f>
        <v>64</v>
      </c>
      <c r="AC695" s="30">
        <f t="shared" si="261"/>
        <v>64</v>
      </c>
      <c r="AD695" s="30">
        <f t="shared" si="261"/>
        <v>64</v>
      </c>
      <c r="AE695" s="30">
        <f t="shared" si="261"/>
        <v>64</v>
      </c>
      <c r="AF695" s="30">
        <f t="shared" si="261"/>
        <v>64</v>
      </c>
      <c r="AG695">
        <f t="shared" si="261"/>
        <v>64</v>
      </c>
      <c r="AH695">
        <f t="shared" si="261"/>
        <v>64</v>
      </c>
      <c r="AI695">
        <f t="shared" si="261"/>
        <v>64</v>
      </c>
      <c r="AJ695">
        <f t="shared" si="261"/>
        <v>64</v>
      </c>
      <c r="AK695">
        <f t="shared" si="261"/>
        <v>64</v>
      </c>
      <c r="AL695">
        <f t="shared" si="261"/>
        <v>64</v>
      </c>
      <c r="AM695">
        <f t="shared" si="261"/>
        <v>64</v>
      </c>
      <c r="AN695">
        <f t="shared" si="261"/>
        <v>64</v>
      </c>
      <c r="AO695">
        <f t="shared" si="261"/>
        <v>64</v>
      </c>
      <c r="AP695">
        <f t="shared" si="261"/>
        <v>64</v>
      </c>
      <c r="AQ695">
        <f t="shared" si="261"/>
        <v>64</v>
      </c>
      <c r="AR695">
        <f t="shared" si="261"/>
        <v>64</v>
      </c>
      <c r="AS695">
        <f t="shared" si="261"/>
        <v>64</v>
      </c>
      <c r="AT695">
        <f t="shared" si="261"/>
        <v>64</v>
      </c>
      <c r="AU695">
        <f t="shared" si="261"/>
        <v>64</v>
      </c>
      <c r="AV695">
        <f t="shared" si="261"/>
        <v>64</v>
      </c>
      <c r="AW695">
        <f t="shared" si="261"/>
        <v>64</v>
      </c>
      <c r="AX695">
        <f t="shared" si="261"/>
        <v>64</v>
      </c>
      <c r="AY695">
        <f t="shared" si="261"/>
        <v>64</v>
      </c>
      <c r="AZ695">
        <f t="shared" si="261"/>
        <v>64</v>
      </c>
      <c r="BA695">
        <f t="shared" si="261"/>
        <v>64</v>
      </c>
      <c r="BB695">
        <f t="shared" si="261"/>
        <v>64</v>
      </c>
      <c r="BC695">
        <f t="shared" si="261"/>
        <v>64</v>
      </c>
      <c r="BD695">
        <f t="shared" si="261"/>
        <v>64</v>
      </c>
      <c r="BE695">
        <f t="shared" si="261"/>
        <v>64</v>
      </c>
      <c r="BF695">
        <f t="shared" si="261"/>
        <v>64</v>
      </c>
      <c r="BG695" s="29"/>
    </row>
    <row r="696" spans="1:59" ht="16.5" thickBot="1">
      <c r="A696" s="364"/>
      <c r="B696" s="252" t="s">
        <v>22</v>
      </c>
      <c r="C696" s="253"/>
      <c r="D696" s="85">
        <f>+入力シート①!AD$4</f>
        <v>0</v>
      </c>
      <c r="E696" s="34"/>
      <c r="F696" s="47"/>
      <c r="G696" s="47"/>
      <c r="H696" s="47"/>
      <c r="I696" s="47"/>
      <c r="J696" s="47"/>
      <c r="K696" s="48"/>
      <c r="P696" s="152">
        <v>0</v>
      </c>
      <c r="R696" s="152">
        <v>0</v>
      </c>
      <c r="S696" s="152"/>
      <c r="V696" s="152"/>
      <c r="W696" s="152"/>
      <c r="X696" s="152"/>
      <c r="Y696" s="152"/>
      <c r="BG696" s="29"/>
    </row>
    <row r="697" spans="1:59">
      <c r="A697" s="364"/>
      <c r="B697" s="254" t="s">
        <v>23</v>
      </c>
      <c r="C697" s="20">
        <v>0</v>
      </c>
      <c r="D697">
        <f>+入力シート①!AD$5</f>
        <v>0</v>
      </c>
      <c r="E697">
        <f t="shared" ref="E697:E709" si="262">+COUNT($M697:$BG697)</f>
        <v>1</v>
      </c>
      <c r="F697" s="16">
        <f t="shared" ref="F697:F709" si="263">+AVERAGE($M697:$BG697)</f>
        <v>20.3</v>
      </c>
      <c r="G697" s="16" t="e">
        <f t="shared" ref="G697:G709" si="264">+STDEV($M697:$BG697)</f>
        <v>#DIV/0!</v>
      </c>
      <c r="H697" s="16">
        <f t="shared" ref="H697:H709" si="265">+MAX($M697:$BG697)</f>
        <v>20.3</v>
      </c>
      <c r="I697" s="16">
        <f t="shared" ref="I697:I709" si="266">+MIN($M697:$BG697)</f>
        <v>20.3</v>
      </c>
      <c r="J697" s="16">
        <f>+D697-F697</f>
        <v>-20.3</v>
      </c>
      <c r="K697" s="16" t="e">
        <f>+J697/G697</f>
        <v>#DIV/0!</v>
      </c>
      <c r="V697" s="30"/>
      <c r="W697" s="30"/>
      <c r="X697" s="30"/>
      <c r="AY697">
        <v>20.3</v>
      </c>
      <c r="BG697" s="29"/>
    </row>
    <row r="698" spans="1:59">
      <c r="A698" s="364"/>
      <c r="B698" s="254"/>
      <c r="C698" s="20">
        <v>10</v>
      </c>
      <c r="D698">
        <f>+入力シート①!AD$6</f>
        <v>0</v>
      </c>
      <c r="E698">
        <f t="shared" si="262"/>
        <v>1</v>
      </c>
      <c r="F698" s="16">
        <f t="shared" si="263"/>
        <v>20.28</v>
      </c>
      <c r="G698" s="16" t="e">
        <f t="shared" si="264"/>
        <v>#DIV/0!</v>
      </c>
      <c r="H698" s="16">
        <f t="shared" si="265"/>
        <v>20.28</v>
      </c>
      <c r="I698" s="16">
        <f t="shared" si="266"/>
        <v>20.28</v>
      </c>
      <c r="J698" s="16">
        <f t="shared" ref="J698:J709" si="267">+D698-F698</f>
        <v>-20.28</v>
      </c>
      <c r="K698" s="16" t="e">
        <f t="shared" ref="K698:K709" si="268">+J698/G698</f>
        <v>#DIV/0!</v>
      </c>
      <c r="V698" s="30"/>
      <c r="W698" s="30"/>
      <c r="X698" s="30"/>
      <c r="AY698">
        <v>20.28</v>
      </c>
      <c r="BG698" s="29"/>
    </row>
    <row r="699" spans="1:59">
      <c r="A699" s="364"/>
      <c r="B699" s="254"/>
      <c r="C699" s="20">
        <v>20</v>
      </c>
      <c r="D699">
        <f>+入力シート①!AD$7</f>
        <v>0</v>
      </c>
      <c r="E699">
        <f t="shared" si="262"/>
        <v>1</v>
      </c>
      <c r="F699" s="16">
        <f t="shared" si="263"/>
        <v>20.28</v>
      </c>
      <c r="G699" s="16" t="e">
        <f t="shared" si="264"/>
        <v>#DIV/0!</v>
      </c>
      <c r="H699" s="16">
        <f t="shared" si="265"/>
        <v>20.28</v>
      </c>
      <c r="I699" s="16">
        <f t="shared" si="266"/>
        <v>20.28</v>
      </c>
      <c r="J699" s="16">
        <f t="shared" si="267"/>
        <v>-20.28</v>
      </c>
      <c r="K699" s="16" t="e">
        <f t="shared" si="268"/>
        <v>#DIV/0!</v>
      </c>
      <c r="V699" s="30"/>
      <c r="W699" s="30"/>
      <c r="X699" s="30"/>
      <c r="AY699">
        <v>20.28</v>
      </c>
      <c r="BG699" s="29"/>
    </row>
    <row r="700" spans="1:59">
      <c r="A700" s="364"/>
      <c r="B700" s="254"/>
      <c r="C700" s="20">
        <v>30</v>
      </c>
      <c r="D700">
        <f>+入力シート①!AD$8</f>
        <v>0</v>
      </c>
      <c r="E700">
        <f t="shared" si="262"/>
        <v>1</v>
      </c>
      <c r="F700" s="16">
        <f t="shared" si="263"/>
        <v>20.28</v>
      </c>
      <c r="G700" s="16" t="e">
        <f t="shared" si="264"/>
        <v>#DIV/0!</v>
      </c>
      <c r="H700" s="16">
        <f t="shared" si="265"/>
        <v>20.28</v>
      </c>
      <c r="I700" s="16">
        <f t="shared" si="266"/>
        <v>20.28</v>
      </c>
      <c r="J700" s="16">
        <f t="shared" si="267"/>
        <v>-20.28</v>
      </c>
      <c r="K700" s="16" t="e">
        <f t="shared" si="268"/>
        <v>#DIV/0!</v>
      </c>
      <c r="V700" s="30"/>
      <c r="W700" s="30"/>
      <c r="X700" s="30"/>
      <c r="AY700">
        <v>20.28</v>
      </c>
      <c r="BG700" s="29"/>
    </row>
    <row r="701" spans="1:59">
      <c r="A701" s="364"/>
      <c r="B701" s="254"/>
      <c r="C701" s="20">
        <v>50</v>
      </c>
      <c r="D701">
        <f>+入力シート①!AD$9</f>
        <v>0</v>
      </c>
      <c r="E701">
        <f t="shared" si="262"/>
        <v>1</v>
      </c>
      <c r="F701" s="16">
        <f t="shared" si="263"/>
        <v>20.27</v>
      </c>
      <c r="G701" s="16" t="e">
        <f t="shared" si="264"/>
        <v>#DIV/0!</v>
      </c>
      <c r="H701" s="16">
        <f t="shared" si="265"/>
        <v>20.27</v>
      </c>
      <c r="I701" s="16">
        <f t="shared" si="266"/>
        <v>20.27</v>
      </c>
      <c r="J701" s="16">
        <f t="shared" si="267"/>
        <v>-20.27</v>
      </c>
      <c r="K701" s="16" t="e">
        <f t="shared" si="268"/>
        <v>#DIV/0!</v>
      </c>
      <c r="V701" s="30"/>
      <c r="W701" s="30"/>
      <c r="X701" s="30"/>
      <c r="AY701">
        <v>20.27</v>
      </c>
      <c r="BG701" s="29"/>
    </row>
    <row r="702" spans="1:59">
      <c r="A702" s="364"/>
      <c r="B702" s="254"/>
      <c r="C702" s="20">
        <v>75</v>
      </c>
      <c r="D702">
        <f>+入力シート①!AD$10</f>
        <v>0</v>
      </c>
      <c r="E702">
        <f t="shared" si="262"/>
        <v>1</v>
      </c>
      <c r="F702" s="16">
        <f t="shared" si="263"/>
        <v>20.239999999999998</v>
      </c>
      <c r="G702" s="16" t="e">
        <f t="shared" si="264"/>
        <v>#DIV/0!</v>
      </c>
      <c r="H702" s="16">
        <f t="shared" si="265"/>
        <v>20.239999999999998</v>
      </c>
      <c r="I702" s="16">
        <f t="shared" si="266"/>
        <v>20.239999999999998</v>
      </c>
      <c r="J702" s="16">
        <f t="shared" si="267"/>
        <v>-20.239999999999998</v>
      </c>
      <c r="K702" s="16" t="e">
        <f t="shared" si="268"/>
        <v>#DIV/0!</v>
      </c>
      <c r="V702" s="30"/>
      <c r="W702" s="30"/>
      <c r="X702" s="30"/>
      <c r="AY702">
        <v>20.239999999999998</v>
      </c>
      <c r="BG702" s="29"/>
    </row>
    <row r="703" spans="1:59">
      <c r="A703" s="364"/>
      <c r="B703" s="254"/>
      <c r="C703" s="20">
        <v>100</v>
      </c>
      <c r="D703">
        <f>+入力シート①!AD$11</f>
        <v>0</v>
      </c>
      <c r="E703">
        <f t="shared" si="262"/>
        <v>1</v>
      </c>
      <c r="F703" s="16">
        <f t="shared" si="263"/>
        <v>20.14</v>
      </c>
      <c r="G703" s="16" t="e">
        <f t="shared" si="264"/>
        <v>#DIV/0!</v>
      </c>
      <c r="H703" s="16">
        <f t="shared" si="265"/>
        <v>20.14</v>
      </c>
      <c r="I703" s="16">
        <f t="shared" si="266"/>
        <v>20.14</v>
      </c>
      <c r="J703" s="16">
        <f t="shared" si="267"/>
        <v>-20.14</v>
      </c>
      <c r="K703" s="16" t="e">
        <f t="shared" si="268"/>
        <v>#DIV/0!</v>
      </c>
      <c r="V703" s="30"/>
      <c r="W703" s="30"/>
      <c r="X703" s="30"/>
      <c r="AY703">
        <v>20.14</v>
      </c>
      <c r="BG703" s="29"/>
    </row>
    <row r="704" spans="1:59">
      <c r="A704" s="364"/>
      <c r="B704" s="254"/>
      <c r="C704" s="20">
        <v>150</v>
      </c>
      <c r="D704">
        <f>+入力シート①!AD$12</f>
        <v>0</v>
      </c>
      <c r="E704">
        <f t="shared" si="262"/>
        <v>1</v>
      </c>
      <c r="F704" s="16">
        <f t="shared" si="263"/>
        <v>18.86</v>
      </c>
      <c r="G704" s="16" t="e">
        <f t="shared" si="264"/>
        <v>#DIV/0!</v>
      </c>
      <c r="H704" s="16">
        <f t="shared" si="265"/>
        <v>18.86</v>
      </c>
      <c r="I704" s="16">
        <f t="shared" si="266"/>
        <v>18.86</v>
      </c>
      <c r="J704" s="16">
        <f t="shared" si="267"/>
        <v>-18.86</v>
      </c>
      <c r="K704" s="16" t="e">
        <f t="shared" si="268"/>
        <v>#DIV/0!</v>
      </c>
      <c r="V704" s="30"/>
      <c r="W704" s="30"/>
      <c r="X704" s="30"/>
      <c r="AY704">
        <v>18.86</v>
      </c>
      <c r="BG704" s="29"/>
    </row>
    <row r="705" spans="1:59">
      <c r="A705" s="364"/>
      <c r="B705" s="254"/>
      <c r="C705" s="20">
        <v>200</v>
      </c>
      <c r="D705">
        <f>+入力シート①!AD$13</f>
        <v>0</v>
      </c>
      <c r="E705">
        <f t="shared" si="262"/>
        <v>1</v>
      </c>
      <c r="F705" s="16">
        <f t="shared" si="263"/>
        <v>17.510000000000002</v>
      </c>
      <c r="G705" s="16" t="e">
        <f t="shared" si="264"/>
        <v>#DIV/0!</v>
      </c>
      <c r="H705" s="16">
        <f t="shared" si="265"/>
        <v>17.510000000000002</v>
      </c>
      <c r="I705" s="16">
        <f t="shared" si="266"/>
        <v>17.510000000000002</v>
      </c>
      <c r="J705" s="16">
        <f t="shared" si="267"/>
        <v>-17.510000000000002</v>
      </c>
      <c r="K705" s="16" t="e">
        <f t="shared" si="268"/>
        <v>#DIV/0!</v>
      </c>
      <c r="V705" s="30"/>
      <c r="W705" s="30"/>
      <c r="X705" s="30"/>
      <c r="AY705">
        <v>17.510000000000002</v>
      </c>
      <c r="BG705" s="29"/>
    </row>
    <row r="706" spans="1:59">
      <c r="A706" s="364"/>
      <c r="B706" s="254"/>
      <c r="C706" s="20">
        <v>300</v>
      </c>
      <c r="D706">
        <f>+入力シート①!AD$14</f>
        <v>0</v>
      </c>
      <c r="E706">
        <f t="shared" si="262"/>
        <v>0</v>
      </c>
      <c r="F706" s="16" t="e">
        <f t="shared" si="263"/>
        <v>#DIV/0!</v>
      </c>
      <c r="G706" s="16" t="e">
        <f t="shared" si="264"/>
        <v>#DIV/0!</v>
      </c>
      <c r="H706" s="16">
        <f t="shared" si="265"/>
        <v>0</v>
      </c>
      <c r="I706" s="16">
        <f t="shared" si="266"/>
        <v>0</v>
      </c>
      <c r="J706" s="16" t="e">
        <f t="shared" si="267"/>
        <v>#DIV/0!</v>
      </c>
      <c r="K706" s="16" t="e">
        <f t="shared" si="268"/>
        <v>#DIV/0!</v>
      </c>
      <c r="V706" s="30"/>
      <c r="W706" s="30"/>
      <c r="X706" s="30"/>
      <c r="BG706" s="29"/>
    </row>
    <row r="707" spans="1:59">
      <c r="A707" s="364"/>
      <c r="B707" s="254"/>
      <c r="C707" s="20">
        <v>400</v>
      </c>
      <c r="D707">
        <f>+入力シート①!AD$15</f>
        <v>0</v>
      </c>
      <c r="E707">
        <f t="shared" si="262"/>
        <v>0</v>
      </c>
      <c r="F707" s="16" t="e">
        <f t="shared" si="263"/>
        <v>#DIV/0!</v>
      </c>
      <c r="G707" s="16" t="e">
        <f t="shared" si="264"/>
        <v>#DIV/0!</v>
      </c>
      <c r="H707" s="16">
        <f t="shared" si="265"/>
        <v>0</v>
      </c>
      <c r="I707" s="16">
        <f t="shared" si="266"/>
        <v>0</v>
      </c>
      <c r="J707" s="16" t="e">
        <f t="shared" si="267"/>
        <v>#DIV/0!</v>
      </c>
      <c r="K707" s="16" t="e">
        <f t="shared" si="268"/>
        <v>#DIV/0!</v>
      </c>
      <c r="V707" s="30"/>
      <c r="W707" s="30"/>
      <c r="X707" s="30"/>
      <c r="BG707" s="29"/>
    </row>
    <row r="708" spans="1:59">
      <c r="A708" s="364"/>
      <c r="B708" s="254"/>
      <c r="C708" s="20">
        <v>500</v>
      </c>
      <c r="D708">
        <f>+入力シート①!AD$16</f>
        <v>0</v>
      </c>
      <c r="E708">
        <f t="shared" si="262"/>
        <v>0</v>
      </c>
      <c r="F708" s="16" t="e">
        <f t="shared" si="263"/>
        <v>#DIV/0!</v>
      </c>
      <c r="G708" s="16" t="e">
        <f t="shared" si="264"/>
        <v>#DIV/0!</v>
      </c>
      <c r="H708" s="16">
        <f t="shared" si="265"/>
        <v>0</v>
      </c>
      <c r="I708" s="16">
        <f t="shared" si="266"/>
        <v>0</v>
      </c>
      <c r="J708" s="16" t="e">
        <f t="shared" si="267"/>
        <v>#DIV/0!</v>
      </c>
      <c r="K708" s="16" t="e">
        <f t="shared" si="268"/>
        <v>#DIV/0!</v>
      </c>
      <c r="V708" s="30"/>
      <c r="W708" s="30"/>
      <c r="X708" s="30"/>
      <c r="BG708" s="29"/>
    </row>
    <row r="709" spans="1:59">
      <c r="A709" s="364"/>
      <c r="B709" s="254"/>
      <c r="C709" s="20">
        <v>600</v>
      </c>
      <c r="D709">
        <f>+入力シート①!AD$17</f>
        <v>0</v>
      </c>
      <c r="E709">
        <f t="shared" si="262"/>
        <v>0</v>
      </c>
      <c r="F709" s="16" t="e">
        <f t="shared" si="263"/>
        <v>#DIV/0!</v>
      </c>
      <c r="G709" s="16" t="e">
        <f t="shared" si="264"/>
        <v>#DIV/0!</v>
      </c>
      <c r="H709" s="16">
        <f t="shared" si="265"/>
        <v>0</v>
      </c>
      <c r="I709" s="16">
        <f t="shared" si="266"/>
        <v>0</v>
      </c>
      <c r="J709" s="16" t="e">
        <f t="shared" si="267"/>
        <v>#DIV/0!</v>
      </c>
      <c r="K709" s="16" t="e">
        <f t="shared" si="268"/>
        <v>#DIV/0!</v>
      </c>
      <c r="V709" s="30"/>
      <c r="W709" s="30"/>
      <c r="X709" s="30"/>
      <c r="BG709" s="29"/>
    </row>
    <row r="710" spans="1:59">
      <c r="A710" s="364"/>
      <c r="B710" s="26"/>
      <c r="C710" s="26"/>
      <c r="D710" s="31"/>
      <c r="E710" s="31"/>
      <c r="F710" s="49"/>
      <c r="G710" s="49"/>
      <c r="H710" s="49"/>
      <c r="I710" s="49"/>
      <c r="J710" s="49"/>
      <c r="K710" s="49"/>
      <c r="L710" s="31"/>
      <c r="U710" s="31"/>
      <c r="V710" s="31"/>
      <c r="W710" s="31"/>
      <c r="X710" s="31"/>
      <c r="Y710" s="31"/>
      <c r="Z710" s="31"/>
      <c r="AA710" s="31"/>
      <c r="AB710" s="31"/>
      <c r="AC710" s="31"/>
      <c r="AD710" s="31"/>
      <c r="AE710" s="31"/>
      <c r="AF710" s="31"/>
      <c r="AG710" s="31"/>
      <c r="AH710" s="31"/>
      <c r="AI710" s="31"/>
      <c r="AJ710" s="31"/>
      <c r="AK710" s="31"/>
      <c r="AL710" s="31"/>
      <c r="AM710" s="31"/>
      <c r="AN710" s="31"/>
      <c r="AO710" s="31"/>
      <c r="AP710" s="31"/>
      <c r="AQ710" s="31"/>
      <c r="AR710" s="31"/>
      <c r="AS710" s="31"/>
      <c r="AT710" s="31"/>
      <c r="AU710" s="31"/>
      <c r="AV710" s="31"/>
      <c r="AW710" s="31"/>
      <c r="AX710" s="31"/>
      <c r="AY710" s="31"/>
      <c r="AZ710" s="31"/>
      <c r="BA710" s="31"/>
      <c r="BB710" s="31"/>
      <c r="BC710" s="31"/>
      <c r="BD710" s="31"/>
      <c r="BE710" s="31"/>
      <c r="BF710" s="31"/>
      <c r="BG710" s="29"/>
    </row>
    <row r="711" spans="1:59">
      <c r="A711" s="364"/>
      <c r="B711" s="250" t="s">
        <v>26</v>
      </c>
      <c r="C711" s="24" t="s">
        <v>24</v>
      </c>
      <c r="D711">
        <f>+入力シート①!AD$19</f>
        <v>0</v>
      </c>
      <c r="E711">
        <f>+COUNT($M711:$BG711)</f>
        <v>1</v>
      </c>
      <c r="F711" s="16">
        <f>+AVERAGE($M711:$BG711)</f>
        <v>110</v>
      </c>
      <c r="G711" s="16" t="e">
        <f>+STDEV($M711:$BG711)</f>
        <v>#DIV/0!</v>
      </c>
      <c r="H711" s="16">
        <f>+MAX($M711:$BG711)</f>
        <v>110</v>
      </c>
      <c r="I711" s="16">
        <f>+MIN($M711:$BG711)</f>
        <v>110</v>
      </c>
      <c r="J711" s="16">
        <f>+D711-F711</f>
        <v>-110</v>
      </c>
      <c r="K711" s="16" t="e">
        <f>+J711/G711</f>
        <v>#DIV/0!</v>
      </c>
      <c r="V711" s="30"/>
      <c r="W711" s="30"/>
      <c r="X711" s="30"/>
      <c r="AY711">
        <v>110</v>
      </c>
      <c r="BG711" s="29"/>
    </row>
    <row r="712" spans="1:59">
      <c r="A712" s="364"/>
      <c r="B712" s="251"/>
      <c r="C712" s="21" t="s">
        <v>25</v>
      </c>
      <c r="D712">
        <f>+入力シート①!AD$20</f>
        <v>0</v>
      </c>
      <c r="E712">
        <f>+COUNT($M712:$BG712)</f>
        <v>1</v>
      </c>
      <c r="F712" s="16">
        <f>+AVERAGE($M712:$BG712)</f>
        <v>0.4</v>
      </c>
      <c r="G712" s="16" t="e">
        <f>+STDEV($M712:$BG712)</f>
        <v>#DIV/0!</v>
      </c>
      <c r="H712" s="16">
        <f>+MAX($M712:$BG712)</f>
        <v>0.4</v>
      </c>
      <c r="I712" s="16">
        <f>+MIN($M712:$BG712)</f>
        <v>0.4</v>
      </c>
      <c r="J712" s="16">
        <f>+D712-F712</f>
        <v>-0.4</v>
      </c>
      <c r="K712" s="16" t="e">
        <f>+J712/G712</f>
        <v>#DIV/0!</v>
      </c>
      <c r="V712" s="30"/>
      <c r="W712" s="30"/>
      <c r="X712" s="30"/>
      <c r="AY712">
        <v>0.4</v>
      </c>
      <c r="BG712" s="29"/>
    </row>
    <row r="713" spans="1:59" ht="0.95" customHeight="1">
      <c r="V713" s="30"/>
      <c r="W713" s="30"/>
      <c r="X713" s="30"/>
      <c r="BG713" s="29"/>
    </row>
    <row r="714" spans="1:59" ht="0.95" customHeight="1">
      <c r="V714" s="30"/>
      <c r="W714" s="30"/>
      <c r="X714" s="30"/>
      <c r="BG714" s="29"/>
    </row>
    <row r="715" spans="1:59" ht="0.95" customHeight="1">
      <c r="V715" s="30"/>
      <c r="W715" s="30"/>
      <c r="X715" s="30"/>
      <c r="BG715" s="29"/>
    </row>
    <row r="716" spans="1:59" ht="0.95" customHeight="1">
      <c r="V716" s="30"/>
      <c r="W716" s="30"/>
      <c r="X716" s="30"/>
      <c r="BG716" s="29"/>
    </row>
    <row r="717" spans="1:59" ht="0.95" customHeight="1">
      <c r="V717" s="30"/>
      <c r="W717" s="30"/>
      <c r="X717" s="30"/>
      <c r="BG717" s="29"/>
    </row>
    <row r="718" spans="1:59" ht="0.95" customHeight="1">
      <c r="V718" s="30"/>
      <c r="W718" s="30"/>
      <c r="X718" s="30"/>
      <c r="BG718" s="29"/>
    </row>
    <row r="719" spans="1:59" ht="0.95" customHeight="1">
      <c r="V719" s="30"/>
      <c r="W719" s="30"/>
      <c r="X719" s="30"/>
      <c r="BG719" s="29"/>
    </row>
    <row r="720" spans="1:59" ht="0.95" customHeight="1">
      <c r="V720" s="30"/>
      <c r="W720" s="30"/>
      <c r="X720" s="30"/>
      <c r="BG720" s="29"/>
    </row>
    <row r="721" spans="1:59" ht="16.5" thickBot="1">
      <c r="D721" s="1" t="s">
        <v>27</v>
      </c>
      <c r="E721" s="1" t="s">
        <v>3</v>
      </c>
      <c r="F721" s="15" t="s">
        <v>4</v>
      </c>
      <c r="G721" s="15" t="s">
        <v>8</v>
      </c>
      <c r="H721" s="15" t="s">
        <v>5</v>
      </c>
      <c r="I721" s="15" t="s">
        <v>6</v>
      </c>
      <c r="J721" s="15" t="s">
        <v>7</v>
      </c>
      <c r="K721" s="16" t="s">
        <v>60</v>
      </c>
      <c r="P721" s="30" t="s">
        <v>201</v>
      </c>
      <c r="R721" s="30" t="s">
        <v>201</v>
      </c>
      <c r="V721" s="142"/>
      <c r="W721" s="142"/>
      <c r="X721" s="142"/>
      <c r="Y721" s="142"/>
      <c r="AB721" s="142"/>
      <c r="AC721" s="142"/>
      <c r="AD721" s="142"/>
      <c r="AE721" s="142"/>
      <c r="AF721" s="142"/>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29"/>
    </row>
    <row r="722" spans="1:59">
      <c r="A722" s="364"/>
      <c r="B722" s="252" t="s">
        <v>19</v>
      </c>
      <c r="C722" s="253"/>
      <c r="D722" s="78">
        <f>+入力シート①!AE$2</f>
        <v>0</v>
      </c>
      <c r="E722" s="32"/>
      <c r="F722" s="43"/>
      <c r="G722" s="43"/>
      <c r="H722" s="43"/>
      <c r="I722" s="43"/>
      <c r="J722" s="43"/>
      <c r="K722" s="44"/>
      <c r="P722" s="239">
        <v>0</v>
      </c>
      <c r="R722" s="239">
        <v>0</v>
      </c>
      <c r="S722" s="239"/>
      <c r="U722" s="30">
        <v>0</v>
      </c>
      <c r="V722" s="30">
        <f t="shared" ref="V722:BF722" si="269">+V$1</f>
        <v>2011</v>
      </c>
      <c r="W722" s="30">
        <f t="shared" si="269"/>
        <v>2010</v>
      </c>
      <c r="X722" s="30">
        <f t="shared" si="269"/>
        <v>2009</v>
      </c>
      <c r="Y722" s="30">
        <f t="shared" si="269"/>
        <v>2008</v>
      </c>
      <c r="Z722" s="30">
        <f t="shared" si="269"/>
        <v>2007</v>
      </c>
      <c r="AA722" s="30">
        <f t="shared" si="269"/>
        <v>2006</v>
      </c>
      <c r="AB722" s="30">
        <f t="shared" si="269"/>
        <v>2005</v>
      </c>
      <c r="AC722" s="30">
        <f t="shared" si="269"/>
        <v>2004</v>
      </c>
      <c r="AD722" s="30">
        <f t="shared" si="269"/>
        <v>2003</v>
      </c>
      <c r="AE722" s="30">
        <f t="shared" si="269"/>
        <v>2003</v>
      </c>
      <c r="AF722" s="30">
        <f t="shared" si="269"/>
        <v>2001</v>
      </c>
      <c r="AG722">
        <f t="shared" si="269"/>
        <v>2001</v>
      </c>
      <c r="AH722">
        <f t="shared" si="269"/>
        <v>2000</v>
      </c>
      <c r="AI722">
        <f t="shared" si="269"/>
        <v>1999</v>
      </c>
      <c r="AJ722">
        <f t="shared" si="269"/>
        <v>1999</v>
      </c>
      <c r="AK722">
        <f t="shared" si="269"/>
        <v>1998</v>
      </c>
      <c r="AL722">
        <f t="shared" si="269"/>
        <v>1997</v>
      </c>
      <c r="AM722">
        <f t="shared" si="269"/>
        <v>1996</v>
      </c>
      <c r="AN722">
        <f t="shared" si="269"/>
        <v>1995</v>
      </c>
      <c r="AO722">
        <f t="shared" si="269"/>
        <v>1994</v>
      </c>
      <c r="AP722">
        <f t="shared" si="269"/>
        <v>1993</v>
      </c>
      <c r="AQ722">
        <f t="shared" si="269"/>
        <v>1992</v>
      </c>
      <c r="AR722">
        <f t="shared" si="269"/>
        <v>1991</v>
      </c>
      <c r="AS722">
        <f t="shared" si="269"/>
        <v>1991</v>
      </c>
      <c r="AT722">
        <f t="shared" si="269"/>
        <v>1990</v>
      </c>
      <c r="AU722">
        <f t="shared" si="269"/>
        <v>1989</v>
      </c>
      <c r="AV722">
        <f t="shared" si="269"/>
        <v>1988</v>
      </c>
      <c r="AW722">
        <f t="shared" si="269"/>
        <v>1987</v>
      </c>
      <c r="AX722">
        <f t="shared" si="269"/>
        <v>1986</v>
      </c>
      <c r="AY722">
        <f t="shared" si="269"/>
        <v>1985</v>
      </c>
      <c r="AZ722">
        <f t="shared" si="269"/>
        <v>1984</v>
      </c>
      <c r="BA722">
        <f t="shared" si="269"/>
        <v>1984</v>
      </c>
      <c r="BB722">
        <f t="shared" si="269"/>
        <v>1983</v>
      </c>
      <c r="BC722">
        <f t="shared" si="269"/>
        <v>1982</v>
      </c>
      <c r="BD722">
        <f t="shared" si="269"/>
        <v>1981</v>
      </c>
      <c r="BE722">
        <f t="shared" si="269"/>
        <v>1981</v>
      </c>
      <c r="BF722">
        <f t="shared" si="269"/>
        <v>1980</v>
      </c>
      <c r="BG722" s="29"/>
    </row>
    <row r="723" spans="1:59">
      <c r="A723" s="364"/>
      <c r="B723" s="252" t="s">
        <v>20</v>
      </c>
      <c r="C723" s="253"/>
      <c r="D723" s="79">
        <f>+入力シート①!AE$2</f>
        <v>0</v>
      </c>
      <c r="E723" s="33"/>
      <c r="F723" s="45"/>
      <c r="G723" s="45"/>
      <c r="H723" s="45"/>
      <c r="I723" s="45"/>
      <c r="J723" s="45"/>
      <c r="K723" s="46"/>
      <c r="P723" s="150">
        <v>0</v>
      </c>
      <c r="R723" s="150">
        <v>0</v>
      </c>
      <c r="S723" s="150"/>
      <c r="U723" s="30">
        <v>0</v>
      </c>
      <c r="V723" s="30">
        <f t="shared" ref="V723:BF723" si="270">+V$3</f>
        <v>1</v>
      </c>
      <c r="W723" s="30">
        <f t="shared" si="270"/>
        <v>1</v>
      </c>
      <c r="X723" s="30">
        <f t="shared" si="270"/>
        <v>1</v>
      </c>
      <c r="Y723" s="30">
        <f t="shared" si="270"/>
        <v>1</v>
      </c>
      <c r="Z723" s="30">
        <f t="shared" si="270"/>
        <v>1</v>
      </c>
      <c r="AA723" s="30">
        <f t="shared" si="270"/>
        <v>1</v>
      </c>
      <c r="AB723" s="30">
        <f t="shared" si="270"/>
        <v>1</v>
      </c>
      <c r="AC723" s="30">
        <f t="shared" si="270"/>
        <v>1</v>
      </c>
      <c r="AD723" s="30">
        <f t="shared" si="270"/>
        <v>1</v>
      </c>
      <c r="AE723" s="30">
        <f t="shared" si="270"/>
        <v>1</v>
      </c>
      <c r="AF723" s="30">
        <f t="shared" si="270"/>
        <v>1</v>
      </c>
      <c r="AG723">
        <f t="shared" si="270"/>
        <v>1</v>
      </c>
      <c r="AH723">
        <f t="shared" si="270"/>
        <v>1</v>
      </c>
      <c r="AI723">
        <f t="shared" si="270"/>
        <v>1</v>
      </c>
      <c r="AJ723">
        <f t="shared" si="270"/>
        <v>1</v>
      </c>
      <c r="AK723">
        <f t="shared" si="270"/>
        <v>1</v>
      </c>
      <c r="AL723">
        <f t="shared" si="270"/>
        <v>1</v>
      </c>
      <c r="AM723">
        <f t="shared" si="270"/>
        <v>1</v>
      </c>
      <c r="AN723">
        <f t="shared" si="270"/>
        <v>1</v>
      </c>
      <c r="AO723">
        <f t="shared" si="270"/>
        <v>1</v>
      </c>
      <c r="AP723">
        <f t="shared" si="270"/>
        <v>1</v>
      </c>
      <c r="AQ723">
        <f t="shared" si="270"/>
        <v>1</v>
      </c>
      <c r="AR723">
        <f t="shared" si="270"/>
        <v>1</v>
      </c>
      <c r="AS723">
        <f t="shared" si="270"/>
        <v>1</v>
      </c>
      <c r="AT723">
        <f t="shared" si="270"/>
        <v>1</v>
      </c>
      <c r="AU723">
        <f t="shared" si="270"/>
        <v>1</v>
      </c>
      <c r="AV723">
        <f t="shared" si="270"/>
        <v>1</v>
      </c>
      <c r="AW723">
        <f t="shared" si="270"/>
        <v>1</v>
      </c>
      <c r="AX723">
        <f t="shared" si="270"/>
        <v>1</v>
      </c>
      <c r="AY723">
        <f t="shared" si="270"/>
        <v>1</v>
      </c>
      <c r="AZ723">
        <f t="shared" si="270"/>
        <v>1</v>
      </c>
      <c r="BA723">
        <f t="shared" si="270"/>
        <v>1</v>
      </c>
      <c r="BB723">
        <f t="shared" si="270"/>
        <v>1</v>
      </c>
      <c r="BC723">
        <f t="shared" si="270"/>
        <v>1</v>
      </c>
      <c r="BD723">
        <f t="shared" si="270"/>
        <v>1</v>
      </c>
      <c r="BE723">
        <f t="shared" si="270"/>
        <v>1</v>
      </c>
      <c r="BF723">
        <f t="shared" si="270"/>
        <v>1</v>
      </c>
      <c r="BG723" s="29"/>
    </row>
    <row r="724" spans="1:59">
      <c r="A724" s="364"/>
      <c r="B724" s="252" t="s">
        <v>21</v>
      </c>
      <c r="C724" s="253"/>
      <c r="D724" s="80">
        <f>+入力シート①!AE$2</f>
        <v>0</v>
      </c>
      <c r="E724" s="33"/>
      <c r="F724" s="45"/>
      <c r="G724" s="45"/>
      <c r="H724" s="45"/>
      <c r="I724" s="45"/>
      <c r="J724" s="45"/>
      <c r="K724" s="46"/>
      <c r="P724" s="151">
        <v>0</v>
      </c>
      <c r="R724" s="151">
        <v>0</v>
      </c>
      <c r="S724" s="151"/>
      <c r="U724" s="30">
        <v>0</v>
      </c>
      <c r="V724" s="30"/>
      <c r="W724" s="30"/>
      <c r="X724" s="30"/>
      <c r="BG724" s="29"/>
    </row>
    <row r="725" spans="1:59">
      <c r="A725" s="364"/>
      <c r="B725" s="252" t="s">
        <v>61</v>
      </c>
      <c r="C725" s="253"/>
      <c r="D725">
        <f>+入力シート①!AE$3</f>
        <v>0</v>
      </c>
      <c r="E725" s="33"/>
      <c r="F725" s="45"/>
      <c r="G725" s="45"/>
      <c r="H725" s="45"/>
      <c r="I725" s="45"/>
      <c r="J725" s="45"/>
      <c r="K725" s="46"/>
      <c r="P725" s="30">
        <v>0</v>
      </c>
      <c r="U725" s="30">
        <v>0</v>
      </c>
      <c r="V725" s="30">
        <f t="shared" ref="V725:AA725" si="271">+$A$722</f>
        <v>0</v>
      </c>
      <c r="W725" s="30">
        <f t="shared" si="271"/>
        <v>0</v>
      </c>
      <c r="X725" s="30">
        <f t="shared" si="271"/>
        <v>0</v>
      </c>
      <c r="Y725" s="30">
        <f t="shared" si="271"/>
        <v>0</v>
      </c>
      <c r="Z725" s="30">
        <f t="shared" si="271"/>
        <v>0</v>
      </c>
      <c r="AA725" s="30">
        <f t="shared" si="271"/>
        <v>0</v>
      </c>
      <c r="AB725" s="30">
        <f t="shared" ref="AB725:BF725" si="272">+$A$722</f>
        <v>0</v>
      </c>
      <c r="AC725" s="30">
        <f t="shared" si="272"/>
        <v>0</v>
      </c>
      <c r="AD725" s="30">
        <f t="shared" si="272"/>
        <v>0</v>
      </c>
      <c r="AE725" s="30">
        <f t="shared" si="272"/>
        <v>0</v>
      </c>
      <c r="AF725" s="30">
        <f t="shared" si="272"/>
        <v>0</v>
      </c>
      <c r="AG725">
        <f t="shared" si="272"/>
        <v>0</v>
      </c>
      <c r="AH725">
        <f t="shared" si="272"/>
        <v>0</v>
      </c>
      <c r="AI725">
        <f t="shared" si="272"/>
        <v>0</v>
      </c>
      <c r="AJ725">
        <f t="shared" si="272"/>
        <v>0</v>
      </c>
      <c r="AK725">
        <f t="shared" si="272"/>
        <v>0</v>
      </c>
      <c r="AL725">
        <f t="shared" si="272"/>
        <v>0</v>
      </c>
      <c r="AM725">
        <f t="shared" si="272"/>
        <v>0</v>
      </c>
      <c r="AN725">
        <f t="shared" si="272"/>
        <v>0</v>
      </c>
      <c r="AO725">
        <f t="shared" si="272"/>
        <v>0</v>
      </c>
      <c r="AP725">
        <f t="shared" si="272"/>
        <v>0</v>
      </c>
      <c r="AQ725">
        <f t="shared" si="272"/>
        <v>0</v>
      </c>
      <c r="AR725">
        <f t="shared" si="272"/>
        <v>0</v>
      </c>
      <c r="AS725">
        <f t="shared" si="272"/>
        <v>0</v>
      </c>
      <c r="AT725">
        <f t="shared" si="272"/>
        <v>0</v>
      </c>
      <c r="AU725">
        <f t="shared" si="272"/>
        <v>0</v>
      </c>
      <c r="AV725">
        <f t="shared" si="272"/>
        <v>0</v>
      </c>
      <c r="AW725">
        <f t="shared" si="272"/>
        <v>0</v>
      </c>
      <c r="AX725">
        <f t="shared" si="272"/>
        <v>0</v>
      </c>
      <c r="AY725">
        <f t="shared" si="272"/>
        <v>0</v>
      </c>
      <c r="AZ725">
        <f t="shared" si="272"/>
        <v>0</v>
      </c>
      <c r="BA725">
        <f t="shared" si="272"/>
        <v>0</v>
      </c>
      <c r="BB725">
        <f t="shared" si="272"/>
        <v>0</v>
      </c>
      <c r="BC725">
        <f t="shared" si="272"/>
        <v>0</v>
      </c>
      <c r="BD725">
        <f t="shared" si="272"/>
        <v>0</v>
      </c>
      <c r="BE725">
        <f t="shared" si="272"/>
        <v>0</v>
      </c>
      <c r="BF725">
        <f t="shared" si="272"/>
        <v>0</v>
      </c>
      <c r="BG725" s="29"/>
    </row>
    <row r="726" spans="1:59" ht="16.5" thickBot="1">
      <c r="A726" s="364"/>
      <c r="B726" s="252" t="s">
        <v>22</v>
      </c>
      <c r="C726" s="253"/>
      <c r="D726" s="85">
        <f>+入力シート①!AE$4</f>
        <v>0</v>
      </c>
      <c r="E726" s="34"/>
      <c r="F726" s="47"/>
      <c r="G726" s="47"/>
      <c r="H726" s="47"/>
      <c r="I726" s="47"/>
      <c r="J726" s="47"/>
      <c r="K726" s="48"/>
      <c r="P726" s="152">
        <v>0</v>
      </c>
      <c r="R726" s="152">
        <v>0</v>
      </c>
      <c r="S726" s="152"/>
      <c r="U726" s="30">
        <v>0</v>
      </c>
      <c r="V726" s="152"/>
      <c r="W726" s="152"/>
      <c r="X726" s="152"/>
      <c r="Y726" s="152"/>
      <c r="BG726" s="29"/>
    </row>
    <row r="727" spans="1:59">
      <c r="A727" s="364"/>
      <c r="B727" s="254" t="s">
        <v>23</v>
      </c>
      <c r="C727" s="20">
        <v>0</v>
      </c>
      <c r="D727">
        <f>+入力シート①!AE$5</f>
        <v>0</v>
      </c>
      <c r="E727">
        <f t="shared" ref="E727:E739" si="273">+COUNT($M727:$BG727)</f>
        <v>1</v>
      </c>
      <c r="F727" s="16">
        <f t="shared" ref="F727:F739" si="274">+AVERAGE($M727:$BG727)</f>
        <v>0</v>
      </c>
      <c r="G727" s="16" t="e">
        <f t="shared" ref="G727:G739" si="275">+STDEV($M727:$BG727)</f>
        <v>#DIV/0!</v>
      </c>
      <c r="H727" s="16">
        <f t="shared" ref="H727:H739" si="276">+MAX($M727:$BG727)</f>
        <v>0</v>
      </c>
      <c r="I727" s="16">
        <f t="shared" ref="I727:I739" si="277">+MIN($M727:$BG727)</f>
        <v>0</v>
      </c>
      <c r="J727" s="16">
        <f>+D727-F727</f>
        <v>0</v>
      </c>
      <c r="K727" s="16" t="e">
        <f>+J727/G727</f>
        <v>#DIV/0!</v>
      </c>
      <c r="U727" s="30">
        <v>0</v>
      </c>
      <c r="V727" s="30"/>
      <c r="W727" s="30"/>
      <c r="X727" s="30"/>
      <c r="BG727" s="29"/>
    </row>
    <row r="728" spans="1:59">
      <c r="A728" s="364"/>
      <c r="B728" s="254"/>
      <c r="C728" s="20">
        <v>10</v>
      </c>
      <c r="D728">
        <f>+入力シート①!AE$6</f>
        <v>0</v>
      </c>
      <c r="E728">
        <f t="shared" si="273"/>
        <v>1</v>
      </c>
      <c r="F728" s="16">
        <f t="shared" si="274"/>
        <v>0</v>
      </c>
      <c r="G728" s="16" t="e">
        <f t="shared" si="275"/>
        <v>#DIV/0!</v>
      </c>
      <c r="H728" s="16">
        <f t="shared" si="276"/>
        <v>0</v>
      </c>
      <c r="I728" s="16">
        <f t="shared" si="277"/>
        <v>0</v>
      </c>
      <c r="J728" s="16">
        <f t="shared" ref="J728:J739" si="278">+D728-F728</f>
        <v>0</v>
      </c>
      <c r="K728" s="16" t="e">
        <f t="shared" ref="K728:K739" si="279">+J728/G728</f>
        <v>#DIV/0!</v>
      </c>
      <c r="U728" s="30">
        <v>0</v>
      </c>
      <c r="V728" s="30"/>
      <c r="W728" s="30"/>
      <c r="X728" s="30"/>
      <c r="BG728" s="29"/>
    </row>
    <row r="729" spans="1:59">
      <c r="A729" s="364"/>
      <c r="B729" s="254"/>
      <c r="C729" s="20">
        <v>20</v>
      </c>
      <c r="D729">
        <f>+入力シート①!AE$7</f>
        <v>0</v>
      </c>
      <c r="E729">
        <f t="shared" si="273"/>
        <v>1</v>
      </c>
      <c r="F729" s="16">
        <f t="shared" si="274"/>
        <v>0</v>
      </c>
      <c r="G729" s="16" t="e">
        <f t="shared" si="275"/>
        <v>#DIV/0!</v>
      </c>
      <c r="H729" s="16">
        <f t="shared" si="276"/>
        <v>0</v>
      </c>
      <c r="I729" s="16">
        <f t="shared" si="277"/>
        <v>0</v>
      </c>
      <c r="J729" s="16">
        <f t="shared" si="278"/>
        <v>0</v>
      </c>
      <c r="K729" s="16" t="e">
        <f t="shared" si="279"/>
        <v>#DIV/0!</v>
      </c>
      <c r="U729" s="30">
        <v>0</v>
      </c>
      <c r="V729" s="30"/>
      <c r="W729" s="30"/>
      <c r="X729" s="30"/>
      <c r="BG729" s="29"/>
    </row>
    <row r="730" spans="1:59">
      <c r="A730" s="364"/>
      <c r="B730" s="254"/>
      <c r="C730" s="20">
        <v>30</v>
      </c>
      <c r="D730">
        <f>+入力シート①!AE$8</f>
        <v>0</v>
      </c>
      <c r="E730">
        <f t="shared" si="273"/>
        <v>1</v>
      </c>
      <c r="F730" s="16">
        <f t="shared" si="274"/>
        <v>0</v>
      </c>
      <c r="G730" s="16" t="e">
        <f t="shared" si="275"/>
        <v>#DIV/0!</v>
      </c>
      <c r="H730" s="16">
        <f t="shared" si="276"/>
        <v>0</v>
      </c>
      <c r="I730" s="16">
        <f t="shared" si="277"/>
        <v>0</v>
      </c>
      <c r="J730" s="16">
        <f t="shared" si="278"/>
        <v>0</v>
      </c>
      <c r="K730" s="16" t="e">
        <f t="shared" si="279"/>
        <v>#DIV/0!</v>
      </c>
      <c r="U730" s="30">
        <v>0</v>
      </c>
      <c r="V730" s="30"/>
      <c r="W730" s="30"/>
      <c r="X730" s="30"/>
      <c r="BG730" s="29"/>
    </row>
    <row r="731" spans="1:59">
      <c r="A731" s="364"/>
      <c r="B731" s="254"/>
      <c r="C731" s="20">
        <v>50</v>
      </c>
      <c r="D731">
        <f>+入力シート①!AE$9</f>
        <v>0</v>
      </c>
      <c r="E731">
        <f t="shared" si="273"/>
        <v>1</v>
      </c>
      <c r="F731" s="16">
        <f t="shared" si="274"/>
        <v>0</v>
      </c>
      <c r="G731" s="16" t="e">
        <f t="shared" si="275"/>
        <v>#DIV/0!</v>
      </c>
      <c r="H731" s="16">
        <f t="shared" si="276"/>
        <v>0</v>
      </c>
      <c r="I731" s="16">
        <f t="shared" si="277"/>
        <v>0</v>
      </c>
      <c r="J731" s="16">
        <f t="shared" si="278"/>
        <v>0</v>
      </c>
      <c r="K731" s="16" t="e">
        <f t="shared" si="279"/>
        <v>#DIV/0!</v>
      </c>
      <c r="U731" s="30">
        <v>0</v>
      </c>
      <c r="V731" s="30"/>
      <c r="W731" s="30"/>
      <c r="X731" s="30"/>
      <c r="BG731" s="29"/>
    </row>
    <row r="732" spans="1:59">
      <c r="A732" s="364"/>
      <c r="B732" s="254"/>
      <c r="C732" s="20">
        <v>75</v>
      </c>
      <c r="D732">
        <f>+入力シート①!AE$10</f>
        <v>0</v>
      </c>
      <c r="E732">
        <f t="shared" si="273"/>
        <v>1</v>
      </c>
      <c r="F732" s="16">
        <f t="shared" si="274"/>
        <v>0</v>
      </c>
      <c r="G732" s="16" t="e">
        <f t="shared" si="275"/>
        <v>#DIV/0!</v>
      </c>
      <c r="H732" s="16">
        <f t="shared" si="276"/>
        <v>0</v>
      </c>
      <c r="I732" s="16">
        <f t="shared" si="277"/>
        <v>0</v>
      </c>
      <c r="J732" s="16">
        <f t="shared" si="278"/>
        <v>0</v>
      </c>
      <c r="K732" s="16" t="e">
        <f t="shared" si="279"/>
        <v>#DIV/0!</v>
      </c>
      <c r="U732" s="30">
        <v>0</v>
      </c>
      <c r="V732" s="30"/>
      <c r="W732" s="30"/>
      <c r="X732" s="30"/>
      <c r="BG732" s="29"/>
    </row>
    <row r="733" spans="1:59">
      <c r="A733" s="364"/>
      <c r="B733" s="254"/>
      <c r="C733" s="20">
        <v>100</v>
      </c>
      <c r="D733">
        <f>+入力シート①!AE$11</f>
        <v>0</v>
      </c>
      <c r="E733">
        <f t="shared" si="273"/>
        <v>1</v>
      </c>
      <c r="F733" s="16">
        <f t="shared" si="274"/>
        <v>0</v>
      </c>
      <c r="G733" s="16" t="e">
        <f t="shared" si="275"/>
        <v>#DIV/0!</v>
      </c>
      <c r="H733" s="16">
        <f t="shared" si="276"/>
        <v>0</v>
      </c>
      <c r="I733" s="16">
        <f t="shared" si="277"/>
        <v>0</v>
      </c>
      <c r="J733" s="16">
        <f t="shared" si="278"/>
        <v>0</v>
      </c>
      <c r="K733" s="16" t="e">
        <f t="shared" si="279"/>
        <v>#DIV/0!</v>
      </c>
      <c r="U733" s="30">
        <v>0</v>
      </c>
      <c r="V733" s="30"/>
      <c r="W733" s="30"/>
      <c r="X733" s="30"/>
      <c r="BG733" s="29"/>
    </row>
    <row r="734" spans="1:59">
      <c r="A734" s="364"/>
      <c r="B734" s="254"/>
      <c r="C734" s="20">
        <v>150</v>
      </c>
      <c r="D734">
        <f>+入力シート①!AE$12</f>
        <v>0</v>
      </c>
      <c r="E734">
        <f t="shared" si="273"/>
        <v>1</v>
      </c>
      <c r="F734" s="16">
        <f t="shared" si="274"/>
        <v>0</v>
      </c>
      <c r="G734" s="16" t="e">
        <f t="shared" si="275"/>
        <v>#DIV/0!</v>
      </c>
      <c r="H734" s="16">
        <f t="shared" si="276"/>
        <v>0</v>
      </c>
      <c r="I734" s="16">
        <f t="shared" si="277"/>
        <v>0</v>
      </c>
      <c r="J734" s="16">
        <f t="shared" si="278"/>
        <v>0</v>
      </c>
      <c r="K734" s="16" t="e">
        <f t="shared" si="279"/>
        <v>#DIV/0!</v>
      </c>
      <c r="U734" s="30">
        <v>0</v>
      </c>
      <c r="V734" s="30"/>
      <c r="W734" s="30"/>
      <c r="X734" s="30"/>
      <c r="BG734" s="29"/>
    </row>
    <row r="735" spans="1:59">
      <c r="A735" s="364"/>
      <c r="B735" s="254"/>
      <c r="C735" s="20">
        <v>200</v>
      </c>
      <c r="D735">
        <f>+入力シート①!AE$13</f>
        <v>0</v>
      </c>
      <c r="E735">
        <f t="shared" si="273"/>
        <v>1</v>
      </c>
      <c r="F735" s="16">
        <f t="shared" si="274"/>
        <v>0</v>
      </c>
      <c r="G735" s="16" t="e">
        <f t="shared" si="275"/>
        <v>#DIV/0!</v>
      </c>
      <c r="H735" s="16">
        <f t="shared" si="276"/>
        <v>0</v>
      </c>
      <c r="I735" s="16">
        <f t="shared" si="277"/>
        <v>0</v>
      </c>
      <c r="J735" s="16">
        <f t="shared" si="278"/>
        <v>0</v>
      </c>
      <c r="K735" s="16" t="e">
        <f t="shared" si="279"/>
        <v>#DIV/0!</v>
      </c>
      <c r="U735" s="30">
        <v>0</v>
      </c>
      <c r="V735" s="30"/>
      <c r="W735" s="30"/>
      <c r="X735" s="30"/>
      <c r="BG735" s="29"/>
    </row>
    <row r="736" spans="1:59">
      <c r="A736" s="364"/>
      <c r="B736" s="254"/>
      <c r="C736" s="20">
        <v>300</v>
      </c>
      <c r="D736">
        <f>+入力シート①!AE$14</f>
        <v>0</v>
      </c>
      <c r="E736">
        <f t="shared" si="273"/>
        <v>1</v>
      </c>
      <c r="F736" s="16">
        <f t="shared" si="274"/>
        <v>0</v>
      </c>
      <c r="G736" s="16" t="e">
        <f t="shared" si="275"/>
        <v>#DIV/0!</v>
      </c>
      <c r="H736" s="16">
        <f t="shared" si="276"/>
        <v>0</v>
      </c>
      <c r="I736" s="16">
        <f t="shared" si="277"/>
        <v>0</v>
      </c>
      <c r="J736" s="16">
        <f t="shared" si="278"/>
        <v>0</v>
      </c>
      <c r="K736" s="16" t="e">
        <f t="shared" si="279"/>
        <v>#DIV/0!</v>
      </c>
      <c r="U736" s="30">
        <v>0</v>
      </c>
      <c r="V736" s="30"/>
      <c r="W736" s="30"/>
      <c r="X736" s="30"/>
      <c r="BG736" s="29"/>
    </row>
    <row r="737" spans="1:59">
      <c r="A737" s="364"/>
      <c r="B737" s="254"/>
      <c r="C737" s="20">
        <v>400</v>
      </c>
      <c r="D737">
        <f>+入力シート①!AE$15</f>
        <v>0</v>
      </c>
      <c r="E737">
        <f t="shared" si="273"/>
        <v>1</v>
      </c>
      <c r="F737" s="16">
        <f t="shared" si="274"/>
        <v>0</v>
      </c>
      <c r="G737" s="16" t="e">
        <f t="shared" si="275"/>
        <v>#DIV/0!</v>
      </c>
      <c r="H737" s="16">
        <f t="shared" si="276"/>
        <v>0</v>
      </c>
      <c r="I737" s="16">
        <f t="shared" si="277"/>
        <v>0</v>
      </c>
      <c r="J737" s="16">
        <f t="shared" si="278"/>
        <v>0</v>
      </c>
      <c r="K737" s="16" t="e">
        <f t="shared" si="279"/>
        <v>#DIV/0!</v>
      </c>
      <c r="U737" s="30">
        <v>0</v>
      </c>
      <c r="V737" s="30"/>
      <c r="W737" s="30"/>
      <c r="X737" s="30"/>
      <c r="BG737" s="29"/>
    </row>
    <row r="738" spans="1:59">
      <c r="A738" s="364"/>
      <c r="B738" s="254"/>
      <c r="C738" s="20">
        <v>500</v>
      </c>
      <c r="D738">
        <f>+入力シート①!AE$16</f>
        <v>0</v>
      </c>
      <c r="E738">
        <f t="shared" si="273"/>
        <v>1</v>
      </c>
      <c r="F738" s="16">
        <f t="shared" si="274"/>
        <v>0</v>
      </c>
      <c r="G738" s="16" t="e">
        <f t="shared" si="275"/>
        <v>#DIV/0!</v>
      </c>
      <c r="H738" s="16">
        <f t="shared" si="276"/>
        <v>0</v>
      </c>
      <c r="I738" s="16">
        <f t="shared" si="277"/>
        <v>0</v>
      </c>
      <c r="J738" s="16">
        <f t="shared" si="278"/>
        <v>0</v>
      </c>
      <c r="K738" s="16" t="e">
        <f t="shared" si="279"/>
        <v>#DIV/0!</v>
      </c>
      <c r="U738" s="30">
        <v>0</v>
      </c>
      <c r="V738" s="30"/>
      <c r="W738" s="30"/>
      <c r="X738" s="30"/>
      <c r="BG738" s="29"/>
    </row>
    <row r="739" spans="1:59">
      <c r="A739" s="364"/>
      <c r="B739" s="254"/>
      <c r="C739" s="20">
        <v>600</v>
      </c>
      <c r="D739">
        <f>+入力シート①!AE$17</f>
        <v>0</v>
      </c>
      <c r="E739">
        <f t="shared" si="273"/>
        <v>1</v>
      </c>
      <c r="F739" s="16">
        <f t="shared" si="274"/>
        <v>0</v>
      </c>
      <c r="G739" s="16" t="e">
        <f t="shared" si="275"/>
        <v>#DIV/0!</v>
      </c>
      <c r="H739" s="16">
        <f t="shared" si="276"/>
        <v>0</v>
      </c>
      <c r="I739" s="16">
        <f t="shared" si="277"/>
        <v>0</v>
      </c>
      <c r="J739" s="16">
        <f t="shared" si="278"/>
        <v>0</v>
      </c>
      <c r="K739" s="16" t="e">
        <f t="shared" si="279"/>
        <v>#DIV/0!</v>
      </c>
      <c r="U739" s="30">
        <v>0</v>
      </c>
      <c r="V739" s="30"/>
      <c r="W739" s="30"/>
      <c r="X739" s="30"/>
      <c r="BG739" s="29"/>
    </row>
    <row r="740" spans="1:59">
      <c r="A740" s="364"/>
      <c r="B740" s="26"/>
      <c r="C740" s="26"/>
      <c r="D740" s="31"/>
      <c r="E740" s="31"/>
      <c r="F740" s="49"/>
      <c r="G740" s="49"/>
      <c r="H740" s="49"/>
      <c r="I740" s="49"/>
      <c r="J740" s="49"/>
      <c r="K740" s="49"/>
      <c r="L740" s="31"/>
      <c r="U740" s="31"/>
      <c r="V740" s="31"/>
      <c r="W740" s="31"/>
      <c r="X740" s="31"/>
      <c r="Y740" s="31"/>
      <c r="Z740" s="31"/>
      <c r="AA740" s="31"/>
      <c r="AB740" s="31"/>
      <c r="AC740" s="31"/>
      <c r="AD740" s="31"/>
      <c r="AE740" s="31"/>
      <c r="AF740" s="31"/>
      <c r="AG740" s="31"/>
      <c r="AH740" s="31"/>
      <c r="AI740" s="31"/>
      <c r="AJ740" s="31"/>
      <c r="AK740" s="31"/>
      <c r="AL740" s="31"/>
      <c r="AM740" s="31"/>
      <c r="AN740" s="31"/>
      <c r="AO740" s="31"/>
      <c r="AP740" s="31"/>
      <c r="AQ740" s="31"/>
      <c r="AR740" s="31"/>
      <c r="AS740" s="31"/>
      <c r="AT740" s="31"/>
      <c r="AU740" s="31"/>
      <c r="AV740" s="31"/>
      <c r="AW740" s="31"/>
      <c r="AX740" s="31"/>
      <c r="AY740" s="31"/>
      <c r="AZ740" s="31"/>
      <c r="BA740" s="31"/>
      <c r="BB740" s="31"/>
      <c r="BC740" s="31"/>
      <c r="BD740" s="31"/>
      <c r="BE740" s="31"/>
      <c r="BF740" s="31"/>
      <c r="BG740" s="29"/>
    </row>
    <row r="741" spans="1:59">
      <c r="A741" s="364"/>
      <c r="B741" s="250" t="s">
        <v>26</v>
      </c>
      <c r="C741" s="24" t="s">
        <v>24</v>
      </c>
      <c r="D741">
        <f>+入力シート①!AE$19</f>
        <v>0</v>
      </c>
      <c r="E741">
        <f>+COUNT($M741:$BG741)</f>
        <v>1</v>
      </c>
      <c r="F741" s="16">
        <f>+AVERAGE($M741:$BG741)</f>
        <v>0</v>
      </c>
      <c r="G741" s="16" t="e">
        <f>+STDEV($M741:$BG741)</f>
        <v>#DIV/0!</v>
      </c>
      <c r="H741" s="16">
        <f>+MAX($M741:$BG741)</f>
        <v>0</v>
      </c>
      <c r="I741" s="16">
        <f>+MIN($M741:$BG741)</f>
        <v>0</v>
      </c>
      <c r="J741" s="16">
        <f>+D741-F741</f>
        <v>0</v>
      </c>
      <c r="K741" s="16" t="e">
        <f>+J741/G741</f>
        <v>#DIV/0!</v>
      </c>
      <c r="U741" s="30">
        <v>0</v>
      </c>
      <c r="V741" s="30"/>
      <c r="W741" s="30"/>
      <c r="X741" s="30"/>
      <c r="BG741" s="29"/>
    </row>
    <row r="742" spans="1:59">
      <c r="A742" s="364"/>
      <c r="B742" s="251"/>
      <c r="C742" s="21" t="s">
        <v>25</v>
      </c>
      <c r="D742">
        <f>+入力シート①!AE$20</f>
        <v>0</v>
      </c>
      <c r="E742">
        <f>+COUNT($M742:$BG742)</f>
        <v>1</v>
      </c>
      <c r="F742" s="16">
        <f>+AVERAGE($M742:$BG742)</f>
        <v>0</v>
      </c>
      <c r="G742" s="16" t="e">
        <f>+STDEV($M742:$BG742)</f>
        <v>#DIV/0!</v>
      </c>
      <c r="H742" s="16">
        <f>+MAX($M742:$BG742)</f>
        <v>0</v>
      </c>
      <c r="I742" s="16">
        <f>+MIN($M742:$BG742)</f>
        <v>0</v>
      </c>
      <c r="J742" s="16">
        <f>+D742-F742</f>
        <v>0</v>
      </c>
      <c r="K742" s="16" t="e">
        <f>+J742/G742</f>
        <v>#DIV/0!</v>
      </c>
      <c r="U742" s="30">
        <v>0</v>
      </c>
      <c r="V742" s="30"/>
      <c r="W742" s="30"/>
      <c r="X742" s="30"/>
      <c r="BG742" s="29"/>
    </row>
    <row r="743" spans="1:59" ht="0.95" customHeight="1">
      <c r="V743" s="30"/>
      <c r="W743" s="30"/>
      <c r="X743" s="30"/>
      <c r="BG743" s="29"/>
    </row>
    <row r="744" spans="1:59" ht="0.95" customHeight="1">
      <c r="V744" s="30"/>
      <c r="W744" s="30"/>
      <c r="X744" s="30"/>
      <c r="BG744" s="29"/>
    </row>
    <row r="745" spans="1:59" ht="0.95" customHeight="1">
      <c r="V745" s="30"/>
      <c r="W745" s="30"/>
      <c r="X745" s="30"/>
      <c r="BG745" s="29"/>
    </row>
    <row r="746" spans="1:59" ht="0.95" customHeight="1">
      <c r="V746" s="30"/>
      <c r="W746" s="30"/>
      <c r="X746" s="30"/>
      <c r="BG746" s="29"/>
    </row>
    <row r="747" spans="1:59" ht="0.95" customHeight="1">
      <c r="V747" s="30"/>
      <c r="W747" s="30"/>
      <c r="X747" s="30"/>
      <c r="BG747" s="29"/>
    </row>
    <row r="748" spans="1:59" ht="0.95" customHeight="1">
      <c r="V748" s="30"/>
      <c r="W748" s="30"/>
      <c r="X748" s="30"/>
      <c r="BG748" s="29"/>
    </row>
    <row r="749" spans="1:59" ht="0.95" customHeight="1">
      <c r="V749" s="30"/>
      <c r="W749" s="30"/>
      <c r="X749" s="30"/>
      <c r="BG749" s="29"/>
    </row>
    <row r="750" spans="1:59" ht="0.95" customHeight="1">
      <c r="V750" s="30"/>
      <c r="W750" s="30"/>
      <c r="X750" s="30"/>
      <c r="BG750" s="29"/>
    </row>
    <row r="751" spans="1:59" ht="16.5" thickBot="1">
      <c r="D751" s="1" t="s">
        <v>27</v>
      </c>
      <c r="E751" s="1" t="s">
        <v>3</v>
      </c>
      <c r="F751" s="15" t="s">
        <v>4</v>
      </c>
      <c r="G751" s="15" t="s">
        <v>8</v>
      </c>
      <c r="H751" s="15" t="s">
        <v>5</v>
      </c>
      <c r="I751" s="15" t="s">
        <v>6</v>
      </c>
      <c r="J751" s="15" t="s">
        <v>7</v>
      </c>
      <c r="K751" s="16" t="s">
        <v>60</v>
      </c>
      <c r="P751" s="30" t="s">
        <v>201</v>
      </c>
      <c r="R751" s="30" t="s">
        <v>201</v>
      </c>
      <c r="V751" s="142"/>
      <c r="W751" s="142"/>
      <c r="X751" s="142"/>
      <c r="Y751" s="142"/>
      <c r="AB751" s="142"/>
      <c r="AC751" s="142"/>
      <c r="AD751" s="142"/>
      <c r="AE751" s="142"/>
      <c r="AF751" s="142"/>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29"/>
    </row>
    <row r="752" spans="1:59">
      <c r="A752" s="364"/>
      <c r="B752" s="252" t="s">
        <v>19</v>
      </c>
      <c r="C752" s="253"/>
      <c r="D752" s="78">
        <f>+入力シート①!AF$2</f>
        <v>0</v>
      </c>
      <c r="E752" s="32"/>
      <c r="F752" s="43"/>
      <c r="G752" s="43"/>
      <c r="H752" s="43"/>
      <c r="I752" s="43"/>
      <c r="J752" s="43"/>
      <c r="K752" s="44"/>
      <c r="P752" s="239">
        <v>0</v>
      </c>
      <c r="R752" s="239">
        <v>0</v>
      </c>
      <c r="S752" s="239"/>
      <c r="U752" s="30">
        <v>2012</v>
      </c>
      <c r="V752" s="30">
        <f t="shared" ref="V752:BF752" si="280">+V$1</f>
        <v>2011</v>
      </c>
      <c r="W752" s="30">
        <f t="shared" si="280"/>
        <v>2010</v>
      </c>
      <c r="X752" s="30">
        <f t="shared" si="280"/>
        <v>2009</v>
      </c>
      <c r="Y752" s="30">
        <f t="shared" si="280"/>
        <v>2008</v>
      </c>
      <c r="Z752" s="30">
        <f t="shared" si="280"/>
        <v>2007</v>
      </c>
      <c r="AA752" s="30">
        <f t="shared" si="280"/>
        <v>2006</v>
      </c>
      <c r="AB752" s="30">
        <f t="shared" si="280"/>
        <v>2005</v>
      </c>
      <c r="AC752" s="30">
        <f t="shared" si="280"/>
        <v>2004</v>
      </c>
      <c r="AD752" s="30">
        <f t="shared" si="280"/>
        <v>2003</v>
      </c>
      <c r="AE752" s="30">
        <f t="shared" si="280"/>
        <v>2003</v>
      </c>
      <c r="AF752" s="30">
        <f t="shared" si="280"/>
        <v>2001</v>
      </c>
      <c r="AG752">
        <f t="shared" si="280"/>
        <v>2001</v>
      </c>
      <c r="AH752">
        <f t="shared" si="280"/>
        <v>2000</v>
      </c>
      <c r="AI752">
        <f t="shared" si="280"/>
        <v>1999</v>
      </c>
      <c r="AJ752">
        <f t="shared" si="280"/>
        <v>1999</v>
      </c>
      <c r="AK752">
        <f t="shared" si="280"/>
        <v>1998</v>
      </c>
      <c r="AL752">
        <f t="shared" si="280"/>
        <v>1997</v>
      </c>
      <c r="AM752">
        <f t="shared" si="280"/>
        <v>1996</v>
      </c>
      <c r="AN752">
        <f t="shared" si="280"/>
        <v>1995</v>
      </c>
      <c r="AO752">
        <f t="shared" si="280"/>
        <v>1994</v>
      </c>
      <c r="AP752">
        <f t="shared" si="280"/>
        <v>1993</v>
      </c>
      <c r="AQ752">
        <f t="shared" si="280"/>
        <v>1992</v>
      </c>
      <c r="AR752">
        <f t="shared" si="280"/>
        <v>1991</v>
      </c>
      <c r="AS752">
        <f t="shared" si="280"/>
        <v>1991</v>
      </c>
      <c r="AT752">
        <f t="shared" si="280"/>
        <v>1990</v>
      </c>
      <c r="AU752">
        <f t="shared" si="280"/>
        <v>1989</v>
      </c>
      <c r="AV752">
        <f t="shared" si="280"/>
        <v>1988</v>
      </c>
      <c r="AW752">
        <f t="shared" si="280"/>
        <v>1987</v>
      </c>
      <c r="AX752">
        <f t="shared" si="280"/>
        <v>1986</v>
      </c>
      <c r="AY752">
        <f t="shared" si="280"/>
        <v>1985</v>
      </c>
      <c r="AZ752">
        <f t="shared" si="280"/>
        <v>1984</v>
      </c>
      <c r="BA752">
        <f t="shared" si="280"/>
        <v>1984</v>
      </c>
      <c r="BB752">
        <f t="shared" si="280"/>
        <v>1983</v>
      </c>
      <c r="BC752">
        <f t="shared" si="280"/>
        <v>1982</v>
      </c>
      <c r="BD752">
        <f t="shared" si="280"/>
        <v>1981</v>
      </c>
      <c r="BE752">
        <f t="shared" si="280"/>
        <v>1981</v>
      </c>
      <c r="BF752">
        <f t="shared" si="280"/>
        <v>1980</v>
      </c>
      <c r="BG752" s="29"/>
    </row>
    <row r="753" spans="1:59">
      <c r="A753" s="364"/>
      <c r="B753" s="252" t="s">
        <v>20</v>
      </c>
      <c r="C753" s="253"/>
      <c r="D753" s="79">
        <f>+入力シート①!AF$2</f>
        <v>0</v>
      </c>
      <c r="E753" s="33"/>
      <c r="F753" s="45"/>
      <c r="G753" s="45"/>
      <c r="H753" s="45"/>
      <c r="I753" s="45"/>
      <c r="J753" s="45"/>
      <c r="K753" s="46"/>
      <c r="P753" s="150">
        <v>0</v>
      </c>
      <c r="R753" s="150">
        <v>0</v>
      </c>
      <c r="S753" s="150"/>
      <c r="U753" s="30">
        <v>1</v>
      </c>
      <c r="V753" s="30">
        <f t="shared" ref="V753:BF753" si="281">+V$3</f>
        <v>1</v>
      </c>
      <c r="W753" s="30">
        <f t="shared" si="281"/>
        <v>1</v>
      </c>
      <c r="X753" s="30">
        <f t="shared" si="281"/>
        <v>1</v>
      </c>
      <c r="Y753" s="30">
        <f t="shared" si="281"/>
        <v>1</v>
      </c>
      <c r="Z753" s="30">
        <f t="shared" si="281"/>
        <v>1</v>
      </c>
      <c r="AA753" s="30">
        <f t="shared" si="281"/>
        <v>1</v>
      </c>
      <c r="AB753" s="30">
        <f t="shared" si="281"/>
        <v>1</v>
      </c>
      <c r="AC753" s="30">
        <f t="shared" si="281"/>
        <v>1</v>
      </c>
      <c r="AD753" s="30">
        <f t="shared" si="281"/>
        <v>1</v>
      </c>
      <c r="AE753" s="30">
        <f t="shared" si="281"/>
        <v>1</v>
      </c>
      <c r="AF753" s="30">
        <f t="shared" si="281"/>
        <v>1</v>
      </c>
      <c r="AG753">
        <f t="shared" si="281"/>
        <v>1</v>
      </c>
      <c r="AH753">
        <f t="shared" si="281"/>
        <v>1</v>
      </c>
      <c r="AI753">
        <f t="shared" si="281"/>
        <v>1</v>
      </c>
      <c r="AJ753">
        <f t="shared" si="281"/>
        <v>1</v>
      </c>
      <c r="AK753">
        <f t="shared" si="281"/>
        <v>1</v>
      </c>
      <c r="AL753">
        <f t="shared" si="281"/>
        <v>1</v>
      </c>
      <c r="AM753">
        <f t="shared" si="281"/>
        <v>1</v>
      </c>
      <c r="AN753">
        <f t="shared" si="281"/>
        <v>1</v>
      </c>
      <c r="AO753">
        <f t="shared" si="281"/>
        <v>1</v>
      </c>
      <c r="AP753">
        <f t="shared" si="281"/>
        <v>1</v>
      </c>
      <c r="AQ753">
        <f t="shared" si="281"/>
        <v>1</v>
      </c>
      <c r="AR753">
        <f t="shared" si="281"/>
        <v>1</v>
      </c>
      <c r="AS753">
        <f t="shared" si="281"/>
        <v>1</v>
      </c>
      <c r="AT753">
        <f t="shared" si="281"/>
        <v>1</v>
      </c>
      <c r="AU753">
        <f t="shared" si="281"/>
        <v>1</v>
      </c>
      <c r="AV753">
        <f t="shared" si="281"/>
        <v>1</v>
      </c>
      <c r="AW753">
        <f t="shared" si="281"/>
        <v>1</v>
      </c>
      <c r="AX753">
        <f t="shared" si="281"/>
        <v>1</v>
      </c>
      <c r="AY753">
        <f t="shared" si="281"/>
        <v>1</v>
      </c>
      <c r="AZ753">
        <f t="shared" si="281"/>
        <v>1</v>
      </c>
      <c r="BA753">
        <f t="shared" si="281"/>
        <v>1</v>
      </c>
      <c r="BB753">
        <f t="shared" si="281"/>
        <v>1</v>
      </c>
      <c r="BC753">
        <f t="shared" si="281"/>
        <v>1</v>
      </c>
      <c r="BD753">
        <f t="shared" si="281"/>
        <v>1</v>
      </c>
      <c r="BE753">
        <f t="shared" si="281"/>
        <v>1</v>
      </c>
      <c r="BF753">
        <f t="shared" si="281"/>
        <v>1</v>
      </c>
      <c r="BG753" s="29"/>
    </row>
    <row r="754" spans="1:59">
      <c r="A754" s="364"/>
      <c r="B754" s="252" t="s">
        <v>21</v>
      </c>
      <c r="C754" s="253"/>
      <c r="D754" s="80">
        <f>+入力シート①!AF$2</f>
        <v>0</v>
      </c>
      <c r="E754" s="33"/>
      <c r="F754" s="45"/>
      <c r="G754" s="45"/>
      <c r="H754" s="45"/>
      <c r="I754" s="45"/>
      <c r="J754" s="45"/>
      <c r="K754" s="46"/>
      <c r="P754" s="151">
        <v>0</v>
      </c>
      <c r="R754" s="151">
        <v>0</v>
      </c>
      <c r="S754" s="151"/>
      <c r="V754" s="30"/>
      <c r="W754" s="30"/>
      <c r="X754" s="30"/>
      <c r="BG754" s="29"/>
    </row>
    <row r="755" spans="1:59">
      <c r="A755" s="364"/>
      <c r="B755" s="252" t="s">
        <v>61</v>
      </c>
      <c r="C755" s="253"/>
      <c r="D755">
        <f>+入力シート①!AF$3</f>
        <v>0</v>
      </c>
      <c r="E755" s="33"/>
      <c r="F755" s="45"/>
      <c r="G755" s="45"/>
      <c r="H755" s="45"/>
      <c r="I755" s="45"/>
      <c r="J755" s="45"/>
      <c r="K755" s="46"/>
      <c r="P755" s="30">
        <v>0</v>
      </c>
      <c r="U755" s="30">
        <v>0</v>
      </c>
      <c r="V755" s="30">
        <f t="shared" ref="V755:AA755" si="282">+$A$752</f>
        <v>0</v>
      </c>
      <c r="W755" s="30">
        <f t="shared" si="282"/>
        <v>0</v>
      </c>
      <c r="X755" s="30">
        <f t="shared" si="282"/>
        <v>0</v>
      </c>
      <c r="Y755" s="30">
        <f t="shared" si="282"/>
        <v>0</v>
      </c>
      <c r="Z755" s="30">
        <f t="shared" si="282"/>
        <v>0</v>
      </c>
      <c r="AA755" s="30">
        <f t="shared" si="282"/>
        <v>0</v>
      </c>
      <c r="AB755" s="30">
        <f t="shared" ref="AB755:BF755" si="283">+$A$752</f>
        <v>0</v>
      </c>
      <c r="AC755" s="30">
        <f t="shared" si="283"/>
        <v>0</v>
      </c>
      <c r="AD755" s="30">
        <f t="shared" si="283"/>
        <v>0</v>
      </c>
      <c r="AE755" s="30">
        <f t="shared" si="283"/>
        <v>0</v>
      </c>
      <c r="AF755" s="30">
        <f t="shared" si="283"/>
        <v>0</v>
      </c>
      <c r="AG755">
        <f t="shared" si="283"/>
        <v>0</v>
      </c>
      <c r="AH755">
        <f t="shared" si="283"/>
        <v>0</v>
      </c>
      <c r="AI755">
        <f t="shared" si="283"/>
        <v>0</v>
      </c>
      <c r="AJ755">
        <f t="shared" si="283"/>
        <v>0</v>
      </c>
      <c r="AK755">
        <f t="shared" si="283"/>
        <v>0</v>
      </c>
      <c r="AL755">
        <f t="shared" si="283"/>
        <v>0</v>
      </c>
      <c r="AM755">
        <f t="shared" si="283"/>
        <v>0</v>
      </c>
      <c r="AN755">
        <f t="shared" si="283"/>
        <v>0</v>
      </c>
      <c r="AO755">
        <f t="shared" si="283"/>
        <v>0</v>
      </c>
      <c r="AP755">
        <f t="shared" si="283"/>
        <v>0</v>
      </c>
      <c r="AQ755">
        <f t="shared" si="283"/>
        <v>0</v>
      </c>
      <c r="AR755">
        <f t="shared" si="283"/>
        <v>0</v>
      </c>
      <c r="AS755">
        <f t="shared" si="283"/>
        <v>0</v>
      </c>
      <c r="AT755">
        <f t="shared" si="283"/>
        <v>0</v>
      </c>
      <c r="AU755">
        <f t="shared" si="283"/>
        <v>0</v>
      </c>
      <c r="AV755">
        <f t="shared" si="283"/>
        <v>0</v>
      </c>
      <c r="AW755">
        <f t="shared" si="283"/>
        <v>0</v>
      </c>
      <c r="AX755">
        <f t="shared" si="283"/>
        <v>0</v>
      </c>
      <c r="AY755">
        <f t="shared" si="283"/>
        <v>0</v>
      </c>
      <c r="AZ755">
        <f t="shared" si="283"/>
        <v>0</v>
      </c>
      <c r="BA755">
        <f t="shared" si="283"/>
        <v>0</v>
      </c>
      <c r="BB755">
        <f t="shared" si="283"/>
        <v>0</v>
      </c>
      <c r="BC755">
        <f t="shared" si="283"/>
        <v>0</v>
      </c>
      <c r="BD755">
        <f t="shared" si="283"/>
        <v>0</v>
      </c>
      <c r="BE755">
        <f t="shared" si="283"/>
        <v>0</v>
      </c>
      <c r="BF755">
        <f t="shared" si="283"/>
        <v>0</v>
      </c>
      <c r="BG755" s="29"/>
    </row>
    <row r="756" spans="1:59" ht="16.5" thickBot="1">
      <c r="A756" s="364"/>
      <c r="B756" s="252" t="s">
        <v>22</v>
      </c>
      <c r="C756" s="253"/>
      <c r="D756" s="85">
        <f>+入力シート①!AF$4</f>
        <v>0</v>
      </c>
      <c r="E756" s="34"/>
      <c r="F756" s="47"/>
      <c r="G756" s="47"/>
      <c r="H756" s="47"/>
      <c r="I756" s="47"/>
      <c r="J756" s="47"/>
      <c r="K756" s="48"/>
      <c r="P756" s="152">
        <v>0</v>
      </c>
      <c r="R756" s="152">
        <v>0</v>
      </c>
      <c r="S756" s="152"/>
      <c r="V756" s="152"/>
      <c r="W756" s="152"/>
      <c r="X756" s="152"/>
      <c r="Y756" s="152"/>
      <c r="BG756" s="29"/>
    </row>
    <row r="757" spans="1:59">
      <c r="A757" s="364"/>
      <c r="B757" s="254" t="s">
        <v>23</v>
      </c>
      <c r="C757" s="20">
        <v>0</v>
      </c>
      <c r="D757">
        <f>+入力シート①!AF$5</f>
        <v>0</v>
      </c>
      <c r="E757">
        <f t="shared" ref="E757:E769" si="284">+COUNT($M757:$BG757)</f>
        <v>0</v>
      </c>
      <c r="F757" s="16" t="e">
        <f t="shared" ref="F757:F769" si="285">+AVERAGE($M757:$BG757)</f>
        <v>#DIV/0!</v>
      </c>
      <c r="G757" s="16" t="e">
        <f t="shared" ref="G757:G769" si="286">+STDEV($M757:$BG757)</f>
        <v>#DIV/0!</v>
      </c>
      <c r="H757" s="16">
        <f t="shared" ref="H757:H769" si="287">+MAX($M757:$BG757)</f>
        <v>0</v>
      </c>
      <c r="I757" s="16">
        <f t="shared" ref="I757:I769" si="288">+MIN($M757:$BG757)</f>
        <v>0</v>
      </c>
      <c r="J757" s="16" t="e">
        <f>+D757-F757</f>
        <v>#DIV/0!</v>
      </c>
      <c r="K757" s="16" t="e">
        <f>+J757/G757</f>
        <v>#DIV/0!</v>
      </c>
      <c r="V757" s="30"/>
      <c r="W757" s="30"/>
      <c r="X757" s="30"/>
      <c r="BG757" s="29"/>
    </row>
    <row r="758" spans="1:59">
      <c r="A758" s="364"/>
      <c r="B758" s="254"/>
      <c r="C758" s="20">
        <v>10</v>
      </c>
      <c r="D758">
        <f>+入力シート①!AF$6</f>
        <v>0</v>
      </c>
      <c r="E758">
        <f t="shared" si="284"/>
        <v>0</v>
      </c>
      <c r="F758" s="16" t="e">
        <f t="shared" si="285"/>
        <v>#DIV/0!</v>
      </c>
      <c r="G758" s="16" t="e">
        <f t="shared" si="286"/>
        <v>#DIV/0!</v>
      </c>
      <c r="H758" s="16">
        <f t="shared" si="287"/>
        <v>0</v>
      </c>
      <c r="I758" s="16">
        <f t="shared" si="288"/>
        <v>0</v>
      </c>
      <c r="J758" s="16" t="e">
        <f t="shared" ref="J758:J769" si="289">+D758-F758</f>
        <v>#DIV/0!</v>
      </c>
      <c r="K758" s="16" t="e">
        <f t="shared" ref="K758:K769" si="290">+J758/G758</f>
        <v>#DIV/0!</v>
      </c>
      <c r="V758" s="30"/>
      <c r="W758" s="30"/>
      <c r="X758" s="30"/>
      <c r="BG758" s="29"/>
    </row>
    <row r="759" spans="1:59">
      <c r="A759" s="364"/>
      <c r="B759" s="254"/>
      <c r="C759" s="20">
        <v>20</v>
      </c>
      <c r="D759">
        <f>+入力シート①!AF$7</f>
        <v>0</v>
      </c>
      <c r="E759">
        <f t="shared" si="284"/>
        <v>0</v>
      </c>
      <c r="F759" s="16" t="e">
        <f t="shared" si="285"/>
        <v>#DIV/0!</v>
      </c>
      <c r="G759" s="16" t="e">
        <f t="shared" si="286"/>
        <v>#DIV/0!</v>
      </c>
      <c r="H759" s="16">
        <f t="shared" si="287"/>
        <v>0</v>
      </c>
      <c r="I759" s="16">
        <f t="shared" si="288"/>
        <v>0</v>
      </c>
      <c r="J759" s="16" t="e">
        <f t="shared" si="289"/>
        <v>#DIV/0!</v>
      </c>
      <c r="K759" s="16" t="e">
        <f t="shared" si="290"/>
        <v>#DIV/0!</v>
      </c>
      <c r="V759" s="30"/>
      <c r="W759" s="30"/>
      <c r="X759" s="30"/>
      <c r="BG759" s="29"/>
    </row>
    <row r="760" spans="1:59">
      <c r="A760" s="364"/>
      <c r="B760" s="254"/>
      <c r="C760" s="20">
        <v>30</v>
      </c>
      <c r="D760">
        <f>+入力シート①!AF$8</f>
        <v>0</v>
      </c>
      <c r="E760">
        <f t="shared" si="284"/>
        <v>0</v>
      </c>
      <c r="F760" s="16" t="e">
        <f t="shared" si="285"/>
        <v>#DIV/0!</v>
      </c>
      <c r="G760" s="16" t="e">
        <f t="shared" si="286"/>
        <v>#DIV/0!</v>
      </c>
      <c r="H760" s="16">
        <f t="shared" si="287"/>
        <v>0</v>
      </c>
      <c r="I760" s="16">
        <f t="shared" si="288"/>
        <v>0</v>
      </c>
      <c r="J760" s="16" t="e">
        <f t="shared" si="289"/>
        <v>#DIV/0!</v>
      </c>
      <c r="K760" s="16" t="e">
        <f t="shared" si="290"/>
        <v>#DIV/0!</v>
      </c>
      <c r="V760" s="30"/>
      <c r="W760" s="30"/>
      <c r="X760" s="30"/>
      <c r="BG760" s="29"/>
    </row>
    <row r="761" spans="1:59">
      <c r="A761" s="364"/>
      <c r="B761" s="254"/>
      <c r="C761" s="20">
        <v>50</v>
      </c>
      <c r="D761">
        <f>+入力シート①!AF$9</f>
        <v>0</v>
      </c>
      <c r="E761">
        <f t="shared" si="284"/>
        <v>0</v>
      </c>
      <c r="F761" s="16" t="e">
        <f t="shared" si="285"/>
        <v>#DIV/0!</v>
      </c>
      <c r="G761" s="16" t="e">
        <f t="shared" si="286"/>
        <v>#DIV/0!</v>
      </c>
      <c r="H761" s="16">
        <f t="shared" si="287"/>
        <v>0</v>
      </c>
      <c r="I761" s="16">
        <f t="shared" si="288"/>
        <v>0</v>
      </c>
      <c r="J761" s="16" t="e">
        <f t="shared" si="289"/>
        <v>#DIV/0!</v>
      </c>
      <c r="K761" s="16" t="e">
        <f t="shared" si="290"/>
        <v>#DIV/0!</v>
      </c>
      <c r="V761" s="30"/>
      <c r="W761" s="30"/>
      <c r="X761" s="30"/>
      <c r="BG761" s="29"/>
    </row>
    <row r="762" spans="1:59">
      <c r="A762" s="364"/>
      <c r="B762" s="254"/>
      <c r="C762" s="20">
        <v>75</v>
      </c>
      <c r="D762">
        <f>+入力シート①!AF$10</f>
        <v>0</v>
      </c>
      <c r="E762">
        <f t="shared" si="284"/>
        <v>0</v>
      </c>
      <c r="F762" s="16" t="e">
        <f t="shared" si="285"/>
        <v>#DIV/0!</v>
      </c>
      <c r="G762" s="16" t="e">
        <f t="shared" si="286"/>
        <v>#DIV/0!</v>
      </c>
      <c r="H762" s="16">
        <f t="shared" si="287"/>
        <v>0</v>
      </c>
      <c r="I762" s="16">
        <f t="shared" si="288"/>
        <v>0</v>
      </c>
      <c r="J762" s="16" t="e">
        <f t="shared" si="289"/>
        <v>#DIV/0!</v>
      </c>
      <c r="K762" s="16" t="e">
        <f t="shared" si="290"/>
        <v>#DIV/0!</v>
      </c>
      <c r="V762" s="30"/>
      <c r="W762" s="30"/>
      <c r="X762" s="30"/>
      <c r="BG762" s="29"/>
    </row>
    <row r="763" spans="1:59">
      <c r="A763" s="364"/>
      <c r="B763" s="254"/>
      <c r="C763" s="20">
        <v>100</v>
      </c>
      <c r="D763">
        <f>+入力シート①!AF$11</f>
        <v>0</v>
      </c>
      <c r="E763">
        <f t="shared" si="284"/>
        <v>0</v>
      </c>
      <c r="F763" s="16" t="e">
        <f t="shared" si="285"/>
        <v>#DIV/0!</v>
      </c>
      <c r="G763" s="16" t="e">
        <f t="shared" si="286"/>
        <v>#DIV/0!</v>
      </c>
      <c r="H763" s="16">
        <f t="shared" si="287"/>
        <v>0</v>
      </c>
      <c r="I763" s="16">
        <f t="shared" si="288"/>
        <v>0</v>
      </c>
      <c r="J763" s="16" t="e">
        <f t="shared" si="289"/>
        <v>#DIV/0!</v>
      </c>
      <c r="K763" s="16" t="e">
        <f t="shared" si="290"/>
        <v>#DIV/0!</v>
      </c>
      <c r="V763" s="30"/>
      <c r="W763" s="30"/>
      <c r="X763" s="30"/>
      <c r="BG763" s="29"/>
    </row>
    <row r="764" spans="1:59">
      <c r="A764" s="364"/>
      <c r="B764" s="254"/>
      <c r="C764" s="20">
        <v>150</v>
      </c>
      <c r="D764">
        <f>+入力シート①!AF$12</f>
        <v>0</v>
      </c>
      <c r="E764">
        <f t="shared" si="284"/>
        <v>0</v>
      </c>
      <c r="F764" s="16" t="e">
        <f t="shared" si="285"/>
        <v>#DIV/0!</v>
      </c>
      <c r="G764" s="16" t="e">
        <f t="shared" si="286"/>
        <v>#DIV/0!</v>
      </c>
      <c r="H764" s="16">
        <f t="shared" si="287"/>
        <v>0</v>
      </c>
      <c r="I764" s="16">
        <f t="shared" si="288"/>
        <v>0</v>
      </c>
      <c r="J764" s="16" t="e">
        <f t="shared" si="289"/>
        <v>#DIV/0!</v>
      </c>
      <c r="K764" s="16" t="e">
        <f t="shared" si="290"/>
        <v>#DIV/0!</v>
      </c>
      <c r="V764" s="30"/>
      <c r="W764" s="30"/>
      <c r="X764" s="30"/>
      <c r="BG764" s="29"/>
    </row>
    <row r="765" spans="1:59">
      <c r="A765" s="364"/>
      <c r="B765" s="254"/>
      <c r="C765" s="20">
        <v>200</v>
      </c>
      <c r="D765">
        <f>+入力シート①!AF$13</f>
        <v>0</v>
      </c>
      <c r="E765">
        <f t="shared" si="284"/>
        <v>0</v>
      </c>
      <c r="F765" s="16" t="e">
        <f t="shared" si="285"/>
        <v>#DIV/0!</v>
      </c>
      <c r="G765" s="16" t="e">
        <f t="shared" si="286"/>
        <v>#DIV/0!</v>
      </c>
      <c r="H765" s="16">
        <f t="shared" si="287"/>
        <v>0</v>
      </c>
      <c r="I765" s="16">
        <f t="shared" si="288"/>
        <v>0</v>
      </c>
      <c r="J765" s="16" t="e">
        <f t="shared" si="289"/>
        <v>#DIV/0!</v>
      </c>
      <c r="K765" s="16" t="e">
        <f t="shared" si="290"/>
        <v>#DIV/0!</v>
      </c>
      <c r="V765" s="30"/>
      <c r="W765" s="30"/>
      <c r="X765" s="30"/>
      <c r="BG765" s="29"/>
    </row>
    <row r="766" spans="1:59">
      <c r="A766" s="364"/>
      <c r="B766" s="254"/>
      <c r="C766" s="20">
        <v>300</v>
      </c>
      <c r="D766">
        <f>+入力シート①!AF$14</f>
        <v>0</v>
      </c>
      <c r="E766">
        <f t="shared" si="284"/>
        <v>0</v>
      </c>
      <c r="F766" s="16" t="e">
        <f t="shared" si="285"/>
        <v>#DIV/0!</v>
      </c>
      <c r="G766" s="16" t="e">
        <f t="shared" si="286"/>
        <v>#DIV/0!</v>
      </c>
      <c r="H766" s="16">
        <f t="shared" si="287"/>
        <v>0</v>
      </c>
      <c r="I766" s="16">
        <f t="shared" si="288"/>
        <v>0</v>
      </c>
      <c r="J766" s="16" t="e">
        <f t="shared" si="289"/>
        <v>#DIV/0!</v>
      </c>
      <c r="K766" s="16" t="e">
        <f t="shared" si="290"/>
        <v>#DIV/0!</v>
      </c>
      <c r="V766" s="30"/>
      <c r="W766" s="30"/>
      <c r="X766" s="30"/>
      <c r="BG766" s="29"/>
    </row>
    <row r="767" spans="1:59">
      <c r="A767" s="364"/>
      <c r="B767" s="254"/>
      <c r="C767" s="20">
        <v>400</v>
      </c>
      <c r="D767">
        <f>+入力シート①!AF$15</f>
        <v>0</v>
      </c>
      <c r="E767">
        <f t="shared" si="284"/>
        <v>0</v>
      </c>
      <c r="F767" s="16" t="e">
        <f t="shared" si="285"/>
        <v>#DIV/0!</v>
      </c>
      <c r="G767" s="16" t="e">
        <f t="shared" si="286"/>
        <v>#DIV/0!</v>
      </c>
      <c r="H767" s="16">
        <f t="shared" si="287"/>
        <v>0</v>
      </c>
      <c r="I767" s="16">
        <f t="shared" si="288"/>
        <v>0</v>
      </c>
      <c r="J767" s="16" t="e">
        <f t="shared" si="289"/>
        <v>#DIV/0!</v>
      </c>
      <c r="K767" s="16" t="e">
        <f t="shared" si="290"/>
        <v>#DIV/0!</v>
      </c>
      <c r="V767" s="30"/>
      <c r="W767" s="30"/>
      <c r="X767" s="30"/>
      <c r="BG767" s="29"/>
    </row>
    <row r="768" spans="1:59">
      <c r="A768" s="364"/>
      <c r="B768" s="254"/>
      <c r="C768" s="20">
        <v>500</v>
      </c>
      <c r="D768">
        <f>+入力シート①!AF$16</f>
        <v>0</v>
      </c>
      <c r="E768">
        <f t="shared" si="284"/>
        <v>0</v>
      </c>
      <c r="F768" s="16" t="e">
        <f t="shared" si="285"/>
        <v>#DIV/0!</v>
      </c>
      <c r="G768" s="16" t="e">
        <f t="shared" si="286"/>
        <v>#DIV/0!</v>
      </c>
      <c r="H768" s="16">
        <f t="shared" si="287"/>
        <v>0</v>
      </c>
      <c r="I768" s="16">
        <f t="shared" si="288"/>
        <v>0</v>
      </c>
      <c r="J768" s="16" t="e">
        <f t="shared" si="289"/>
        <v>#DIV/0!</v>
      </c>
      <c r="K768" s="16" t="e">
        <f t="shared" si="290"/>
        <v>#DIV/0!</v>
      </c>
      <c r="V768" s="30"/>
      <c r="W768" s="30"/>
      <c r="X768" s="30"/>
      <c r="BG768" s="29"/>
    </row>
    <row r="769" spans="1:59">
      <c r="A769" s="364"/>
      <c r="B769" s="254"/>
      <c r="C769" s="20">
        <v>600</v>
      </c>
      <c r="D769">
        <f>+入力シート①!AF$17</f>
        <v>0</v>
      </c>
      <c r="E769">
        <f t="shared" si="284"/>
        <v>0</v>
      </c>
      <c r="F769" s="16" t="e">
        <f t="shared" si="285"/>
        <v>#DIV/0!</v>
      </c>
      <c r="G769" s="16" t="e">
        <f t="shared" si="286"/>
        <v>#DIV/0!</v>
      </c>
      <c r="H769" s="16">
        <f t="shared" si="287"/>
        <v>0</v>
      </c>
      <c r="I769" s="16">
        <f t="shared" si="288"/>
        <v>0</v>
      </c>
      <c r="J769" s="16" t="e">
        <f t="shared" si="289"/>
        <v>#DIV/0!</v>
      </c>
      <c r="K769" s="16" t="e">
        <f t="shared" si="290"/>
        <v>#DIV/0!</v>
      </c>
      <c r="V769" s="30"/>
      <c r="W769" s="30"/>
      <c r="X769" s="30"/>
      <c r="BG769" s="29"/>
    </row>
    <row r="770" spans="1:59">
      <c r="A770" s="364"/>
      <c r="B770" s="26"/>
      <c r="C770" s="26"/>
      <c r="D770" s="31"/>
      <c r="E770" s="31"/>
      <c r="F770" s="49"/>
      <c r="G770" s="49"/>
      <c r="H770" s="49"/>
      <c r="I770" s="49"/>
      <c r="J770" s="49"/>
      <c r="K770" s="49"/>
      <c r="L770" s="31"/>
      <c r="U770" s="31"/>
      <c r="V770" s="31"/>
      <c r="W770" s="31"/>
      <c r="X770" s="31"/>
      <c r="Y770" s="31"/>
      <c r="Z770" s="31"/>
      <c r="AA770" s="31"/>
      <c r="AB770" s="31"/>
      <c r="AC770" s="31"/>
      <c r="AD770" s="31"/>
      <c r="AE770" s="31"/>
      <c r="AF770" s="31"/>
      <c r="AG770" s="31"/>
      <c r="AH770" s="31"/>
      <c r="AI770" s="31"/>
      <c r="AJ770" s="31"/>
      <c r="AK770" s="31"/>
      <c r="AL770" s="31"/>
      <c r="AM770" s="31"/>
      <c r="AN770" s="31"/>
      <c r="AO770" s="31"/>
      <c r="AP770" s="31"/>
      <c r="AQ770" s="31"/>
      <c r="AR770" s="31"/>
      <c r="AS770" s="31"/>
      <c r="AT770" s="31"/>
      <c r="AU770" s="31"/>
      <c r="AV770" s="31"/>
      <c r="AW770" s="31"/>
      <c r="AX770" s="31"/>
      <c r="AY770" s="31"/>
      <c r="AZ770" s="31"/>
      <c r="BA770" s="31"/>
      <c r="BB770" s="31"/>
      <c r="BC770" s="31"/>
      <c r="BD770" s="31"/>
      <c r="BE770" s="31"/>
      <c r="BF770" s="31"/>
      <c r="BG770" s="29"/>
    </row>
    <row r="771" spans="1:59">
      <c r="A771" s="364"/>
      <c r="B771" s="250" t="s">
        <v>26</v>
      </c>
      <c r="C771" s="24" t="s">
        <v>24</v>
      </c>
      <c r="D771">
        <f>+入力シート①!AF$19</f>
        <v>0</v>
      </c>
      <c r="E771">
        <f>+COUNT($M771:$BG771)</f>
        <v>0</v>
      </c>
      <c r="F771" s="16" t="e">
        <f>+AVERAGE($M771:$BG771)</f>
        <v>#DIV/0!</v>
      </c>
      <c r="G771" s="16" t="e">
        <f>+STDEV($M771:$BG771)</f>
        <v>#DIV/0!</v>
      </c>
      <c r="H771" s="16">
        <f>+MAX($M771:$BG771)</f>
        <v>0</v>
      </c>
      <c r="I771" s="16">
        <f>+MIN($M771:$BG771)</f>
        <v>0</v>
      </c>
      <c r="J771" s="16" t="e">
        <f>+D771-F771</f>
        <v>#DIV/0!</v>
      </c>
      <c r="K771" s="16" t="e">
        <f>+J771/G771</f>
        <v>#DIV/0!</v>
      </c>
      <c r="V771" s="30"/>
      <c r="W771" s="30"/>
      <c r="X771" s="30"/>
      <c r="BG771" s="29"/>
    </row>
    <row r="772" spans="1:59">
      <c r="A772" s="364"/>
      <c r="B772" s="251"/>
      <c r="C772" s="21" t="s">
        <v>25</v>
      </c>
      <c r="D772">
        <f>+入力シート①!AF$20</f>
        <v>0</v>
      </c>
      <c r="E772">
        <f>+COUNT($M772:$BG772)</f>
        <v>0</v>
      </c>
      <c r="F772" s="16" t="e">
        <f>+AVERAGE($M772:$BG772)</f>
        <v>#DIV/0!</v>
      </c>
      <c r="G772" s="16" t="e">
        <f>+STDEV($M772:$BG772)</f>
        <v>#DIV/0!</v>
      </c>
      <c r="H772" s="16">
        <f>+MAX($M772:$BG772)</f>
        <v>0</v>
      </c>
      <c r="I772" s="16">
        <f>+MIN($M772:$BG772)</f>
        <v>0</v>
      </c>
      <c r="J772" s="16" t="e">
        <f>+D772-F772</f>
        <v>#DIV/0!</v>
      </c>
      <c r="K772" s="16" t="e">
        <f>+J772/G772</f>
        <v>#DIV/0!</v>
      </c>
      <c r="V772" s="30"/>
      <c r="W772" s="30"/>
      <c r="X772" s="30"/>
      <c r="BG772" s="29"/>
    </row>
    <row r="773" spans="1:59" ht="0.95" customHeight="1">
      <c r="V773" s="30"/>
      <c r="W773" s="30"/>
      <c r="X773" s="30"/>
      <c r="BG773" s="29"/>
    </row>
    <row r="774" spans="1:59" ht="0.95" customHeight="1">
      <c r="V774" s="30"/>
      <c r="W774" s="30"/>
      <c r="X774" s="30"/>
      <c r="BG774" s="29"/>
    </row>
    <row r="775" spans="1:59" ht="0.95" customHeight="1">
      <c r="V775" s="30"/>
      <c r="W775" s="30"/>
      <c r="X775" s="30"/>
      <c r="BG775" s="29"/>
    </row>
    <row r="776" spans="1:59" ht="0.95" customHeight="1">
      <c r="V776" s="30"/>
      <c r="W776" s="30"/>
      <c r="X776" s="30"/>
      <c r="BG776" s="29"/>
    </row>
    <row r="777" spans="1:59" ht="0.95" customHeight="1">
      <c r="V777" s="30"/>
      <c r="W777" s="30"/>
      <c r="X777" s="30"/>
      <c r="BG777" s="29"/>
    </row>
    <row r="778" spans="1:59" ht="0.95" customHeight="1">
      <c r="V778" s="30"/>
      <c r="W778" s="30"/>
      <c r="X778" s="30"/>
      <c r="BG778" s="29"/>
    </row>
    <row r="779" spans="1:59" ht="0.95" customHeight="1">
      <c r="V779" s="30"/>
      <c r="W779" s="30"/>
      <c r="X779" s="30"/>
      <c r="BG779" s="29"/>
    </row>
    <row r="780" spans="1:59" ht="0.95" customHeight="1">
      <c r="V780" s="30"/>
      <c r="W780" s="30"/>
      <c r="X780" s="30"/>
      <c r="BG780" s="29"/>
    </row>
    <row r="781" spans="1:59" ht="16.5" thickBot="1">
      <c r="D781" s="1" t="s">
        <v>27</v>
      </c>
      <c r="E781" s="1" t="s">
        <v>3</v>
      </c>
      <c r="F781" s="15" t="s">
        <v>4</v>
      </c>
      <c r="G781" s="15" t="s">
        <v>8</v>
      </c>
      <c r="H781" s="15" t="s">
        <v>5</v>
      </c>
      <c r="I781" s="15" t="s">
        <v>6</v>
      </c>
      <c r="J781" s="15" t="s">
        <v>7</v>
      </c>
      <c r="K781" s="16" t="s">
        <v>60</v>
      </c>
      <c r="P781" s="30" t="s">
        <v>201</v>
      </c>
      <c r="R781" s="30" t="s">
        <v>201</v>
      </c>
      <c r="V781" s="142"/>
      <c r="W781" s="142"/>
      <c r="X781" s="142"/>
      <c r="Y781" s="142"/>
      <c r="AB781" s="142"/>
      <c r="AC781" s="142"/>
      <c r="AD781" s="142"/>
      <c r="AE781" s="142"/>
      <c r="AF781" s="142"/>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29"/>
    </row>
    <row r="782" spans="1:59">
      <c r="A782" s="364"/>
      <c r="B782" s="252" t="s">
        <v>19</v>
      </c>
      <c r="C782" s="253"/>
      <c r="D782" s="78">
        <f>+入力シート①!AG$2</f>
        <v>0</v>
      </c>
      <c r="E782" s="32"/>
      <c r="F782" s="43"/>
      <c r="G782" s="43"/>
      <c r="H782" s="43"/>
      <c r="I782" s="43"/>
      <c r="J782" s="43"/>
      <c r="K782" s="44"/>
      <c r="P782" s="239">
        <v>0</v>
      </c>
      <c r="R782" s="239">
        <v>0</v>
      </c>
      <c r="S782" s="239"/>
      <c r="U782" s="30">
        <v>2012</v>
      </c>
      <c r="V782" s="30">
        <f t="shared" ref="V782:BF782" si="291">+V$1</f>
        <v>2011</v>
      </c>
      <c r="W782" s="30">
        <f t="shared" si="291"/>
        <v>2010</v>
      </c>
      <c r="X782" s="30">
        <f t="shared" si="291"/>
        <v>2009</v>
      </c>
      <c r="Y782" s="30">
        <f t="shared" si="291"/>
        <v>2008</v>
      </c>
      <c r="Z782" s="30">
        <f t="shared" si="291"/>
        <v>2007</v>
      </c>
      <c r="AA782" s="30">
        <f t="shared" si="291"/>
        <v>2006</v>
      </c>
      <c r="AB782" s="30">
        <f t="shared" si="291"/>
        <v>2005</v>
      </c>
      <c r="AC782" s="30">
        <f t="shared" si="291"/>
        <v>2004</v>
      </c>
      <c r="AD782" s="30">
        <f t="shared" si="291"/>
        <v>2003</v>
      </c>
      <c r="AE782" s="30">
        <f t="shared" si="291"/>
        <v>2003</v>
      </c>
      <c r="AF782" s="30">
        <f t="shared" si="291"/>
        <v>2001</v>
      </c>
      <c r="AG782">
        <f t="shared" si="291"/>
        <v>2001</v>
      </c>
      <c r="AH782">
        <f t="shared" si="291"/>
        <v>2000</v>
      </c>
      <c r="AI782">
        <f t="shared" si="291"/>
        <v>1999</v>
      </c>
      <c r="AJ782">
        <f t="shared" si="291"/>
        <v>1999</v>
      </c>
      <c r="AK782">
        <f t="shared" si="291"/>
        <v>1998</v>
      </c>
      <c r="AL782">
        <f t="shared" si="291"/>
        <v>1997</v>
      </c>
      <c r="AM782">
        <f t="shared" si="291"/>
        <v>1996</v>
      </c>
      <c r="AN782">
        <f t="shared" si="291"/>
        <v>1995</v>
      </c>
      <c r="AO782">
        <f t="shared" si="291"/>
        <v>1994</v>
      </c>
      <c r="AP782">
        <f t="shared" si="291"/>
        <v>1993</v>
      </c>
      <c r="AQ782">
        <f t="shared" si="291"/>
        <v>1992</v>
      </c>
      <c r="AR782">
        <f t="shared" si="291"/>
        <v>1991</v>
      </c>
      <c r="AS782">
        <f t="shared" si="291"/>
        <v>1991</v>
      </c>
      <c r="AT782">
        <f t="shared" si="291"/>
        <v>1990</v>
      </c>
      <c r="AU782">
        <f t="shared" si="291"/>
        <v>1989</v>
      </c>
      <c r="AV782">
        <f t="shared" si="291"/>
        <v>1988</v>
      </c>
      <c r="AW782">
        <f t="shared" si="291"/>
        <v>1987</v>
      </c>
      <c r="AX782">
        <f t="shared" si="291"/>
        <v>1986</v>
      </c>
      <c r="AY782">
        <f t="shared" si="291"/>
        <v>1985</v>
      </c>
      <c r="AZ782">
        <f t="shared" si="291"/>
        <v>1984</v>
      </c>
      <c r="BA782">
        <f t="shared" si="291"/>
        <v>1984</v>
      </c>
      <c r="BB782">
        <f t="shared" si="291"/>
        <v>1983</v>
      </c>
      <c r="BC782">
        <f t="shared" si="291"/>
        <v>1982</v>
      </c>
      <c r="BD782">
        <f t="shared" si="291"/>
        <v>1981</v>
      </c>
      <c r="BE782">
        <f t="shared" si="291"/>
        <v>1981</v>
      </c>
      <c r="BF782">
        <f t="shared" si="291"/>
        <v>1980</v>
      </c>
      <c r="BG782" s="29"/>
    </row>
    <row r="783" spans="1:59">
      <c r="A783" s="364"/>
      <c r="B783" s="252" t="s">
        <v>20</v>
      </c>
      <c r="C783" s="253"/>
      <c r="D783" s="79">
        <f>+入力シート①!AG$2</f>
        <v>0</v>
      </c>
      <c r="E783" s="33"/>
      <c r="F783" s="45"/>
      <c r="G783" s="45"/>
      <c r="H783" s="45"/>
      <c r="I783" s="45"/>
      <c r="J783" s="45"/>
      <c r="K783" s="46"/>
      <c r="P783" s="150">
        <v>0</v>
      </c>
      <c r="R783" s="150">
        <v>0</v>
      </c>
      <c r="S783" s="150"/>
      <c r="U783" s="30">
        <v>1</v>
      </c>
      <c r="V783" s="30">
        <f t="shared" ref="V783:BF783" si="292">+V$3</f>
        <v>1</v>
      </c>
      <c r="W783" s="30">
        <f t="shared" si="292"/>
        <v>1</v>
      </c>
      <c r="X783" s="30">
        <f t="shared" si="292"/>
        <v>1</v>
      </c>
      <c r="Y783" s="30">
        <f t="shared" si="292"/>
        <v>1</v>
      </c>
      <c r="Z783" s="30">
        <f t="shared" si="292"/>
        <v>1</v>
      </c>
      <c r="AA783" s="30">
        <f t="shared" si="292"/>
        <v>1</v>
      </c>
      <c r="AB783" s="30">
        <f t="shared" si="292"/>
        <v>1</v>
      </c>
      <c r="AC783" s="30">
        <f t="shared" si="292"/>
        <v>1</v>
      </c>
      <c r="AD783" s="30">
        <f t="shared" si="292"/>
        <v>1</v>
      </c>
      <c r="AE783" s="30">
        <f t="shared" si="292"/>
        <v>1</v>
      </c>
      <c r="AF783" s="30">
        <f t="shared" si="292"/>
        <v>1</v>
      </c>
      <c r="AG783">
        <f t="shared" si="292"/>
        <v>1</v>
      </c>
      <c r="AH783">
        <f t="shared" si="292"/>
        <v>1</v>
      </c>
      <c r="AI783">
        <f t="shared" si="292"/>
        <v>1</v>
      </c>
      <c r="AJ783">
        <f t="shared" si="292"/>
        <v>1</v>
      </c>
      <c r="AK783">
        <f t="shared" si="292"/>
        <v>1</v>
      </c>
      <c r="AL783">
        <f t="shared" si="292"/>
        <v>1</v>
      </c>
      <c r="AM783">
        <f t="shared" si="292"/>
        <v>1</v>
      </c>
      <c r="AN783">
        <f t="shared" si="292"/>
        <v>1</v>
      </c>
      <c r="AO783">
        <f t="shared" si="292"/>
        <v>1</v>
      </c>
      <c r="AP783">
        <f t="shared" si="292"/>
        <v>1</v>
      </c>
      <c r="AQ783">
        <f t="shared" si="292"/>
        <v>1</v>
      </c>
      <c r="AR783">
        <f t="shared" si="292"/>
        <v>1</v>
      </c>
      <c r="AS783">
        <f t="shared" si="292"/>
        <v>1</v>
      </c>
      <c r="AT783">
        <f t="shared" si="292"/>
        <v>1</v>
      </c>
      <c r="AU783">
        <f t="shared" si="292"/>
        <v>1</v>
      </c>
      <c r="AV783">
        <f t="shared" si="292"/>
        <v>1</v>
      </c>
      <c r="AW783">
        <f t="shared" si="292"/>
        <v>1</v>
      </c>
      <c r="AX783">
        <f t="shared" si="292"/>
        <v>1</v>
      </c>
      <c r="AY783">
        <f t="shared" si="292"/>
        <v>1</v>
      </c>
      <c r="AZ783">
        <f t="shared" si="292"/>
        <v>1</v>
      </c>
      <c r="BA783">
        <f t="shared" si="292"/>
        <v>1</v>
      </c>
      <c r="BB783">
        <f t="shared" si="292"/>
        <v>1</v>
      </c>
      <c r="BC783">
        <f t="shared" si="292"/>
        <v>1</v>
      </c>
      <c r="BD783">
        <f t="shared" si="292"/>
        <v>1</v>
      </c>
      <c r="BE783">
        <f t="shared" si="292"/>
        <v>1</v>
      </c>
      <c r="BF783">
        <f t="shared" si="292"/>
        <v>1</v>
      </c>
      <c r="BG783" s="29"/>
    </row>
    <row r="784" spans="1:59">
      <c r="A784" s="364"/>
      <c r="B784" s="252" t="s">
        <v>21</v>
      </c>
      <c r="C784" s="253"/>
      <c r="D784" s="80">
        <f>+入力シート①!AG$2</f>
        <v>0</v>
      </c>
      <c r="E784" s="33"/>
      <c r="F784" s="45"/>
      <c r="G784" s="45"/>
      <c r="H784" s="45"/>
      <c r="I784" s="45"/>
      <c r="J784" s="45"/>
      <c r="K784" s="46"/>
      <c r="P784" s="151">
        <v>0</v>
      </c>
      <c r="R784" s="151">
        <v>0</v>
      </c>
      <c r="S784" s="151"/>
      <c r="V784" s="30"/>
      <c r="W784" s="30"/>
      <c r="X784" s="30"/>
      <c r="BG784" s="29"/>
    </row>
    <row r="785" spans="1:59">
      <c r="A785" s="364"/>
      <c r="B785" s="252" t="s">
        <v>61</v>
      </c>
      <c r="C785" s="253"/>
      <c r="D785">
        <f>+入力シート①!AG$3</f>
        <v>0</v>
      </c>
      <c r="E785" s="33"/>
      <c r="F785" s="45"/>
      <c r="G785" s="45"/>
      <c r="H785" s="45"/>
      <c r="I785" s="45"/>
      <c r="J785" s="45"/>
      <c r="K785" s="46"/>
      <c r="P785" s="30">
        <v>0</v>
      </c>
      <c r="U785" s="30">
        <v>0</v>
      </c>
      <c r="V785" s="30">
        <f t="shared" ref="V785:AA785" si="293">+$A$782</f>
        <v>0</v>
      </c>
      <c r="W785" s="30">
        <f t="shared" si="293"/>
        <v>0</v>
      </c>
      <c r="X785" s="30">
        <f t="shared" si="293"/>
        <v>0</v>
      </c>
      <c r="Y785" s="30">
        <f t="shared" si="293"/>
        <v>0</v>
      </c>
      <c r="Z785" s="30">
        <f t="shared" si="293"/>
        <v>0</v>
      </c>
      <c r="AA785" s="30">
        <f t="shared" si="293"/>
        <v>0</v>
      </c>
      <c r="AB785" s="30">
        <f t="shared" ref="AB785:BF785" si="294">+$A$782</f>
        <v>0</v>
      </c>
      <c r="AC785" s="30">
        <f t="shared" si="294"/>
        <v>0</v>
      </c>
      <c r="AD785" s="30">
        <f t="shared" si="294"/>
        <v>0</v>
      </c>
      <c r="AE785" s="30">
        <f t="shared" si="294"/>
        <v>0</v>
      </c>
      <c r="AF785" s="30">
        <f t="shared" si="294"/>
        <v>0</v>
      </c>
      <c r="AG785">
        <f t="shared" si="294"/>
        <v>0</v>
      </c>
      <c r="AH785">
        <f t="shared" si="294"/>
        <v>0</v>
      </c>
      <c r="AI785">
        <f t="shared" si="294"/>
        <v>0</v>
      </c>
      <c r="AJ785">
        <f t="shared" si="294"/>
        <v>0</v>
      </c>
      <c r="AK785">
        <f t="shared" si="294"/>
        <v>0</v>
      </c>
      <c r="AL785">
        <f t="shared" si="294"/>
        <v>0</v>
      </c>
      <c r="AM785">
        <f t="shared" si="294"/>
        <v>0</v>
      </c>
      <c r="AN785">
        <f t="shared" si="294"/>
        <v>0</v>
      </c>
      <c r="AO785">
        <f t="shared" si="294"/>
        <v>0</v>
      </c>
      <c r="AP785">
        <f t="shared" si="294"/>
        <v>0</v>
      </c>
      <c r="AQ785">
        <f t="shared" si="294"/>
        <v>0</v>
      </c>
      <c r="AR785">
        <f t="shared" si="294"/>
        <v>0</v>
      </c>
      <c r="AS785">
        <f t="shared" si="294"/>
        <v>0</v>
      </c>
      <c r="AT785">
        <f t="shared" si="294"/>
        <v>0</v>
      </c>
      <c r="AU785">
        <f t="shared" si="294"/>
        <v>0</v>
      </c>
      <c r="AV785">
        <f t="shared" si="294"/>
        <v>0</v>
      </c>
      <c r="AW785">
        <f t="shared" si="294"/>
        <v>0</v>
      </c>
      <c r="AX785">
        <f t="shared" si="294"/>
        <v>0</v>
      </c>
      <c r="AY785">
        <f t="shared" si="294"/>
        <v>0</v>
      </c>
      <c r="AZ785">
        <f t="shared" si="294"/>
        <v>0</v>
      </c>
      <c r="BA785">
        <f t="shared" si="294"/>
        <v>0</v>
      </c>
      <c r="BB785">
        <f t="shared" si="294"/>
        <v>0</v>
      </c>
      <c r="BC785">
        <f t="shared" si="294"/>
        <v>0</v>
      </c>
      <c r="BD785">
        <f t="shared" si="294"/>
        <v>0</v>
      </c>
      <c r="BE785">
        <f t="shared" si="294"/>
        <v>0</v>
      </c>
      <c r="BF785">
        <f t="shared" si="294"/>
        <v>0</v>
      </c>
      <c r="BG785" s="29"/>
    </row>
    <row r="786" spans="1:59" ht="16.5" thickBot="1">
      <c r="A786" s="364"/>
      <c r="B786" s="252" t="s">
        <v>22</v>
      </c>
      <c r="C786" s="253"/>
      <c r="D786" s="85">
        <f>+入力シート①!AG$4</f>
        <v>0</v>
      </c>
      <c r="E786" s="34"/>
      <c r="F786" s="47"/>
      <c r="G786" s="47"/>
      <c r="H786" s="47"/>
      <c r="I786" s="47"/>
      <c r="J786" s="47"/>
      <c r="K786" s="48"/>
      <c r="P786" s="152">
        <v>0</v>
      </c>
      <c r="R786" s="152">
        <v>0</v>
      </c>
      <c r="S786" s="152"/>
      <c r="V786" s="30"/>
      <c r="W786" s="30"/>
      <c r="X786" s="30"/>
      <c r="BG786" s="29"/>
    </row>
    <row r="787" spans="1:59">
      <c r="A787" s="364"/>
      <c r="B787" s="254" t="s">
        <v>23</v>
      </c>
      <c r="C787" s="20">
        <v>0</v>
      </c>
      <c r="D787">
        <f>+入力シート①!AG$5</f>
        <v>0</v>
      </c>
      <c r="E787">
        <f t="shared" ref="E787:E799" si="295">+COUNT($M787:$BG787)</f>
        <v>0</v>
      </c>
      <c r="F787" s="16" t="e">
        <f t="shared" ref="F787:F799" si="296">+AVERAGE($M787:$BG787)</f>
        <v>#DIV/0!</v>
      </c>
      <c r="G787" s="16" t="e">
        <f t="shared" ref="G787:G799" si="297">+STDEV($M787:$BG787)</f>
        <v>#DIV/0!</v>
      </c>
      <c r="H787" s="16">
        <f t="shared" ref="H787:H799" si="298">+MAX($M787:$BG787)</f>
        <v>0</v>
      </c>
      <c r="I787" s="16">
        <f t="shared" ref="I787:I799" si="299">+MIN($M787:$BG787)</f>
        <v>0</v>
      </c>
      <c r="J787" s="16" t="e">
        <f>+D787-F787</f>
        <v>#DIV/0!</v>
      </c>
      <c r="K787" s="16" t="e">
        <f>+J787/G787</f>
        <v>#DIV/0!</v>
      </c>
      <c r="V787" s="30"/>
      <c r="W787" s="30"/>
      <c r="X787" s="30"/>
      <c r="BG787" s="29"/>
    </row>
    <row r="788" spans="1:59">
      <c r="A788" s="364"/>
      <c r="B788" s="254"/>
      <c r="C788" s="20">
        <v>10</v>
      </c>
      <c r="D788">
        <f>+入力シート①!AG$6</f>
        <v>0</v>
      </c>
      <c r="E788">
        <f t="shared" si="295"/>
        <v>0</v>
      </c>
      <c r="F788" s="16" t="e">
        <f t="shared" si="296"/>
        <v>#DIV/0!</v>
      </c>
      <c r="G788" s="16" t="e">
        <f t="shared" si="297"/>
        <v>#DIV/0!</v>
      </c>
      <c r="H788" s="16">
        <f t="shared" si="298"/>
        <v>0</v>
      </c>
      <c r="I788" s="16">
        <f t="shared" si="299"/>
        <v>0</v>
      </c>
      <c r="J788" s="16" t="e">
        <f t="shared" ref="J788:J799" si="300">+D788-F788</f>
        <v>#DIV/0!</v>
      </c>
      <c r="K788" s="16" t="e">
        <f t="shared" ref="K788:K799" si="301">+J788/G788</f>
        <v>#DIV/0!</v>
      </c>
      <c r="V788" s="30"/>
      <c r="W788" s="30"/>
      <c r="X788" s="30"/>
      <c r="BG788" s="29"/>
    </row>
    <row r="789" spans="1:59">
      <c r="A789" s="364"/>
      <c r="B789" s="254"/>
      <c r="C789" s="20">
        <v>20</v>
      </c>
      <c r="D789">
        <f>+入力シート①!AG$7</f>
        <v>0</v>
      </c>
      <c r="E789">
        <f t="shared" si="295"/>
        <v>0</v>
      </c>
      <c r="F789" s="16" t="e">
        <f t="shared" si="296"/>
        <v>#DIV/0!</v>
      </c>
      <c r="G789" s="16" t="e">
        <f t="shared" si="297"/>
        <v>#DIV/0!</v>
      </c>
      <c r="H789" s="16">
        <f t="shared" si="298"/>
        <v>0</v>
      </c>
      <c r="I789" s="16">
        <f t="shared" si="299"/>
        <v>0</v>
      </c>
      <c r="J789" s="16" t="e">
        <f t="shared" si="300"/>
        <v>#DIV/0!</v>
      </c>
      <c r="K789" s="16" t="e">
        <f t="shared" si="301"/>
        <v>#DIV/0!</v>
      </c>
      <c r="V789" s="30"/>
      <c r="W789" s="30"/>
      <c r="X789" s="30"/>
      <c r="BG789" s="29"/>
    </row>
    <row r="790" spans="1:59">
      <c r="A790" s="364"/>
      <c r="B790" s="254"/>
      <c r="C790" s="20">
        <v>30</v>
      </c>
      <c r="D790">
        <f>+入力シート①!AG$8</f>
        <v>0</v>
      </c>
      <c r="E790">
        <f t="shared" si="295"/>
        <v>0</v>
      </c>
      <c r="F790" s="16" t="e">
        <f t="shared" si="296"/>
        <v>#DIV/0!</v>
      </c>
      <c r="G790" s="16" t="e">
        <f t="shared" si="297"/>
        <v>#DIV/0!</v>
      </c>
      <c r="H790" s="16">
        <f t="shared" si="298"/>
        <v>0</v>
      </c>
      <c r="I790" s="16">
        <f t="shared" si="299"/>
        <v>0</v>
      </c>
      <c r="J790" s="16" t="e">
        <f t="shared" si="300"/>
        <v>#DIV/0!</v>
      </c>
      <c r="K790" s="16" t="e">
        <f t="shared" si="301"/>
        <v>#DIV/0!</v>
      </c>
      <c r="V790" s="30"/>
      <c r="W790" s="30"/>
      <c r="X790" s="30"/>
      <c r="BG790" s="29"/>
    </row>
    <row r="791" spans="1:59">
      <c r="A791" s="364"/>
      <c r="B791" s="254"/>
      <c r="C791" s="20">
        <v>50</v>
      </c>
      <c r="D791">
        <f>+入力シート①!AG$9</f>
        <v>0</v>
      </c>
      <c r="E791">
        <f t="shared" si="295"/>
        <v>0</v>
      </c>
      <c r="F791" s="16" t="e">
        <f t="shared" si="296"/>
        <v>#DIV/0!</v>
      </c>
      <c r="G791" s="16" t="e">
        <f t="shared" si="297"/>
        <v>#DIV/0!</v>
      </c>
      <c r="H791" s="16">
        <f t="shared" si="298"/>
        <v>0</v>
      </c>
      <c r="I791" s="16">
        <f t="shared" si="299"/>
        <v>0</v>
      </c>
      <c r="J791" s="16" t="e">
        <f t="shared" si="300"/>
        <v>#DIV/0!</v>
      </c>
      <c r="K791" s="16" t="e">
        <f t="shared" si="301"/>
        <v>#DIV/0!</v>
      </c>
      <c r="V791" s="30"/>
      <c r="W791" s="30"/>
      <c r="X791" s="30"/>
      <c r="BG791" s="29"/>
    </row>
    <row r="792" spans="1:59">
      <c r="A792" s="364"/>
      <c r="B792" s="254"/>
      <c r="C792" s="20">
        <v>75</v>
      </c>
      <c r="D792">
        <f>+入力シート①!AG$10</f>
        <v>0</v>
      </c>
      <c r="E792">
        <f t="shared" si="295"/>
        <v>0</v>
      </c>
      <c r="F792" s="16" t="e">
        <f t="shared" si="296"/>
        <v>#DIV/0!</v>
      </c>
      <c r="G792" s="16" t="e">
        <f t="shared" si="297"/>
        <v>#DIV/0!</v>
      </c>
      <c r="H792" s="16">
        <f t="shared" si="298"/>
        <v>0</v>
      </c>
      <c r="I792" s="16">
        <f t="shared" si="299"/>
        <v>0</v>
      </c>
      <c r="J792" s="16" t="e">
        <f t="shared" si="300"/>
        <v>#DIV/0!</v>
      </c>
      <c r="K792" s="16" t="e">
        <f t="shared" si="301"/>
        <v>#DIV/0!</v>
      </c>
      <c r="V792" s="30"/>
      <c r="W792" s="30"/>
      <c r="X792" s="30"/>
      <c r="BG792" s="29"/>
    </row>
    <row r="793" spans="1:59">
      <c r="A793" s="364"/>
      <c r="B793" s="254"/>
      <c r="C793" s="20">
        <v>100</v>
      </c>
      <c r="D793">
        <f>+入力シート①!AG$11</f>
        <v>0</v>
      </c>
      <c r="E793">
        <f t="shared" si="295"/>
        <v>0</v>
      </c>
      <c r="F793" s="16" t="e">
        <f t="shared" si="296"/>
        <v>#DIV/0!</v>
      </c>
      <c r="G793" s="16" t="e">
        <f t="shared" si="297"/>
        <v>#DIV/0!</v>
      </c>
      <c r="H793" s="16">
        <f t="shared" si="298"/>
        <v>0</v>
      </c>
      <c r="I793" s="16">
        <f t="shared" si="299"/>
        <v>0</v>
      </c>
      <c r="J793" s="16" t="e">
        <f t="shared" si="300"/>
        <v>#DIV/0!</v>
      </c>
      <c r="K793" s="16" t="e">
        <f t="shared" si="301"/>
        <v>#DIV/0!</v>
      </c>
      <c r="V793" s="30"/>
      <c r="W793" s="30"/>
      <c r="X793" s="30"/>
      <c r="BG793" s="29"/>
    </row>
    <row r="794" spans="1:59">
      <c r="A794" s="364"/>
      <c r="B794" s="254"/>
      <c r="C794" s="20">
        <v>150</v>
      </c>
      <c r="D794">
        <f>+入力シート①!AG$12</f>
        <v>0</v>
      </c>
      <c r="E794">
        <f t="shared" si="295"/>
        <v>0</v>
      </c>
      <c r="F794" s="16" t="e">
        <f t="shared" si="296"/>
        <v>#DIV/0!</v>
      </c>
      <c r="G794" s="16" t="e">
        <f t="shared" si="297"/>
        <v>#DIV/0!</v>
      </c>
      <c r="H794" s="16">
        <f t="shared" si="298"/>
        <v>0</v>
      </c>
      <c r="I794" s="16">
        <f t="shared" si="299"/>
        <v>0</v>
      </c>
      <c r="J794" s="16" t="e">
        <f t="shared" si="300"/>
        <v>#DIV/0!</v>
      </c>
      <c r="K794" s="16" t="e">
        <f t="shared" si="301"/>
        <v>#DIV/0!</v>
      </c>
      <c r="V794" s="30"/>
      <c r="W794" s="30"/>
      <c r="X794" s="30"/>
      <c r="BG794" s="29"/>
    </row>
    <row r="795" spans="1:59">
      <c r="A795" s="364"/>
      <c r="B795" s="254"/>
      <c r="C795" s="20">
        <v>200</v>
      </c>
      <c r="D795">
        <f>+入力シート①!AG$13</f>
        <v>0</v>
      </c>
      <c r="E795">
        <f t="shared" si="295"/>
        <v>0</v>
      </c>
      <c r="F795" s="16" t="e">
        <f t="shared" si="296"/>
        <v>#DIV/0!</v>
      </c>
      <c r="G795" s="16" t="e">
        <f t="shared" si="297"/>
        <v>#DIV/0!</v>
      </c>
      <c r="H795" s="16">
        <f t="shared" si="298"/>
        <v>0</v>
      </c>
      <c r="I795" s="16">
        <f t="shared" si="299"/>
        <v>0</v>
      </c>
      <c r="J795" s="16" t="e">
        <f t="shared" si="300"/>
        <v>#DIV/0!</v>
      </c>
      <c r="K795" s="16" t="e">
        <f t="shared" si="301"/>
        <v>#DIV/0!</v>
      </c>
      <c r="V795" s="30"/>
      <c r="W795" s="30"/>
      <c r="X795" s="30"/>
      <c r="BG795" s="29"/>
    </row>
    <row r="796" spans="1:59">
      <c r="A796" s="364"/>
      <c r="B796" s="254"/>
      <c r="C796" s="20">
        <v>300</v>
      </c>
      <c r="D796">
        <f>+入力シート①!AG$14</f>
        <v>0</v>
      </c>
      <c r="E796">
        <f t="shared" si="295"/>
        <v>0</v>
      </c>
      <c r="F796" s="16" t="e">
        <f t="shared" si="296"/>
        <v>#DIV/0!</v>
      </c>
      <c r="G796" s="16" t="e">
        <f t="shared" si="297"/>
        <v>#DIV/0!</v>
      </c>
      <c r="H796" s="16">
        <f t="shared" si="298"/>
        <v>0</v>
      </c>
      <c r="I796" s="16">
        <f t="shared" si="299"/>
        <v>0</v>
      </c>
      <c r="J796" s="16" t="e">
        <f t="shared" si="300"/>
        <v>#DIV/0!</v>
      </c>
      <c r="K796" s="16" t="e">
        <f t="shared" si="301"/>
        <v>#DIV/0!</v>
      </c>
      <c r="V796" s="30"/>
      <c r="W796" s="30"/>
      <c r="X796" s="30"/>
      <c r="BG796" s="29"/>
    </row>
    <row r="797" spans="1:59">
      <c r="A797" s="364"/>
      <c r="B797" s="254"/>
      <c r="C797" s="20">
        <v>400</v>
      </c>
      <c r="D797">
        <f>+入力シート①!AG$15</f>
        <v>0</v>
      </c>
      <c r="E797">
        <f t="shared" si="295"/>
        <v>0</v>
      </c>
      <c r="F797" s="16" t="e">
        <f t="shared" si="296"/>
        <v>#DIV/0!</v>
      </c>
      <c r="G797" s="16" t="e">
        <f t="shared" si="297"/>
        <v>#DIV/0!</v>
      </c>
      <c r="H797" s="16">
        <f t="shared" si="298"/>
        <v>0</v>
      </c>
      <c r="I797" s="16">
        <f t="shared" si="299"/>
        <v>0</v>
      </c>
      <c r="J797" s="16" t="e">
        <f t="shared" si="300"/>
        <v>#DIV/0!</v>
      </c>
      <c r="K797" s="16" t="e">
        <f t="shared" si="301"/>
        <v>#DIV/0!</v>
      </c>
      <c r="V797" s="30"/>
      <c r="W797" s="30"/>
      <c r="X797" s="30"/>
      <c r="BG797" s="29"/>
    </row>
    <row r="798" spans="1:59">
      <c r="A798" s="364"/>
      <c r="B798" s="254"/>
      <c r="C798" s="20">
        <v>500</v>
      </c>
      <c r="D798">
        <f>+入力シート①!AG$16</f>
        <v>0</v>
      </c>
      <c r="E798">
        <f t="shared" si="295"/>
        <v>0</v>
      </c>
      <c r="F798" s="16" t="e">
        <f t="shared" si="296"/>
        <v>#DIV/0!</v>
      </c>
      <c r="G798" s="16" t="e">
        <f t="shared" si="297"/>
        <v>#DIV/0!</v>
      </c>
      <c r="H798" s="16">
        <f t="shared" si="298"/>
        <v>0</v>
      </c>
      <c r="I798" s="16">
        <f t="shared" si="299"/>
        <v>0</v>
      </c>
      <c r="J798" s="16" t="e">
        <f t="shared" si="300"/>
        <v>#DIV/0!</v>
      </c>
      <c r="K798" s="16" t="e">
        <f t="shared" si="301"/>
        <v>#DIV/0!</v>
      </c>
      <c r="V798" s="30"/>
      <c r="W798" s="30"/>
      <c r="X798" s="30"/>
      <c r="BG798" s="29"/>
    </row>
    <row r="799" spans="1:59">
      <c r="A799" s="364"/>
      <c r="B799" s="254"/>
      <c r="C799" s="20">
        <v>600</v>
      </c>
      <c r="D799">
        <f>+入力シート①!AG$17</f>
        <v>0</v>
      </c>
      <c r="E799">
        <f t="shared" si="295"/>
        <v>0</v>
      </c>
      <c r="F799" s="16" t="e">
        <f t="shared" si="296"/>
        <v>#DIV/0!</v>
      </c>
      <c r="G799" s="16" t="e">
        <f t="shared" si="297"/>
        <v>#DIV/0!</v>
      </c>
      <c r="H799" s="16">
        <f t="shared" si="298"/>
        <v>0</v>
      </c>
      <c r="I799" s="16">
        <f t="shared" si="299"/>
        <v>0</v>
      </c>
      <c r="J799" s="16" t="e">
        <f t="shared" si="300"/>
        <v>#DIV/0!</v>
      </c>
      <c r="K799" s="16" t="e">
        <f t="shared" si="301"/>
        <v>#DIV/0!</v>
      </c>
      <c r="V799" s="30"/>
      <c r="W799" s="30"/>
      <c r="X799" s="30"/>
      <c r="BG799" s="29"/>
    </row>
    <row r="800" spans="1:59">
      <c r="A800" s="364"/>
      <c r="B800" s="26"/>
      <c r="C800" s="26"/>
      <c r="D800" s="31"/>
      <c r="E800" s="31"/>
      <c r="F800" s="49"/>
      <c r="G800" s="49"/>
      <c r="H800" s="49"/>
      <c r="I800" s="49"/>
      <c r="J800" s="49"/>
      <c r="K800" s="49"/>
      <c r="L800" s="31"/>
      <c r="U800" s="31"/>
      <c r="V800" s="31"/>
      <c r="W800" s="31"/>
      <c r="X800" s="31"/>
      <c r="Y800" s="31"/>
      <c r="Z800" s="31"/>
      <c r="AA800" s="31"/>
      <c r="AB800" s="31"/>
      <c r="AC800" s="31"/>
      <c r="AD800" s="31"/>
      <c r="AE800" s="31"/>
      <c r="AF800" s="31"/>
      <c r="AG800" s="31"/>
      <c r="AH800" s="31"/>
      <c r="AI800" s="31"/>
      <c r="AJ800" s="31"/>
      <c r="AK800" s="31"/>
      <c r="AL800" s="31"/>
      <c r="AM800" s="31"/>
      <c r="AN800" s="31"/>
      <c r="AO800" s="31"/>
      <c r="AP800" s="31"/>
      <c r="AQ800" s="31"/>
      <c r="AR800" s="31"/>
      <c r="AS800" s="31"/>
      <c r="AT800" s="31"/>
      <c r="AU800" s="31"/>
      <c r="AV800" s="31"/>
      <c r="AW800" s="31"/>
      <c r="AX800" s="31"/>
      <c r="AY800" s="31"/>
      <c r="AZ800" s="31"/>
      <c r="BA800" s="31"/>
      <c r="BB800" s="31"/>
      <c r="BC800" s="31"/>
      <c r="BD800" s="31"/>
      <c r="BE800" s="31"/>
      <c r="BF800" s="31"/>
      <c r="BG800" s="29"/>
    </row>
    <row r="801" spans="1:59">
      <c r="A801" s="364"/>
      <c r="B801" s="250" t="s">
        <v>26</v>
      </c>
      <c r="C801" s="24" t="s">
        <v>24</v>
      </c>
      <c r="D801">
        <f>+入力シート①!AG$19</f>
        <v>0</v>
      </c>
      <c r="E801">
        <f>+COUNT($M801:$BG801)</f>
        <v>0</v>
      </c>
      <c r="F801" s="16" t="e">
        <f>+AVERAGE($M801:$BG801)</f>
        <v>#DIV/0!</v>
      </c>
      <c r="G801" s="16" t="e">
        <f>+STDEV($M801:$BG801)</f>
        <v>#DIV/0!</v>
      </c>
      <c r="H801" s="16">
        <f>+MAX($M801:$BG801)</f>
        <v>0</v>
      </c>
      <c r="I801" s="16">
        <f>+MIN($M801:$BG801)</f>
        <v>0</v>
      </c>
      <c r="J801" s="16" t="e">
        <f>+D801-F801</f>
        <v>#DIV/0!</v>
      </c>
      <c r="K801" s="16" t="e">
        <f>+J801/G801</f>
        <v>#DIV/0!</v>
      </c>
      <c r="V801" s="30"/>
      <c r="W801" s="30"/>
      <c r="X801" s="30"/>
      <c r="BG801" s="29"/>
    </row>
    <row r="802" spans="1:59">
      <c r="A802" s="364"/>
      <c r="B802" s="251"/>
      <c r="C802" s="21" t="s">
        <v>25</v>
      </c>
      <c r="D802">
        <f>+入力シート①!AG$20</f>
        <v>0</v>
      </c>
      <c r="E802">
        <f>+COUNT($M802:$BG802)</f>
        <v>0</v>
      </c>
      <c r="F802" s="16" t="e">
        <f>+AVERAGE($M802:$BG802)</f>
        <v>#DIV/0!</v>
      </c>
      <c r="G802" s="16" t="e">
        <f>+STDEV($M802:$BG802)</f>
        <v>#DIV/0!</v>
      </c>
      <c r="H802" s="16">
        <f>+MAX($M802:$BG802)</f>
        <v>0</v>
      </c>
      <c r="I802" s="16">
        <f>+MIN($M802:$BG802)</f>
        <v>0</v>
      </c>
      <c r="J802" s="16" t="e">
        <f>+D802-F802</f>
        <v>#DIV/0!</v>
      </c>
      <c r="K802" s="16" t="e">
        <f>+J802/G802</f>
        <v>#DIV/0!</v>
      </c>
      <c r="V802" s="30"/>
      <c r="W802" s="30"/>
      <c r="X802" s="30"/>
      <c r="BG802" s="29"/>
    </row>
    <row r="803" spans="1:59" ht="0.95" customHeight="1">
      <c r="V803" s="30"/>
      <c r="W803" s="30"/>
      <c r="X803" s="30"/>
      <c r="BG803" s="29"/>
    </row>
    <row r="804" spans="1:59" ht="0.95" customHeight="1">
      <c r="V804" s="30"/>
      <c r="W804" s="30"/>
      <c r="X804" s="30"/>
      <c r="BG804" s="29"/>
    </row>
    <row r="805" spans="1:59" ht="0.95" customHeight="1">
      <c r="V805" s="30"/>
      <c r="W805" s="30"/>
      <c r="X805" s="30"/>
      <c r="BG805" s="29"/>
    </row>
    <row r="806" spans="1:59" ht="0.95" customHeight="1">
      <c r="V806" s="30"/>
      <c r="W806" s="30"/>
      <c r="X806" s="30"/>
      <c r="BG806" s="29"/>
    </row>
    <row r="807" spans="1:59" ht="0.95" customHeight="1">
      <c r="V807" s="30"/>
      <c r="W807" s="30"/>
      <c r="X807" s="30"/>
      <c r="BG807" s="29"/>
    </row>
    <row r="808" spans="1:59" ht="0.95" customHeight="1">
      <c r="V808" s="30"/>
      <c r="W808" s="30"/>
      <c r="X808" s="30"/>
      <c r="BG808" s="29"/>
    </row>
    <row r="809" spans="1:59" ht="0.95" customHeight="1">
      <c r="V809" s="30"/>
      <c r="W809" s="30"/>
      <c r="X809" s="30"/>
      <c r="BG809" s="29"/>
    </row>
    <row r="810" spans="1:59" ht="0.95" customHeight="1">
      <c r="V810" s="30"/>
      <c r="W810" s="30"/>
      <c r="X810" s="30"/>
      <c r="BG810" s="29"/>
    </row>
    <row r="811" spans="1:59" ht="16.5" thickBot="1">
      <c r="D811" s="1" t="s">
        <v>27</v>
      </c>
      <c r="E811" s="1" t="s">
        <v>3</v>
      </c>
      <c r="F811" s="15" t="s">
        <v>4</v>
      </c>
      <c r="G811" s="15" t="s">
        <v>8</v>
      </c>
      <c r="H811" s="15" t="s">
        <v>5</v>
      </c>
      <c r="I811" s="15" t="s">
        <v>6</v>
      </c>
      <c r="J811" s="15" t="s">
        <v>7</v>
      </c>
      <c r="K811" s="16" t="s">
        <v>60</v>
      </c>
      <c r="P811" s="30" t="s">
        <v>201</v>
      </c>
      <c r="R811" s="30" t="s">
        <v>201</v>
      </c>
      <c r="V811" s="142"/>
      <c r="W811" s="142"/>
      <c r="X811" s="142"/>
      <c r="Y811" s="142"/>
      <c r="AB811" s="142"/>
      <c r="AC811" s="142"/>
      <c r="AD811" s="142"/>
      <c r="AE811" s="142"/>
      <c r="AF811" s="142"/>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29"/>
    </row>
    <row r="812" spans="1:59">
      <c r="A812" s="364"/>
      <c r="B812" s="252" t="s">
        <v>19</v>
      </c>
      <c r="C812" s="253"/>
      <c r="D812" s="78">
        <f>+入力シート①!AH$2</f>
        <v>0</v>
      </c>
      <c r="E812" s="32"/>
      <c r="F812" s="43"/>
      <c r="G812" s="43"/>
      <c r="H812" s="43"/>
      <c r="I812" s="43"/>
      <c r="J812" s="43"/>
      <c r="K812" s="44"/>
      <c r="P812" s="239">
        <v>0</v>
      </c>
      <c r="R812" s="239">
        <v>0</v>
      </c>
      <c r="S812" s="239"/>
      <c r="U812" s="30">
        <v>2012</v>
      </c>
      <c r="V812" s="30">
        <f t="shared" ref="V812:BF812" si="302">+V$1</f>
        <v>2011</v>
      </c>
      <c r="W812" s="30">
        <f t="shared" si="302"/>
        <v>2010</v>
      </c>
      <c r="X812" s="30">
        <f t="shared" si="302"/>
        <v>2009</v>
      </c>
      <c r="Y812" s="30">
        <f t="shared" si="302"/>
        <v>2008</v>
      </c>
      <c r="Z812" s="30">
        <f t="shared" si="302"/>
        <v>2007</v>
      </c>
      <c r="AA812" s="30">
        <f t="shared" si="302"/>
        <v>2006</v>
      </c>
      <c r="AB812" s="30">
        <f t="shared" si="302"/>
        <v>2005</v>
      </c>
      <c r="AC812" s="30">
        <f t="shared" si="302"/>
        <v>2004</v>
      </c>
      <c r="AD812" s="30">
        <f t="shared" si="302"/>
        <v>2003</v>
      </c>
      <c r="AE812" s="30">
        <f t="shared" si="302"/>
        <v>2003</v>
      </c>
      <c r="AF812" s="30">
        <f t="shared" si="302"/>
        <v>2001</v>
      </c>
      <c r="AG812">
        <f t="shared" si="302"/>
        <v>2001</v>
      </c>
      <c r="AH812">
        <f t="shared" si="302"/>
        <v>2000</v>
      </c>
      <c r="AI812">
        <f t="shared" si="302"/>
        <v>1999</v>
      </c>
      <c r="AJ812">
        <f t="shared" si="302"/>
        <v>1999</v>
      </c>
      <c r="AK812">
        <f t="shared" si="302"/>
        <v>1998</v>
      </c>
      <c r="AL812">
        <f t="shared" si="302"/>
        <v>1997</v>
      </c>
      <c r="AM812">
        <f t="shared" si="302"/>
        <v>1996</v>
      </c>
      <c r="AN812">
        <f t="shared" si="302"/>
        <v>1995</v>
      </c>
      <c r="AO812">
        <f t="shared" si="302"/>
        <v>1994</v>
      </c>
      <c r="AP812">
        <f t="shared" si="302"/>
        <v>1993</v>
      </c>
      <c r="AQ812">
        <f t="shared" si="302"/>
        <v>1992</v>
      </c>
      <c r="AR812">
        <f t="shared" si="302"/>
        <v>1991</v>
      </c>
      <c r="AS812">
        <f t="shared" si="302"/>
        <v>1991</v>
      </c>
      <c r="AT812">
        <f t="shared" si="302"/>
        <v>1990</v>
      </c>
      <c r="AU812">
        <f t="shared" si="302"/>
        <v>1989</v>
      </c>
      <c r="AV812">
        <f t="shared" si="302"/>
        <v>1988</v>
      </c>
      <c r="AW812">
        <f t="shared" si="302"/>
        <v>1987</v>
      </c>
      <c r="AX812">
        <f t="shared" si="302"/>
        <v>1986</v>
      </c>
      <c r="AY812">
        <f t="shared" si="302"/>
        <v>1985</v>
      </c>
      <c r="AZ812">
        <f t="shared" si="302"/>
        <v>1984</v>
      </c>
      <c r="BA812">
        <f t="shared" si="302"/>
        <v>1984</v>
      </c>
      <c r="BB812">
        <f t="shared" si="302"/>
        <v>1983</v>
      </c>
      <c r="BC812">
        <f t="shared" si="302"/>
        <v>1982</v>
      </c>
      <c r="BD812">
        <f t="shared" si="302"/>
        <v>1981</v>
      </c>
      <c r="BE812">
        <f t="shared" si="302"/>
        <v>1981</v>
      </c>
      <c r="BF812">
        <f t="shared" si="302"/>
        <v>1980</v>
      </c>
      <c r="BG812" s="29"/>
    </row>
    <row r="813" spans="1:59">
      <c r="A813" s="364"/>
      <c r="B813" s="252" t="s">
        <v>20</v>
      </c>
      <c r="C813" s="253"/>
      <c r="D813" s="79">
        <f>+入力シート①!AH$2</f>
        <v>0</v>
      </c>
      <c r="E813" s="33"/>
      <c r="F813" s="45"/>
      <c r="G813" s="45"/>
      <c r="H813" s="45"/>
      <c r="I813" s="45"/>
      <c r="J813" s="45"/>
      <c r="K813" s="46"/>
      <c r="P813" s="150">
        <v>0</v>
      </c>
      <c r="R813" s="150">
        <v>0</v>
      </c>
      <c r="S813" s="150"/>
      <c r="U813" s="30">
        <v>0</v>
      </c>
      <c r="V813" s="30">
        <f t="shared" ref="V813:BF813" si="303">+V$3</f>
        <v>1</v>
      </c>
      <c r="W813" s="30">
        <f t="shared" si="303"/>
        <v>1</v>
      </c>
      <c r="X813" s="30">
        <f t="shared" si="303"/>
        <v>1</v>
      </c>
      <c r="Y813" s="30">
        <f t="shared" si="303"/>
        <v>1</v>
      </c>
      <c r="Z813" s="30">
        <f t="shared" si="303"/>
        <v>1</v>
      </c>
      <c r="AA813" s="30">
        <f t="shared" si="303"/>
        <v>1</v>
      </c>
      <c r="AB813" s="30">
        <f t="shared" si="303"/>
        <v>1</v>
      </c>
      <c r="AC813" s="30">
        <f t="shared" si="303"/>
        <v>1</v>
      </c>
      <c r="AD813" s="30">
        <f t="shared" si="303"/>
        <v>1</v>
      </c>
      <c r="AE813" s="30">
        <f t="shared" si="303"/>
        <v>1</v>
      </c>
      <c r="AF813" s="30">
        <f t="shared" si="303"/>
        <v>1</v>
      </c>
      <c r="AG813">
        <f t="shared" si="303"/>
        <v>1</v>
      </c>
      <c r="AH813">
        <f t="shared" si="303"/>
        <v>1</v>
      </c>
      <c r="AI813">
        <f t="shared" si="303"/>
        <v>1</v>
      </c>
      <c r="AJ813">
        <f t="shared" si="303"/>
        <v>1</v>
      </c>
      <c r="AK813">
        <f t="shared" si="303"/>
        <v>1</v>
      </c>
      <c r="AL813">
        <f t="shared" si="303"/>
        <v>1</v>
      </c>
      <c r="AM813">
        <f t="shared" si="303"/>
        <v>1</v>
      </c>
      <c r="AN813">
        <f t="shared" si="303"/>
        <v>1</v>
      </c>
      <c r="AO813">
        <f t="shared" si="303"/>
        <v>1</v>
      </c>
      <c r="AP813">
        <f t="shared" si="303"/>
        <v>1</v>
      </c>
      <c r="AQ813">
        <f t="shared" si="303"/>
        <v>1</v>
      </c>
      <c r="AR813">
        <f t="shared" si="303"/>
        <v>1</v>
      </c>
      <c r="AS813">
        <f t="shared" si="303"/>
        <v>1</v>
      </c>
      <c r="AT813">
        <f t="shared" si="303"/>
        <v>1</v>
      </c>
      <c r="AU813">
        <f t="shared" si="303"/>
        <v>1</v>
      </c>
      <c r="AV813">
        <f t="shared" si="303"/>
        <v>1</v>
      </c>
      <c r="AW813">
        <f t="shared" si="303"/>
        <v>1</v>
      </c>
      <c r="AX813">
        <f t="shared" si="303"/>
        <v>1</v>
      </c>
      <c r="AY813">
        <f t="shared" si="303"/>
        <v>1</v>
      </c>
      <c r="AZ813">
        <f t="shared" si="303"/>
        <v>1</v>
      </c>
      <c r="BA813">
        <f t="shared" si="303"/>
        <v>1</v>
      </c>
      <c r="BB813">
        <f t="shared" si="303"/>
        <v>1</v>
      </c>
      <c r="BC813">
        <f t="shared" si="303"/>
        <v>1</v>
      </c>
      <c r="BD813">
        <f t="shared" si="303"/>
        <v>1</v>
      </c>
      <c r="BE813">
        <f t="shared" si="303"/>
        <v>1</v>
      </c>
      <c r="BF813">
        <f t="shared" si="303"/>
        <v>1</v>
      </c>
      <c r="BG813" s="29"/>
    </row>
    <row r="814" spans="1:59">
      <c r="A814" s="364"/>
      <c r="B814" s="252" t="s">
        <v>21</v>
      </c>
      <c r="C814" s="253"/>
      <c r="D814" s="80">
        <f>+入力シート①!AH$2</f>
        <v>0</v>
      </c>
      <c r="E814" s="33"/>
      <c r="F814" s="45"/>
      <c r="G814" s="45"/>
      <c r="H814" s="45"/>
      <c r="I814" s="45"/>
      <c r="J814" s="45"/>
      <c r="K814" s="46"/>
      <c r="P814" s="151">
        <v>0</v>
      </c>
      <c r="R814" s="151">
        <v>0</v>
      </c>
      <c r="S814" s="151"/>
      <c r="U814" s="30">
        <v>0</v>
      </c>
      <c r="V814" s="30"/>
      <c r="W814" s="30"/>
      <c r="X814" s="30"/>
      <c r="BG814" s="29"/>
    </row>
    <row r="815" spans="1:59">
      <c r="A815" s="364"/>
      <c r="B815" s="252" t="s">
        <v>61</v>
      </c>
      <c r="C815" s="253"/>
      <c r="D815">
        <f>+入力シート①!AH$3</f>
        <v>0</v>
      </c>
      <c r="E815" s="33"/>
      <c r="F815" s="45"/>
      <c r="G815" s="45"/>
      <c r="H815" s="45"/>
      <c r="I815" s="45"/>
      <c r="J815" s="45"/>
      <c r="K815" s="46"/>
      <c r="P815" s="30">
        <v>0</v>
      </c>
      <c r="U815" s="30">
        <v>0</v>
      </c>
      <c r="V815" s="30">
        <f t="shared" ref="V815:AA815" si="304">+$A$812</f>
        <v>0</v>
      </c>
      <c r="W815" s="30">
        <f t="shared" si="304"/>
        <v>0</v>
      </c>
      <c r="X815" s="30">
        <f t="shared" si="304"/>
        <v>0</v>
      </c>
      <c r="Y815" s="30">
        <f t="shared" si="304"/>
        <v>0</v>
      </c>
      <c r="Z815" s="30">
        <f t="shared" si="304"/>
        <v>0</v>
      </c>
      <c r="AA815" s="30">
        <f t="shared" si="304"/>
        <v>0</v>
      </c>
      <c r="AB815" s="30">
        <f t="shared" ref="AB815:BF815" si="305">+$A$812</f>
        <v>0</v>
      </c>
      <c r="AC815" s="30">
        <f t="shared" si="305"/>
        <v>0</v>
      </c>
      <c r="AD815" s="30">
        <f t="shared" si="305"/>
        <v>0</v>
      </c>
      <c r="AE815" s="30">
        <f t="shared" si="305"/>
        <v>0</v>
      </c>
      <c r="AF815" s="30">
        <f t="shared" si="305"/>
        <v>0</v>
      </c>
      <c r="AG815">
        <f t="shared" si="305"/>
        <v>0</v>
      </c>
      <c r="AH815">
        <f t="shared" si="305"/>
        <v>0</v>
      </c>
      <c r="AI815">
        <f t="shared" si="305"/>
        <v>0</v>
      </c>
      <c r="AJ815">
        <f t="shared" si="305"/>
        <v>0</v>
      </c>
      <c r="AK815">
        <f t="shared" si="305"/>
        <v>0</v>
      </c>
      <c r="AL815">
        <f t="shared" si="305"/>
        <v>0</v>
      </c>
      <c r="AM815">
        <f t="shared" si="305"/>
        <v>0</v>
      </c>
      <c r="AN815">
        <f t="shared" si="305"/>
        <v>0</v>
      </c>
      <c r="AO815">
        <f t="shared" si="305"/>
        <v>0</v>
      </c>
      <c r="AP815">
        <f t="shared" si="305"/>
        <v>0</v>
      </c>
      <c r="AQ815">
        <f t="shared" si="305"/>
        <v>0</v>
      </c>
      <c r="AR815">
        <f t="shared" si="305"/>
        <v>0</v>
      </c>
      <c r="AS815">
        <f t="shared" si="305"/>
        <v>0</v>
      </c>
      <c r="AT815">
        <f t="shared" si="305"/>
        <v>0</v>
      </c>
      <c r="AU815">
        <f t="shared" si="305"/>
        <v>0</v>
      </c>
      <c r="AV815">
        <f t="shared" si="305"/>
        <v>0</v>
      </c>
      <c r="AW815">
        <f t="shared" si="305"/>
        <v>0</v>
      </c>
      <c r="AX815">
        <f t="shared" si="305"/>
        <v>0</v>
      </c>
      <c r="AY815">
        <f t="shared" si="305"/>
        <v>0</v>
      </c>
      <c r="AZ815">
        <f t="shared" si="305"/>
        <v>0</v>
      </c>
      <c r="BA815">
        <f t="shared" si="305"/>
        <v>0</v>
      </c>
      <c r="BB815">
        <f t="shared" si="305"/>
        <v>0</v>
      </c>
      <c r="BC815">
        <f t="shared" si="305"/>
        <v>0</v>
      </c>
      <c r="BD815">
        <f t="shared" si="305"/>
        <v>0</v>
      </c>
      <c r="BE815">
        <f t="shared" si="305"/>
        <v>0</v>
      </c>
      <c r="BF815">
        <f t="shared" si="305"/>
        <v>0</v>
      </c>
      <c r="BG815" s="29"/>
    </row>
    <row r="816" spans="1:59" ht="16.5" thickBot="1">
      <c r="A816" s="364"/>
      <c r="B816" s="252" t="s">
        <v>22</v>
      </c>
      <c r="C816" s="253"/>
      <c r="D816" s="85">
        <f>+入力シート①!AH$4</f>
        <v>0</v>
      </c>
      <c r="E816" s="34"/>
      <c r="F816" s="47"/>
      <c r="G816" s="47"/>
      <c r="H816" s="47"/>
      <c r="I816" s="47"/>
      <c r="J816" s="47"/>
      <c r="K816" s="48"/>
      <c r="P816" s="152">
        <v>0</v>
      </c>
      <c r="R816" s="152">
        <v>0</v>
      </c>
      <c r="S816" s="152"/>
      <c r="U816" s="30">
        <v>0</v>
      </c>
      <c r="V816" s="152"/>
      <c r="W816" s="152"/>
      <c r="X816" s="152"/>
      <c r="Y816" s="152"/>
      <c r="BG816" s="29"/>
    </row>
    <row r="817" spans="1:59">
      <c r="A817" s="364"/>
      <c r="B817" s="254" t="s">
        <v>23</v>
      </c>
      <c r="C817" s="20">
        <v>0</v>
      </c>
      <c r="D817">
        <f>+入力シート①!AH$5</f>
        <v>0</v>
      </c>
      <c r="E817">
        <f t="shared" ref="E817:E829" si="306">+COUNT($M817:$BG817)</f>
        <v>1</v>
      </c>
      <c r="F817" s="16">
        <f t="shared" ref="F817:F829" si="307">+AVERAGE($M817:$BG817)</f>
        <v>0</v>
      </c>
      <c r="G817" s="16" t="e">
        <f t="shared" ref="G817:G829" si="308">+STDEV($M817:$BG817)</f>
        <v>#DIV/0!</v>
      </c>
      <c r="H817" s="16">
        <f t="shared" ref="H817:H829" si="309">+MAX($M817:$BG817)</f>
        <v>0</v>
      </c>
      <c r="I817" s="16">
        <f t="shared" ref="I817:I829" si="310">+MIN($M817:$BG817)</f>
        <v>0</v>
      </c>
      <c r="J817" s="16">
        <f>+D817-F817</f>
        <v>0</v>
      </c>
      <c r="K817" s="16" t="e">
        <f>+J817/G817</f>
        <v>#DIV/0!</v>
      </c>
      <c r="U817" s="30">
        <v>0</v>
      </c>
      <c r="V817" s="30"/>
      <c r="W817" s="30"/>
      <c r="X817" s="30"/>
      <c r="BG817" s="29"/>
    </row>
    <row r="818" spans="1:59">
      <c r="A818" s="364"/>
      <c r="B818" s="254"/>
      <c r="C818" s="20">
        <v>10</v>
      </c>
      <c r="D818">
        <f>+入力シート①!AH$6</f>
        <v>0</v>
      </c>
      <c r="E818">
        <f t="shared" si="306"/>
        <v>1</v>
      </c>
      <c r="F818" s="16">
        <f t="shared" si="307"/>
        <v>0</v>
      </c>
      <c r="G818" s="16" t="e">
        <f t="shared" si="308"/>
        <v>#DIV/0!</v>
      </c>
      <c r="H818" s="16">
        <f t="shared" si="309"/>
        <v>0</v>
      </c>
      <c r="I818" s="16">
        <f t="shared" si="310"/>
        <v>0</v>
      </c>
      <c r="J818" s="16">
        <f t="shared" ref="J818:J829" si="311">+D818-F818</f>
        <v>0</v>
      </c>
      <c r="K818" s="16" t="e">
        <f t="shared" ref="K818:K829" si="312">+J818/G818</f>
        <v>#DIV/0!</v>
      </c>
      <c r="U818" s="30">
        <v>0</v>
      </c>
      <c r="V818" s="30"/>
      <c r="W818" s="30"/>
      <c r="X818" s="30"/>
      <c r="BG818" s="29"/>
    </row>
    <row r="819" spans="1:59">
      <c r="A819" s="364"/>
      <c r="B819" s="254"/>
      <c r="C819" s="20">
        <v>20</v>
      </c>
      <c r="D819">
        <f>+入力シート①!AH$7</f>
        <v>0</v>
      </c>
      <c r="E819">
        <f t="shared" si="306"/>
        <v>1</v>
      </c>
      <c r="F819" s="16">
        <f t="shared" si="307"/>
        <v>0</v>
      </c>
      <c r="G819" s="16" t="e">
        <f t="shared" si="308"/>
        <v>#DIV/0!</v>
      </c>
      <c r="H819" s="16">
        <f t="shared" si="309"/>
        <v>0</v>
      </c>
      <c r="I819" s="16">
        <f t="shared" si="310"/>
        <v>0</v>
      </c>
      <c r="J819" s="16">
        <f t="shared" si="311"/>
        <v>0</v>
      </c>
      <c r="K819" s="16" t="e">
        <f t="shared" si="312"/>
        <v>#DIV/0!</v>
      </c>
      <c r="U819" s="30">
        <v>0</v>
      </c>
      <c r="V819" s="30"/>
      <c r="W819" s="30"/>
      <c r="X819" s="30"/>
      <c r="BG819" s="29"/>
    </row>
    <row r="820" spans="1:59">
      <c r="A820" s="364"/>
      <c r="B820" s="254"/>
      <c r="C820" s="20">
        <v>30</v>
      </c>
      <c r="D820">
        <f>+入力シート①!AH$8</f>
        <v>0</v>
      </c>
      <c r="E820">
        <f t="shared" si="306"/>
        <v>1</v>
      </c>
      <c r="F820" s="16">
        <f t="shared" si="307"/>
        <v>0</v>
      </c>
      <c r="G820" s="16" t="e">
        <f t="shared" si="308"/>
        <v>#DIV/0!</v>
      </c>
      <c r="H820" s="16">
        <f t="shared" si="309"/>
        <v>0</v>
      </c>
      <c r="I820" s="16">
        <f t="shared" si="310"/>
        <v>0</v>
      </c>
      <c r="J820" s="16">
        <f t="shared" si="311"/>
        <v>0</v>
      </c>
      <c r="K820" s="16" t="e">
        <f t="shared" si="312"/>
        <v>#DIV/0!</v>
      </c>
      <c r="U820" s="30">
        <v>0</v>
      </c>
      <c r="V820" s="30"/>
      <c r="W820" s="30"/>
      <c r="X820" s="30"/>
      <c r="BG820" s="29"/>
    </row>
    <row r="821" spans="1:59">
      <c r="A821" s="364"/>
      <c r="B821" s="254"/>
      <c r="C821" s="20">
        <v>50</v>
      </c>
      <c r="D821">
        <f>+入力シート①!AH$9</f>
        <v>0</v>
      </c>
      <c r="E821">
        <f t="shared" si="306"/>
        <v>1</v>
      </c>
      <c r="F821" s="16">
        <f t="shared" si="307"/>
        <v>0</v>
      </c>
      <c r="G821" s="16" t="e">
        <f t="shared" si="308"/>
        <v>#DIV/0!</v>
      </c>
      <c r="H821" s="16">
        <f t="shared" si="309"/>
        <v>0</v>
      </c>
      <c r="I821" s="16">
        <f t="shared" si="310"/>
        <v>0</v>
      </c>
      <c r="J821" s="16">
        <f t="shared" si="311"/>
        <v>0</v>
      </c>
      <c r="K821" s="16" t="e">
        <f t="shared" si="312"/>
        <v>#DIV/0!</v>
      </c>
      <c r="U821" s="30">
        <v>0</v>
      </c>
      <c r="V821" s="30"/>
      <c r="W821" s="30"/>
      <c r="X821" s="30"/>
      <c r="BG821" s="29"/>
    </row>
    <row r="822" spans="1:59">
      <c r="A822" s="364"/>
      <c r="B822" s="254"/>
      <c r="C822" s="20">
        <v>75</v>
      </c>
      <c r="D822">
        <f>+入力シート①!AH$10</f>
        <v>0</v>
      </c>
      <c r="E822">
        <f t="shared" si="306"/>
        <v>1</v>
      </c>
      <c r="F822" s="16">
        <f t="shared" si="307"/>
        <v>0</v>
      </c>
      <c r="G822" s="16" t="e">
        <f t="shared" si="308"/>
        <v>#DIV/0!</v>
      </c>
      <c r="H822" s="16">
        <f t="shared" si="309"/>
        <v>0</v>
      </c>
      <c r="I822" s="16">
        <f t="shared" si="310"/>
        <v>0</v>
      </c>
      <c r="J822" s="16">
        <f t="shared" si="311"/>
        <v>0</v>
      </c>
      <c r="K822" s="16" t="e">
        <f t="shared" si="312"/>
        <v>#DIV/0!</v>
      </c>
      <c r="U822" s="30">
        <v>0</v>
      </c>
      <c r="V822" s="30"/>
      <c r="W822" s="30"/>
      <c r="X822" s="30"/>
      <c r="BG822" s="29"/>
    </row>
    <row r="823" spans="1:59">
      <c r="A823" s="364"/>
      <c r="B823" s="254"/>
      <c r="C823" s="20">
        <v>100</v>
      </c>
      <c r="D823">
        <f>+入力シート①!AH$11</f>
        <v>0</v>
      </c>
      <c r="E823">
        <f t="shared" si="306"/>
        <v>1</v>
      </c>
      <c r="F823" s="16">
        <f t="shared" si="307"/>
        <v>0</v>
      </c>
      <c r="G823" s="16" t="e">
        <f t="shared" si="308"/>
        <v>#DIV/0!</v>
      </c>
      <c r="H823" s="16">
        <f t="shared" si="309"/>
        <v>0</v>
      </c>
      <c r="I823" s="16">
        <f t="shared" si="310"/>
        <v>0</v>
      </c>
      <c r="J823" s="16">
        <f t="shared" si="311"/>
        <v>0</v>
      </c>
      <c r="K823" s="16" t="e">
        <f t="shared" si="312"/>
        <v>#DIV/0!</v>
      </c>
      <c r="U823" s="30">
        <v>0</v>
      </c>
      <c r="V823" s="30"/>
      <c r="W823" s="30"/>
      <c r="X823" s="30"/>
      <c r="BG823" s="29"/>
    </row>
    <row r="824" spans="1:59">
      <c r="A824" s="364"/>
      <c r="B824" s="254"/>
      <c r="C824" s="20">
        <v>150</v>
      </c>
      <c r="D824">
        <f>+入力シート①!AH$12</f>
        <v>0</v>
      </c>
      <c r="E824">
        <f t="shared" si="306"/>
        <v>1</v>
      </c>
      <c r="F824" s="16">
        <f t="shared" si="307"/>
        <v>0</v>
      </c>
      <c r="G824" s="16" t="e">
        <f t="shared" si="308"/>
        <v>#DIV/0!</v>
      </c>
      <c r="H824" s="16">
        <f t="shared" si="309"/>
        <v>0</v>
      </c>
      <c r="I824" s="16">
        <f t="shared" si="310"/>
        <v>0</v>
      </c>
      <c r="J824" s="16">
        <f t="shared" si="311"/>
        <v>0</v>
      </c>
      <c r="K824" s="16" t="e">
        <f t="shared" si="312"/>
        <v>#DIV/0!</v>
      </c>
      <c r="U824" s="30">
        <v>0</v>
      </c>
      <c r="V824" s="30"/>
      <c r="W824" s="30"/>
      <c r="X824" s="30"/>
      <c r="BG824" s="29"/>
    </row>
    <row r="825" spans="1:59">
      <c r="A825" s="364"/>
      <c r="B825" s="254"/>
      <c r="C825" s="20">
        <v>200</v>
      </c>
      <c r="D825">
        <f>+入力シート①!AH$13</f>
        <v>0</v>
      </c>
      <c r="E825">
        <f t="shared" si="306"/>
        <v>1</v>
      </c>
      <c r="F825" s="16">
        <f t="shared" si="307"/>
        <v>0</v>
      </c>
      <c r="G825" s="16" t="e">
        <f t="shared" si="308"/>
        <v>#DIV/0!</v>
      </c>
      <c r="H825" s="16">
        <f t="shared" si="309"/>
        <v>0</v>
      </c>
      <c r="I825" s="16">
        <f t="shared" si="310"/>
        <v>0</v>
      </c>
      <c r="J825" s="16">
        <f t="shared" si="311"/>
        <v>0</v>
      </c>
      <c r="K825" s="16" t="e">
        <f t="shared" si="312"/>
        <v>#DIV/0!</v>
      </c>
      <c r="U825" s="30">
        <v>0</v>
      </c>
      <c r="V825" s="30"/>
      <c r="W825" s="30"/>
      <c r="X825" s="30"/>
      <c r="BG825" s="29"/>
    </row>
    <row r="826" spans="1:59">
      <c r="A826" s="364"/>
      <c r="B826" s="254"/>
      <c r="C826" s="20">
        <v>300</v>
      </c>
      <c r="D826">
        <f>+入力シート①!AH$14</f>
        <v>0</v>
      </c>
      <c r="E826">
        <f t="shared" si="306"/>
        <v>1</v>
      </c>
      <c r="F826" s="16">
        <f t="shared" si="307"/>
        <v>0</v>
      </c>
      <c r="G826" s="16" t="e">
        <f t="shared" si="308"/>
        <v>#DIV/0!</v>
      </c>
      <c r="H826" s="16">
        <f t="shared" si="309"/>
        <v>0</v>
      </c>
      <c r="I826" s="16">
        <f t="shared" si="310"/>
        <v>0</v>
      </c>
      <c r="J826" s="16">
        <f t="shared" si="311"/>
        <v>0</v>
      </c>
      <c r="K826" s="16" t="e">
        <f t="shared" si="312"/>
        <v>#DIV/0!</v>
      </c>
      <c r="U826" s="30">
        <v>0</v>
      </c>
      <c r="V826" s="30"/>
      <c r="W826" s="30"/>
      <c r="X826" s="30"/>
      <c r="BG826" s="29"/>
    </row>
    <row r="827" spans="1:59">
      <c r="A827" s="364"/>
      <c r="B827" s="254"/>
      <c r="C827" s="20">
        <v>400</v>
      </c>
      <c r="D827">
        <f>+入力シート①!AH$15</f>
        <v>0</v>
      </c>
      <c r="E827">
        <f t="shared" si="306"/>
        <v>1</v>
      </c>
      <c r="F827" s="16">
        <f t="shared" si="307"/>
        <v>0</v>
      </c>
      <c r="G827" s="16" t="e">
        <f t="shared" si="308"/>
        <v>#DIV/0!</v>
      </c>
      <c r="H827" s="16">
        <f t="shared" si="309"/>
        <v>0</v>
      </c>
      <c r="I827" s="16">
        <f t="shared" si="310"/>
        <v>0</v>
      </c>
      <c r="J827" s="16">
        <f t="shared" si="311"/>
        <v>0</v>
      </c>
      <c r="K827" s="16" t="e">
        <f t="shared" si="312"/>
        <v>#DIV/0!</v>
      </c>
      <c r="U827" s="30">
        <v>0</v>
      </c>
      <c r="V827" s="30"/>
      <c r="W827" s="30"/>
      <c r="X827" s="30"/>
      <c r="BG827" s="29"/>
    </row>
    <row r="828" spans="1:59">
      <c r="A828" s="364"/>
      <c r="B828" s="254"/>
      <c r="C828" s="20">
        <v>500</v>
      </c>
      <c r="D828">
        <f>+入力シート①!AH$16</f>
        <v>0</v>
      </c>
      <c r="E828">
        <f t="shared" si="306"/>
        <v>1</v>
      </c>
      <c r="F828" s="16">
        <f t="shared" si="307"/>
        <v>0</v>
      </c>
      <c r="G828" s="16" t="e">
        <f t="shared" si="308"/>
        <v>#DIV/0!</v>
      </c>
      <c r="H828" s="16">
        <f t="shared" si="309"/>
        <v>0</v>
      </c>
      <c r="I828" s="16">
        <f t="shared" si="310"/>
        <v>0</v>
      </c>
      <c r="J828" s="16">
        <f t="shared" si="311"/>
        <v>0</v>
      </c>
      <c r="K828" s="16" t="e">
        <f t="shared" si="312"/>
        <v>#DIV/0!</v>
      </c>
      <c r="U828" s="30">
        <v>0</v>
      </c>
      <c r="V828" s="30"/>
      <c r="W828" s="30"/>
      <c r="X828" s="30"/>
      <c r="BG828" s="29"/>
    </row>
    <row r="829" spans="1:59">
      <c r="A829" s="364"/>
      <c r="B829" s="254"/>
      <c r="C829" s="20">
        <v>600</v>
      </c>
      <c r="D829">
        <f>+入力シート①!AH$17</f>
        <v>0</v>
      </c>
      <c r="E829">
        <f t="shared" si="306"/>
        <v>1</v>
      </c>
      <c r="F829" s="16">
        <f t="shared" si="307"/>
        <v>0</v>
      </c>
      <c r="G829" s="16" t="e">
        <f t="shared" si="308"/>
        <v>#DIV/0!</v>
      </c>
      <c r="H829" s="16">
        <f t="shared" si="309"/>
        <v>0</v>
      </c>
      <c r="I829" s="16">
        <f t="shared" si="310"/>
        <v>0</v>
      </c>
      <c r="J829" s="16">
        <f t="shared" si="311"/>
        <v>0</v>
      </c>
      <c r="K829" s="16" t="e">
        <f t="shared" si="312"/>
        <v>#DIV/0!</v>
      </c>
      <c r="U829" s="30">
        <v>0</v>
      </c>
      <c r="V829" s="30"/>
      <c r="W829" s="30"/>
      <c r="X829" s="30"/>
      <c r="BG829" s="29"/>
    </row>
    <row r="830" spans="1:59">
      <c r="A830" s="364"/>
      <c r="B830" s="26"/>
      <c r="C830" s="26"/>
      <c r="D830" s="31"/>
      <c r="E830" s="31"/>
      <c r="F830" s="49"/>
      <c r="G830" s="49"/>
      <c r="H830" s="49"/>
      <c r="I830" s="49"/>
      <c r="J830" s="49"/>
      <c r="K830" s="49"/>
      <c r="L830" s="31"/>
      <c r="U830" s="31"/>
      <c r="V830" s="31"/>
      <c r="W830" s="31"/>
      <c r="X830" s="31"/>
      <c r="Y830" s="31"/>
      <c r="Z830" s="31"/>
      <c r="AA830" s="31"/>
      <c r="AB830" s="31"/>
      <c r="AC830" s="31"/>
      <c r="AD830" s="31"/>
      <c r="AE830" s="31"/>
      <c r="AF830" s="31"/>
      <c r="AG830" s="31"/>
      <c r="AH830" s="31"/>
      <c r="AI830" s="31"/>
      <c r="AJ830" s="31"/>
      <c r="AK830" s="31"/>
      <c r="AL830" s="31"/>
      <c r="AM830" s="31"/>
      <c r="AN830" s="31"/>
      <c r="AO830" s="31"/>
      <c r="AP830" s="31"/>
      <c r="AQ830" s="31"/>
      <c r="AR830" s="31"/>
      <c r="AS830" s="31"/>
      <c r="AT830" s="31"/>
      <c r="AU830" s="31"/>
      <c r="AV830" s="31"/>
      <c r="AW830" s="31"/>
      <c r="AX830" s="31"/>
      <c r="AY830" s="31"/>
      <c r="AZ830" s="31"/>
      <c r="BA830" s="31"/>
      <c r="BB830" s="31"/>
      <c r="BC830" s="31"/>
      <c r="BD830" s="31"/>
      <c r="BE830" s="31"/>
      <c r="BF830" s="31"/>
      <c r="BG830" s="29"/>
    </row>
    <row r="831" spans="1:59">
      <c r="A831" s="364"/>
      <c r="B831" s="250" t="s">
        <v>26</v>
      </c>
      <c r="C831" s="24" t="s">
        <v>24</v>
      </c>
      <c r="D831">
        <f>+入力シート①!AH$19</f>
        <v>0</v>
      </c>
      <c r="E831">
        <f>+COUNT($M831:$BG831)</f>
        <v>1</v>
      </c>
      <c r="F831" s="16">
        <f>+AVERAGE($M831:$BG831)</f>
        <v>0</v>
      </c>
      <c r="G831" s="16" t="e">
        <f>+STDEV($M831:$BG831)</f>
        <v>#DIV/0!</v>
      </c>
      <c r="H831" s="16">
        <f>+MAX($M831:$BG831)</f>
        <v>0</v>
      </c>
      <c r="I831" s="16">
        <f>+MIN($M831:$BG831)</f>
        <v>0</v>
      </c>
      <c r="J831" s="16">
        <f>+D831-F831</f>
        <v>0</v>
      </c>
      <c r="K831" s="16" t="e">
        <f>+J831/G831</f>
        <v>#DIV/0!</v>
      </c>
      <c r="U831" s="30">
        <v>0</v>
      </c>
      <c r="V831" s="30"/>
      <c r="W831" s="30"/>
      <c r="X831" s="30"/>
      <c r="BG831" s="29"/>
    </row>
    <row r="832" spans="1:59">
      <c r="A832" s="364"/>
      <c r="B832" s="251"/>
      <c r="C832" s="21" t="s">
        <v>25</v>
      </c>
      <c r="D832">
        <f>+入力シート①!AH$20</f>
        <v>0</v>
      </c>
      <c r="E832">
        <f>+COUNT($M832:$BG832)</f>
        <v>1</v>
      </c>
      <c r="F832" s="16">
        <f>+AVERAGE($M832:$BG832)</f>
        <v>0</v>
      </c>
      <c r="G832" s="16" t="e">
        <f>+STDEV($M832:$BG832)</f>
        <v>#DIV/0!</v>
      </c>
      <c r="H832" s="16">
        <f>+MAX($M832:$BG832)</f>
        <v>0</v>
      </c>
      <c r="I832" s="16">
        <f>+MIN($M832:$BG832)</f>
        <v>0</v>
      </c>
      <c r="J832" s="16">
        <f>+D832-F832</f>
        <v>0</v>
      </c>
      <c r="K832" s="16" t="e">
        <f>+J832/G832</f>
        <v>#DIV/0!</v>
      </c>
      <c r="U832" s="30">
        <v>0</v>
      </c>
      <c r="V832" s="30"/>
      <c r="W832" s="30"/>
      <c r="X832" s="30"/>
      <c r="BG832" s="29"/>
    </row>
    <row r="833" spans="1:59" ht="0.95" customHeight="1">
      <c r="A833" s="29"/>
      <c r="B833" s="29"/>
      <c r="C833" s="29"/>
      <c r="D833" s="29"/>
      <c r="E833" s="29"/>
      <c r="F833" s="50"/>
      <c r="G833" s="50"/>
      <c r="H833" s="50"/>
      <c r="I833" s="50"/>
      <c r="J833" s="50"/>
      <c r="K833" s="50"/>
      <c r="L833" s="29"/>
      <c r="V833" s="29"/>
      <c r="W833" s="29"/>
      <c r="X833" s="29"/>
      <c r="AG833" s="29"/>
      <c r="AH833" s="29"/>
      <c r="AI833" s="29"/>
      <c r="AJ833" s="29"/>
      <c r="AK833" s="29"/>
      <c r="AL833" s="29"/>
      <c r="AM833" s="29"/>
      <c r="AN833" s="29"/>
      <c r="AO833" s="29"/>
      <c r="AP833" s="29"/>
      <c r="AQ833" s="29"/>
      <c r="AR833" s="29"/>
      <c r="AS833" s="29"/>
      <c r="AT833" s="29"/>
      <c r="AU833" s="29"/>
      <c r="AV833" s="29"/>
      <c r="AW833" s="29"/>
      <c r="AX833" s="29"/>
      <c r="AY833" s="29"/>
      <c r="AZ833" s="29"/>
      <c r="BA833" s="29"/>
      <c r="BB833" s="29"/>
      <c r="BC833" s="29"/>
      <c r="BD833" s="29"/>
      <c r="BE833" s="29"/>
      <c r="BF833" s="29"/>
      <c r="BG833" s="29"/>
    </row>
    <row r="834" spans="1:59" ht="0.95" customHeight="1">
      <c r="A834" s="29"/>
      <c r="B834" s="29"/>
      <c r="C834" s="29"/>
      <c r="D834" s="29"/>
      <c r="E834" s="29"/>
      <c r="F834" s="50"/>
      <c r="G834" s="50"/>
      <c r="H834" s="50"/>
      <c r="I834" s="50"/>
      <c r="J834" s="50"/>
      <c r="K834" s="50"/>
      <c r="L834" s="29"/>
      <c r="V834" s="29"/>
      <c r="W834" s="29"/>
      <c r="X834" s="29"/>
      <c r="AG834" s="29"/>
      <c r="AH834" s="29"/>
      <c r="AI834" s="29"/>
      <c r="AJ834" s="29"/>
      <c r="AK834" s="29"/>
      <c r="AL834" s="29"/>
      <c r="AM834" s="29"/>
      <c r="AN834" s="29"/>
      <c r="AO834" s="29"/>
      <c r="AP834" s="29"/>
      <c r="AQ834" s="29"/>
      <c r="AR834" s="29"/>
      <c r="AS834" s="29"/>
      <c r="AT834" s="29"/>
      <c r="AU834" s="29"/>
      <c r="AV834" s="29"/>
      <c r="AW834" s="29"/>
      <c r="AX834" s="29"/>
      <c r="AY834" s="29"/>
      <c r="AZ834" s="29"/>
      <c r="BA834" s="29"/>
      <c r="BB834" s="29"/>
      <c r="BC834" s="29"/>
      <c r="BD834" s="29"/>
      <c r="BE834" s="29"/>
      <c r="BF834" s="29"/>
      <c r="BG834" s="29"/>
    </row>
    <row r="835" spans="1:59" ht="0.95" customHeight="1">
      <c r="A835" s="29"/>
      <c r="B835" s="29"/>
      <c r="C835" s="29"/>
      <c r="D835" s="29"/>
      <c r="E835" s="29"/>
      <c r="F835" s="50"/>
      <c r="G835" s="50"/>
      <c r="H835" s="50"/>
      <c r="I835" s="50"/>
      <c r="J835" s="50"/>
      <c r="K835" s="50"/>
      <c r="L835" s="29"/>
      <c r="V835" s="29"/>
      <c r="W835" s="29"/>
      <c r="X835" s="29"/>
      <c r="AG835" s="29"/>
      <c r="AH835" s="29"/>
      <c r="AI835" s="29"/>
      <c r="AJ835" s="29"/>
      <c r="AK835" s="29"/>
      <c r="AL835" s="29"/>
      <c r="AM835" s="29"/>
      <c r="AN835" s="29"/>
      <c r="AO835" s="29"/>
      <c r="AP835" s="29"/>
      <c r="AQ835" s="29"/>
      <c r="AR835" s="29"/>
      <c r="AS835" s="29"/>
      <c r="AT835" s="29"/>
      <c r="AU835" s="29"/>
      <c r="AV835" s="29"/>
      <c r="AW835" s="29"/>
      <c r="AX835" s="29"/>
      <c r="AY835" s="29"/>
      <c r="AZ835" s="29"/>
      <c r="BA835" s="29"/>
      <c r="BB835" s="29"/>
      <c r="BC835" s="29"/>
      <c r="BD835" s="29"/>
      <c r="BE835" s="29"/>
      <c r="BF835" s="29"/>
      <c r="BG835" s="29"/>
    </row>
    <row r="836" spans="1:59" ht="0.95" customHeight="1">
      <c r="A836" s="29"/>
      <c r="B836" s="29"/>
      <c r="C836" s="29"/>
      <c r="D836" s="29"/>
      <c r="E836" s="29"/>
      <c r="F836" s="50"/>
      <c r="G836" s="50"/>
      <c r="H836" s="50"/>
      <c r="I836" s="50"/>
      <c r="J836" s="50"/>
      <c r="K836" s="50"/>
      <c r="L836" s="29"/>
      <c r="V836" s="29"/>
      <c r="W836" s="29"/>
      <c r="X836" s="29"/>
      <c r="AG836" s="29"/>
      <c r="AH836" s="29"/>
      <c r="AI836" s="29"/>
      <c r="AJ836" s="29"/>
      <c r="AK836" s="29"/>
      <c r="AL836" s="29"/>
      <c r="AM836" s="29"/>
      <c r="AN836" s="29"/>
      <c r="AO836" s="29"/>
      <c r="AP836" s="29"/>
      <c r="AQ836" s="29"/>
      <c r="AR836" s="29"/>
      <c r="AS836" s="29"/>
      <c r="AT836" s="29"/>
      <c r="AU836" s="29"/>
      <c r="AV836" s="29"/>
      <c r="AW836" s="29"/>
      <c r="AX836" s="29"/>
      <c r="AY836" s="29"/>
      <c r="AZ836" s="29"/>
      <c r="BA836" s="29"/>
      <c r="BB836" s="29"/>
      <c r="BC836" s="29"/>
      <c r="BD836" s="29"/>
      <c r="BE836" s="29"/>
      <c r="BF836" s="29"/>
      <c r="BG836" s="29"/>
    </row>
    <row r="837" spans="1:59" ht="0.95" customHeight="1">
      <c r="A837" s="29"/>
      <c r="B837" s="29"/>
      <c r="C837" s="29"/>
      <c r="D837" s="29"/>
      <c r="E837" s="29"/>
      <c r="F837" s="50"/>
      <c r="G837" s="50"/>
      <c r="H837" s="50"/>
      <c r="I837" s="50"/>
      <c r="J837" s="50"/>
      <c r="K837" s="50"/>
      <c r="L837" s="29"/>
      <c r="V837" s="29"/>
      <c r="W837" s="29"/>
      <c r="X837" s="29"/>
      <c r="AG837" s="29"/>
      <c r="AH837" s="29"/>
      <c r="AI837" s="29"/>
      <c r="AJ837" s="29"/>
      <c r="AK837" s="29"/>
      <c r="AL837" s="29"/>
      <c r="AM837" s="29"/>
      <c r="AN837" s="29"/>
      <c r="AO837" s="29"/>
      <c r="AP837" s="29"/>
      <c r="AQ837" s="29"/>
      <c r="AR837" s="29"/>
      <c r="AS837" s="29"/>
      <c r="AT837" s="29"/>
      <c r="AU837" s="29"/>
      <c r="AV837" s="29"/>
      <c r="AW837" s="29"/>
      <c r="AX837" s="29"/>
      <c r="AY837" s="29"/>
      <c r="AZ837" s="29"/>
      <c r="BA837" s="29"/>
      <c r="BB837" s="29"/>
      <c r="BC837" s="29"/>
      <c r="BD837" s="29"/>
      <c r="BE837" s="29"/>
      <c r="BF837" s="29"/>
      <c r="BG837" s="29"/>
    </row>
    <row r="838" spans="1:59" ht="0.95" customHeight="1">
      <c r="A838" s="29"/>
      <c r="B838" s="29"/>
      <c r="C838" s="29"/>
      <c r="D838" s="29"/>
      <c r="E838" s="29"/>
      <c r="F838" s="50"/>
      <c r="G838" s="50"/>
      <c r="H838" s="50"/>
      <c r="I838" s="50"/>
      <c r="J838" s="50"/>
      <c r="K838" s="50"/>
      <c r="L838" s="29"/>
      <c r="V838" s="29"/>
      <c r="W838" s="29"/>
      <c r="X838" s="29"/>
      <c r="AG838" s="29"/>
      <c r="AH838" s="29"/>
      <c r="AI838" s="29"/>
      <c r="AJ838" s="29"/>
      <c r="AK838" s="29"/>
      <c r="AL838" s="29"/>
      <c r="AM838" s="29"/>
      <c r="AN838" s="29"/>
      <c r="AO838" s="29"/>
      <c r="AP838" s="29"/>
      <c r="AQ838" s="29"/>
      <c r="AR838" s="29"/>
      <c r="AS838" s="29"/>
      <c r="AT838" s="29"/>
      <c r="AU838" s="29"/>
      <c r="AV838" s="29"/>
      <c r="AW838" s="29"/>
      <c r="AX838" s="29"/>
      <c r="AY838" s="29"/>
      <c r="AZ838" s="29"/>
      <c r="BA838" s="29"/>
      <c r="BB838" s="29"/>
      <c r="BC838" s="29"/>
      <c r="BD838" s="29"/>
      <c r="BE838" s="29"/>
      <c r="BF838" s="29"/>
      <c r="BG838" s="29"/>
    </row>
    <row r="839" spans="1:59" ht="0.95" customHeight="1">
      <c r="A839" s="29"/>
      <c r="B839" s="29"/>
      <c r="C839" s="29"/>
      <c r="D839" s="29"/>
      <c r="E839" s="29"/>
      <c r="F839" s="50"/>
      <c r="G839" s="50"/>
      <c r="H839" s="50"/>
      <c r="I839" s="50"/>
      <c r="J839" s="50"/>
      <c r="K839" s="50"/>
      <c r="L839" s="29"/>
      <c r="V839" s="29"/>
      <c r="W839" s="29"/>
      <c r="X839" s="29"/>
      <c r="AG839" s="29"/>
      <c r="AH839" s="29"/>
      <c r="AI839" s="29"/>
      <c r="AJ839" s="29"/>
      <c r="AK839" s="29"/>
      <c r="AL839" s="29"/>
      <c r="AM839" s="29"/>
      <c r="AN839" s="29"/>
      <c r="AO839" s="29"/>
      <c r="AP839" s="29"/>
      <c r="AQ839" s="29"/>
      <c r="AR839" s="29"/>
      <c r="AS839" s="29"/>
      <c r="AT839" s="29"/>
      <c r="AU839" s="29"/>
      <c r="AV839" s="29"/>
      <c r="AW839" s="29"/>
      <c r="AX839" s="29"/>
      <c r="AY839" s="29"/>
      <c r="AZ839" s="29"/>
      <c r="BA839" s="29"/>
      <c r="BB839" s="29"/>
      <c r="BC839" s="29"/>
      <c r="BD839" s="29"/>
      <c r="BE839" s="29"/>
      <c r="BF839" s="29"/>
      <c r="BG839" s="29"/>
    </row>
    <row r="840" spans="1:59" ht="0.95" customHeight="1">
      <c r="A840" s="29"/>
      <c r="B840" s="29"/>
      <c r="C840" s="29"/>
      <c r="D840" s="29"/>
      <c r="E840" s="29"/>
      <c r="F840" s="50"/>
      <c r="G840" s="50"/>
      <c r="H840" s="50"/>
      <c r="I840" s="50"/>
      <c r="J840" s="50"/>
      <c r="K840" s="50"/>
      <c r="L840" s="29"/>
      <c r="V840" s="29"/>
      <c r="W840" s="29"/>
      <c r="X840" s="29"/>
      <c r="AG840" s="29"/>
      <c r="AH840" s="29"/>
      <c r="AI840" s="29"/>
      <c r="AJ840" s="29"/>
      <c r="AK840" s="29"/>
      <c r="AL840" s="29"/>
      <c r="AM840" s="29"/>
      <c r="AN840" s="29"/>
      <c r="AO840" s="29"/>
      <c r="AP840" s="29"/>
      <c r="AQ840" s="29"/>
      <c r="AR840" s="29"/>
      <c r="AS840" s="29"/>
      <c r="AT840" s="29"/>
      <c r="AU840" s="29"/>
      <c r="AV840" s="29"/>
      <c r="AW840" s="29"/>
      <c r="AX840" s="29"/>
      <c r="AY840" s="29"/>
      <c r="AZ840" s="29"/>
      <c r="BA840" s="29"/>
      <c r="BB840" s="29"/>
      <c r="BC840" s="29"/>
      <c r="BD840" s="29"/>
      <c r="BE840" s="29"/>
      <c r="BF840" s="29"/>
      <c r="BG840" s="29"/>
    </row>
  </sheetData>
  <mergeCells count="224">
    <mergeCell ref="B711:B712"/>
    <mergeCell ref="B681:B682"/>
    <mergeCell ref="B692:C692"/>
    <mergeCell ref="B693:C693"/>
    <mergeCell ref="B694:C694"/>
    <mergeCell ref="B696:C696"/>
    <mergeCell ref="B697:B709"/>
    <mergeCell ref="B662:C662"/>
    <mergeCell ref="B663:C663"/>
    <mergeCell ref="B36:C36"/>
    <mergeCell ref="B695:C695"/>
    <mergeCell ref="B664:C664"/>
    <mergeCell ref="B665:C665"/>
    <mergeCell ref="B666:C666"/>
    <mergeCell ref="B667:B679"/>
    <mergeCell ref="B637:B649"/>
    <mergeCell ref="B651:B652"/>
    <mergeCell ref="B636:C636"/>
    <mergeCell ref="B573:C573"/>
    <mergeCell ref="B574:C574"/>
    <mergeCell ref="B544:C544"/>
    <mergeCell ref="B545:C545"/>
    <mergeCell ref="B546:C546"/>
    <mergeCell ref="B547:B559"/>
    <mergeCell ref="B561:B562"/>
    <mergeCell ref="B572:C572"/>
    <mergeCell ref="B606:C606"/>
    <mergeCell ref="B607:B619"/>
    <mergeCell ref="B621:B622"/>
    <mergeCell ref="B632:C632"/>
    <mergeCell ref="B633:C633"/>
    <mergeCell ref="B634:C634"/>
    <mergeCell ref="B605:C605"/>
    <mergeCell ref="B575:C575"/>
    <mergeCell ref="B576:C576"/>
    <mergeCell ref="B577:B589"/>
    <mergeCell ref="B591:B592"/>
    <mergeCell ref="B602:C602"/>
    <mergeCell ref="B603:C603"/>
    <mergeCell ref="B604:C604"/>
    <mergeCell ref="B531:B532"/>
    <mergeCell ref="B542:C542"/>
    <mergeCell ref="B543:C543"/>
    <mergeCell ref="B513:C513"/>
    <mergeCell ref="B514:C514"/>
    <mergeCell ref="B515:C515"/>
    <mergeCell ref="B516:C516"/>
    <mergeCell ref="B517:B529"/>
    <mergeCell ref="B635:C635"/>
    <mergeCell ref="B501:B502"/>
    <mergeCell ref="B512:C512"/>
    <mergeCell ref="B427:B439"/>
    <mergeCell ref="B397:B409"/>
    <mergeCell ref="B411:B412"/>
    <mergeCell ref="B422:C422"/>
    <mergeCell ref="B423:C423"/>
    <mergeCell ref="B424:C424"/>
    <mergeCell ref="B425:C425"/>
    <mergeCell ref="B426:C426"/>
    <mergeCell ref="B482:C482"/>
    <mergeCell ref="B483:C483"/>
    <mergeCell ref="B484:C484"/>
    <mergeCell ref="B485:C485"/>
    <mergeCell ref="B486:C486"/>
    <mergeCell ref="B487:B499"/>
    <mergeCell ref="B471:B472"/>
    <mergeCell ref="B395:C395"/>
    <mergeCell ref="B396:C396"/>
    <mergeCell ref="B366:C366"/>
    <mergeCell ref="B367:B379"/>
    <mergeCell ref="B381:B382"/>
    <mergeCell ref="B392:C392"/>
    <mergeCell ref="B393:C393"/>
    <mergeCell ref="B394:C394"/>
    <mergeCell ref="B441:B442"/>
    <mergeCell ref="B452:C452"/>
    <mergeCell ref="B453:C453"/>
    <mergeCell ref="B454:C454"/>
    <mergeCell ref="B455:C455"/>
    <mergeCell ref="B456:C456"/>
    <mergeCell ref="B363:C363"/>
    <mergeCell ref="B364:C364"/>
    <mergeCell ref="B365:C365"/>
    <mergeCell ref="B335:C335"/>
    <mergeCell ref="B336:C336"/>
    <mergeCell ref="B337:B349"/>
    <mergeCell ref="B351:B352"/>
    <mergeCell ref="B362:C362"/>
    <mergeCell ref="B457:B469"/>
    <mergeCell ref="B333:C333"/>
    <mergeCell ref="B334:C334"/>
    <mergeCell ref="B272:C272"/>
    <mergeCell ref="B242:C242"/>
    <mergeCell ref="B243:C243"/>
    <mergeCell ref="B244:C244"/>
    <mergeCell ref="B245:C245"/>
    <mergeCell ref="B246:C246"/>
    <mergeCell ref="B247:B259"/>
    <mergeCell ref="B304:C304"/>
    <mergeCell ref="B305:C305"/>
    <mergeCell ref="B306:C306"/>
    <mergeCell ref="B307:B319"/>
    <mergeCell ref="B321:B322"/>
    <mergeCell ref="B332:C332"/>
    <mergeCell ref="B302:C302"/>
    <mergeCell ref="B303:C303"/>
    <mergeCell ref="B217:B229"/>
    <mergeCell ref="B231:B232"/>
    <mergeCell ref="B201:B202"/>
    <mergeCell ref="B212:C212"/>
    <mergeCell ref="B213:C213"/>
    <mergeCell ref="B214:C214"/>
    <mergeCell ref="B215:C215"/>
    <mergeCell ref="B216:C216"/>
    <mergeCell ref="B273:C273"/>
    <mergeCell ref="B274:C274"/>
    <mergeCell ref="B275:C275"/>
    <mergeCell ref="B276:C276"/>
    <mergeCell ref="B277:B289"/>
    <mergeCell ref="B261:B262"/>
    <mergeCell ref="B291:B292"/>
    <mergeCell ref="B185:C185"/>
    <mergeCell ref="B186:C186"/>
    <mergeCell ref="B187:B199"/>
    <mergeCell ref="B157:B169"/>
    <mergeCell ref="B171:B172"/>
    <mergeCell ref="B182:C182"/>
    <mergeCell ref="B183:C183"/>
    <mergeCell ref="B184:C184"/>
    <mergeCell ref="B156:C156"/>
    <mergeCell ref="B94:C94"/>
    <mergeCell ref="B64:C64"/>
    <mergeCell ref="B65:C65"/>
    <mergeCell ref="B66:C66"/>
    <mergeCell ref="B67:B79"/>
    <mergeCell ref="B81:B82"/>
    <mergeCell ref="B92:C92"/>
    <mergeCell ref="B93:C93"/>
    <mergeCell ref="B154:C154"/>
    <mergeCell ref="B127:B139"/>
    <mergeCell ref="B141:B142"/>
    <mergeCell ref="B152:C152"/>
    <mergeCell ref="B153:C153"/>
    <mergeCell ref="B124:C124"/>
    <mergeCell ref="B125:C125"/>
    <mergeCell ref="B126:C126"/>
    <mergeCell ref="B96:C96"/>
    <mergeCell ref="B97:B109"/>
    <mergeCell ref="B111:B112"/>
    <mergeCell ref="B122:C122"/>
    <mergeCell ref="B123:C123"/>
    <mergeCell ref="B32:C32"/>
    <mergeCell ref="A2:A22"/>
    <mergeCell ref="A32:A52"/>
    <mergeCell ref="A62:A82"/>
    <mergeCell ref="A92:A112"/>
    <mergeCell ref="A122:A142"/>
    <mergeCell ref="B95:C95"/>
    <mergeCell ref="A242:A262"/>
    <mergeCell ref="A272:A292"/>
    <mergeCell ref="B2:C2"/>
    <mergeCell ref="B3:C3"/>
    <mergeCell ref="B4:C4"/>
    <mergeCell ref="B5:C5"/>
    <mergeCell ref="B6:C6"/>
    <mergeCell ref="B7:B19"/>
    <mergeCell ref="B21:B22"/>
    <mergeCell ref="B51:B52"/>
    <mergeCell ref="B62:C62"/>
    <mergeCell ref="B63:C63"/>
    <mergeCell ref="B33:C33"/>
    <mergeCell ref="B34:C34"/>
    <mergeCell ref="B35:C35"/>
    <mergeCell ref="B37:B49"/>
    <mergeCell ref="B155:C155"/>
    <mergeCell ref="A482:A502"/>
    <mergeCell ref="A512:A532"/>
    <mergeCell ref="A632:A652"/>
    <mergeCell ref="A542:A562"/>
    <mergeCell ref="A572:A592"/>
    <mergeCell ref="A302:A322"/>
    <mergeCell ref="A332:A352"/>
    <mergeCell ref="A752:A772"/>
    <mergeCell ref="A152:A172"/>
    <mergeCell ref="A182:A202"/>
    <mergeCell ref="A212:A232"/>
    <mergeCell ref="A662:A682"/>
    <mergeCell ref="A692:A712"/>
    <mergeCell ref="A362:A382"/>
    <mergeCell ref="A392:A412"/>
    <mergeCell ref="A422:A442"/>
    <mergeCell ref="A452:A472"/>
    <mergeCell ref="A602:A622"/>
    <mergeCell ref="B757:B769"/>
    <mergeCell ref="B771:B772"/>
    <mergeCell ref="A722:A742"/>
    <mergeCell ref="B722:C722"/>
    <mergeCell ref="B723:C723"/>
    <mergeCell ref="B724:C724"/>
    <mergeCell ref="B725:C725"/>
    <mergeCell ref="B726:C726"/>
    <mergeCell ref="B727:B739"/>
    <mergeCell ref="B741:B742"/>
    <mergeCell ref="B752:C752"/>
    <mergeCell ref="B753:C753"/>
    <mergeCell ref="B754:C754"/>
    <mergeCell ref="B755:C755"/>
    <mergeCell ref="B756:C756"/>
    <mergeCell ref="A782:A802"/>
    <mergeCell ref="B782:C782"/>
    <mergeCell ref="B783:C783"/>
    <mergeCell ref="B784:C784"/>
    <mergeCell ref="B785:C785"/>
    <mergeCell ref="B786:C786"/>
    <mergeCell ref="B787:B799"/>
    <mergeCell ref="B801:B802"/>
    <mergeCell ref="A812:A832"/>
    <mergeCell ref="B812:C812"/>
    <mergeCell ref="B813:C813"/>
    <mergeCell ref="B814:C814"/>
    <mergeCell ref="B815:C815"/>
    <mergeCell ref="B816:C816"/>
    <mergeCell ref="B817:B829"/>
    <mergeCell ref="B831:B832"/>
  </mergeCells>
  <phoneticPr fontId="4"/>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topLeftCell="A50" workbookViewId="0">
      <selection activeCell="B70" sqref="B70"/>
    </sheetView>
  </sheetViews>
  <sheetFormatPr defaultRowHeight="15.75"/>
  <cols>
    <col min="2" max="3" width="9.875" bestFit="1" customWidth="1"/>
    <col min="4" max="4" width="16.875" customWidth="1"/>
  </cols>
  <sheetData>
    <row r="1" spans="1:4">
      <c r="B1" t="s">
        <v>177</v>
      </c>
      <c r="C1" t="s">
        <v>62</v>
      </c>
      <c r="D1" t="s">
        <v>63</v>
      </c>
    </row>
    <row r="2" spans="1:4">
      <c r="A2" s="51">
        <v>43800</v>
      </c>
      <c r="B2">
        <v>20.9</v>
      </c>
      <c r="D2" s="16">
        <v>21.123333333333331</v>
      </c>
    </row>
    <row r="3" spans="1:4">
      <c r="A3" s="51">
        <v>43801</v>
      </c>
      <c r="B3">
        <v>20.7</v>
      </c>
      <c r="D3" s="16">
        <v>21.032142857142862</v>
      </c>
    </row>
    <row r="4" spans="1:4">
      <c r="A4" s="51">
        <v>43802</v>
      </c>
      <c r="B4">
        <v>21.8</v>
      </c>
      <c r="D4" s="16">
        <v>20.948275862068968</v>
      </c>
    </row>
    <row r="5" spans="1:4">
      <c r="A5" s="51">
        <v>43803</v>
      </c>
      <c r="B5">
        <v>19.899999999999999</v>
      </c>
      <c r="D5" s="16">
        <v>20.934482758620696</v>
      </c>
    </row>
    <row r="6" spans="1:4">
      <c r="A6" s="51">
        <v>43804</v>
      </c>
      <c r="B6">
        <v>19.600000000000001</v>
      </c>
      <c r="D6" s="16">
        <v>20.76551724137931</v>
      </c>
    </row>
    <row r="7" spans="1:4">
      <c r="A7" s="51">
        <v>43805</v>
      </c>
      <c r="B7">
        <v>19.8</v>
      </c>
      <c r="D7" s="16">
        <v>20.723333333333336</v>
      </c>
    </row>
    <row r="8" spans="1:4">
      <c r="A8" s="51">
        <v>43806</v>
      </c>
      <c r="B8">
        <v>19.8</v>
      </c>
      <c r="D8" s="16">
        <v>20.69</v>
      </c>
    </row>
    <row r="9" spans="1:4">
      <c r="A9" s="51">
        <v>43807</v>
      </c>
      <c r="B9">
        <v>18.7</v>
      </c>
      <c r="D9" s="16">
        <v>20.626666666666665</v>
      </c>
    </row>
    <row r="10" spans="1:4">
      <c r="A10" s="51">
        <v>43808</v>
      </c>
      <c r="B10">
        <v>18.7</v>
      </c>
      <c r="D10" s="16">
        <v>20.506896551724136</v>
      </c>
    </row>
    <row r="11" spans="1:4">
      <c r="A11" s="51">
        <v>43809</v>
      </c>
      <c r="B11">
        <v>19.399999999999999</v>
      </c>
      <c r="D11" s="16">
        <v>20.486666666666668</v>
      </c>
    </row>
    <row r="12" spans="1:4">
      <c r="A12" s="51">
        <v>43810</v>
      </c>
      <c r="B12">
        <v>20.9</v>
      </c>
      <c r="D12" s="16">
        <v>20.356666666666662</v>
      </c>
    </row>
    <row r="13" spans="1:4">
      <c r="A13" s="51">
        <v>43811</v>
      </c>
      <c r="B13">
        <v>20.9</v>
      </c>
      <c r="D13" s="16">
        <v>20.176666666666666</v>
      </c>
    </row>
    <row r="14" spans="1:4">
      <c r="A14" s="51">
        <v>43812</v>
      </c>
      <c r="B14">
        <v>20.100000000000001</v>
      </c>
      <c r="D14" s="16">
        <v>20.253333333333334</v>
      </c>
    </row>
    <row r="15" spans="1:4">
      <c r="A15" s="51">
        <v>43813</v>
      </c>
      <c r="B15">
        <v>19.7</v>
      </c>
      <c r="D15" s="16">
        <v>20.13</v>
      </c>
    </row>
    <row r="16" spans="1:4">
      <c r="A16" s="51">
        <v>43814</v>
      </c>
      <c r="B16">
        <v>19.600000000000001</v>
      </c>
      <c r="D16" s="16">
        <v>20</v>
      </c>
    </row>
    <row r="17" spans="1:4">
      <c r="A17" s="51">
        <v>43815</v>
      </c>
      <c r="B17">
        <v>18.7</v>
      </c>
      <c r="D17" s="16">
        <v>19.853333333333335</v>
      </c>
    </row>
    <row r="18" spans="1:4">
      <c r="A18" s="51">
        <v>43816</v>
      </c>
      <c r="B18">
        <v>19.399999999999999</v>
      </c>
      <c r="D18" s="16">
        <v>19.786666666666669</v>
      </c>
    </row>
    <row r="19" spans="1:4">
      <c r="A19" s="51">
        <v>43817</v>
      </c>
      <c r="B19">
        <v>20.3</v>
      </c>
      <c r="D19" s="16">
        <v>19.736666666666672</v>
      </c>
    </row>
    <row r="20" spans="1:4">
      <c r="A20" s="51">
        <v>43818</v>
      </c>
      <c r="B20">
        <v>19.899999999999999</v>
      </c>
      <c r="D20" s="16">
        <v>19.766666666666666</v>
      </c>
    </row>
    <row r="21" spans="1:4">
      <c r="A21" s="51">
        <v>43819</v>
      </c>
      <c r="B21">
        <v>19.899999999999999</v>
      </c>
      <c r="D21" s="16">
        <v>19.920000000000002</v>
      </c>
    </row>
    <row r="22" spans="1:4">
      <c r="A22" s="51">
        <v>43820</v>
      </c>
      <c r="B22">
        <v>19.7</v>
      </c>
      <c r="D22" s="16">
        <v>19.89</v>
      </c>
    </row>
    <row r="23" spans="1:4">
      <c r="A23" s="51">
        <v>43821</v>
      </c>
      <c r="B23">
        <v>17.8</v>
      </c>
      <c r="D23" s="16">
        <v>19.986666666666668</v>
      </c>
    </row>
    <row r="24" spans="1:4">
      <c r="A24" s="51">
        <v>43822</v>
      </c>
      <c r="B24">
        <v>19.399999999999999</v>
      </c>
      <c r="D24" s="16">
        <v>19.90666666666667</v>
      </c>
    </row>
    <row r="25" spans="1:4">
      <c r="A25" s="51">
        <v>43823</v>
      </c>
      <c r="B25">
        <v>19</v>
      </c>
      <c r="D25" s="16">
        <v>19.670000000000002</v>
      </c>
    </row>
    <row r="26" spans="1:4">
      <c r="A26" s="51">
        <v>43824</v>
      </c>
      <c r="B26">
        <v>19.600000000000001</v>
      </c>
      <c r="D26" s="16">
        <v>19.696666666666665</v>
      </c>
    </row>
    <row r="27" spans="1:4">
      <c r="A27" s="51">
        <v>43825</v>
      </c>
      <c r="B27">
        <v>20.100000000000001</v>
      </c>
      <c r="D27" s="16">
        <v>19.633333333333329</v>
      </c>
    </row>
    <row r="28" spans="1:4">
      <c r="A28" s="51">
        <v>43826</v>
      </c>
      <c r="B28">
        <v>21.6</v>
      </c>
      <c r="D28" s="16">
        <v>19.38666666666667</v>
      </c>
    </row>
    <row r="29" spans="1:4">
      <c r="A29" s="51">
        <v>43827</v>
      </c>
      <c r="B29">
        <v>18.899999999999999</v>
      </c>
      <c r="D29" s="16">
        <v>19.413333333333338</v>
      </c>
    </row>
    <row r="30" spans="1:4">
      <c r="A30" s="51">
        <v>43828</v>
      </c>
      <c r="B30">
        <v>20</v>
      </c>
      <c r="D30" s="16">
        <v>19.283333333333339</v>
      </c>
    </row>
    <row r="31" spans="1:4">
      <c r="A31" s="51">
        <v>43829</v>
      </c>
      <c r="B31">
        <v>19.5</v>
      </c>
      <c r="D31" s="16">
        <v>19.275714285714287</v>
      </c>
    </row>
    <row r="32" spans="1:4">
      <c r="A32" s="51">
        <v>43830</v>
      </c>
      <c r="B32">
        <v>20.8</v>
      </c>
      <c r="D32" s="16">
        <v>19.26896551724138</v>
      </c>
    </row>
    <row r="33" spans="1:4">
      <c r="A33" s="51">
        <v>43831</v>
      </c>
      <c r="B33">
        <v>19.7</v>
      </c>
      <c r="D33" s="157">
        <v>19.179310344827584</v>
      </c>
    </row>
    <row r="34" spans="1:4">
      <c r="A34" s="51">
        <v>43832</v>
      </c>
      <c r="B34">
        <v>19</v>
      </c>
      <c r="D34" s="157">
        <v>19.106896551724141</v>
      </c>
    </row>
    <row r="35" spans="1:4">
      <c r="A35" s="51">
        <v>43833</v>
      </c>
      <c r="B35">
        <v>20.100000000000001</v>
      </c>
      <c r="D35" s="157">
        <v>19.096551724137932</v>
      </c>
    </row>
    <row r="36" spans="1:4">
      <c r="A36" s="51">
        <v>43834</v>
      </c>
      <c r="B36">
        <v>19</v>
      </c>
      <c r="D36" s="157">
        <v>18.917241379310347</v>
      </c>
    </row>
    <row r="37" spans="1:4">
      <c r="A37" s="51">
        <v>43835</v>
      </c>
      <c r="B37">
        <v>17.5</v>
      </c>
      <c r="D37" s="157">
        <v>19.076666666666664</v>
      </c>
    </row>
    <row r="38" spans="1:4">
      <c r="A38" s="51">
        <v>43836</v>
      </c>
      <c r="B38">
        <v>17.899999999999999</v>
      </c>
      <c r="D38" s="157">
        <v>19.0448275862069</v>
      </c>
    </row>
    <row r="39" spans="1:4">
      <c r="A39" s="51">
        <v>43837</v>
      </c>
      <c r="B39">
        <v>18.7</v>
      </c>
      <c r="D39" s="157">
        <v>18.927586206896549</v>
      </c>
    </row>
    <row r="40" spans="1:4">
      <c r="A40" s="51">
        <v>43838</v>
      </c>
      <c r="B40">
        <v>20.3</v>
      </c>
      <c r="D40" s="157">
        <v>18.996666666666673</v>
      </c>
    </row>
    <row r="41" spans="1:4">
      <c r="A41" s="51">
        <v>43839</v>
      </c>
      <c r="B41">
        <v>18.899999999999999</v>
      </c>
      <c r="D41" s="157">
        <v>18.956666666666667</v>
      </c>
    </row>
    <row r="42" spans="1:4">
      <c r="A42" s="51">
        <v>43840</v>
      </c>
      <c r="B42">
        <v>19.5</v>
      </c>
      <c r="D42" s="157">
        <v>18.95</v>
      </c>
    </row>
    <row r="43" spans="1:4">
      <c r="A43" s="51">
        <v>43841</v>
      </c>
      <c r="B43">
        <v>18.600000000000001</v>
      </c>
      <c r="D43" s="157">
        <v>18.77333333333333</v>
      </c>
    </row>
    <row r="44" spans="1:4">
      <c r="A44" s="51">
        <v>43842</v>
      </c>
      <c r="B44">
        <v>18.100000000000001</v>
      </c>
      <c r="D44" s="157">
        <v>18.933333333333334</v>
      </c>
    </row>
    <row r="45" spans="1:4">
      <c r="A45" s="51">
        <v>43843</v>
      </c>
      <c r="B45">
        <v>19.100000000000001</v>
      </c>
      <c r="D45" s="157">
        <v>18.916666666666664</v>
      </c>
    </row>
    <row r="46" spans="1:4">
      <c r="A46" s="51">
        <v>43844</v>
      </c>
      <c r="B46">
        <v>19.2</v>
      </c>
      <c r="D46" s="157">
        <v>18.756666666666664</v>
      </c>
    </row>
    <row r="47" spans="1:4">
      <c r="A47" s="51">
        <v>43845</v>
      </c>
      <c r="B47">
        <v>18.7</v>
      </c>
      <c r="D47" s="157">
        <v>18.613333333333333</v>
      </c>
    </row>
    <row r="48" spans="1:4">
      <c r="A48" s="51">
        <v>43846</v>
      </c>
      <c r="B48">
        <v>18.3</v>
      </c>
      <c r="D48" s="157">
        <v>18.62</v>
      </c>
    </row>
    <row r="49" spans="1:4">
      <c r="A49" s="51">
        <v>43847</v>
      </c>
      <c r="B49">
        <v>17.899999999999999</v>
      </c>
      <c r="D49" s="157">
        <v>18.717241379310344</v>
      </c>
    </row>
    <row r="50" spans="1:4">
      <c r="A50" s="51">
        <v>43848</v>
      </c>
      <c r="B50">
        <v>18.600000000000001</v>
      </c>
      <c r="D50" s="157">
        <v>18.762068965517237</v>
      </c>
    </row>
    <row r="51" spans="1:4">
      <c r="A51" s="51">
        <v>43849</v>
      </c>
      <c r="B51">
        <v>18.100000000000001</v>
      </c>
      <c r="D51" s="157">
        <v>18.686666666666664</v>
      </c>
    </row>
    <row r="52" spans="1:4">
      <c r="A52" s="51">
        <v>43850</v>
      </c>
      <c r="B52">
        <v>18.7</v>
      </c>
      <c r="D52" s="157">
        <v>18.61</v>
      </c>
    </row>
    <row r="53" spans="1:4">
      <c r="A53" s="51">
        <v>43851</v>
      </c>
      <c r="B53">
        <v>18.100000000000001</v>
      </c>
      <c r="D53" s="157">
        <v>18.54666666666667</v>
      </c>
    </row>
    <row r="54" spans="1:4">
      <c r="A54" s="51">
        <v>43852</v>
      </c>
      <c r="B54">
        <v>18.100000000000001</v>
      </c>
      <c r="D54" s="157">
        <v>18.399999999999999</v>
      </c>
    </row>
    <row r="55" spans="1:4">
      <c r="A55" s="51">
        <v>43853</v>
      </c>
      <c r="B55">
        <v>18.5</v>
      </c>
      <c r="D55" s="157">
        <v>18.383333333333333</v>
      </c>
    </row>
    <row r="56" spans="1:4">
      <c r="A56" s="51">
        <v>43854</v>
      </c>
      <c r="B56">
        <v>19.100000000000001</v>
      </c>
      <c r="D56" s="157">
        <v>18.293333333333337</v>
      </c>
    </row>
    <row r="57" spans="1:4">
      <c r="A57" s="51">
        <v>43855</v>
      </c>
      <c r="B57">
        <v>18.8</v>
      </c>
      <c r="D57" s="157">
        <v>18.253333333333337</v>
      </c>
    </row>
    <row r="58" spans="1:4">
      <c r="A58" s="51">
        <v>43856</v>
      </c>
      <c r="B58">
        <v>17.5</v>
      </c>
      <c r="D58" s="157">
        <v>18.22</v>
      </c>
    </row>
    <row r="59" spans="1:4">
      <c r="A59" s="51">
        <v>43857</v>
      </c>
      <c r="B59">
        <v>15.7</v>
      </c>
      <c r="D59" s="157">
        <v>18.303333333333335</v>
      </c>
    </row>
    <row r="60" spans="1:4">
      <c r="A60" s="51">
        <v>43858</v>
      </c>
      <c r="B60">
        <v>17.5</v>
      </c>
      <c r="D60" s="157">
        <v>18.22</v>
      </c>
    </row>
    <row r="61" spans="1:4">
      <c r="A61" s="51">
        <v>43859</v>
      </c>
      <c r="B61">
        <v>18.7</v>
      </c>
      <c r="D61" s="157">
        <v>18.243333333333339</v>
      </c>
    </row>
    <row r="62" spans="1:4">
      <c r="A62" s="51">
        <v>43860</v>
      </c>
      <c r="B62">
        <v>18.5</v>
      </c>
      <c r="D62" s="157">
        <v>18.176666666666666</v>
      </c>
    </row>
    <row r="63" spans="1:4">
      <c r="A63" s="51">
        <v>43861</v>
      </c>
      <c r="B63">
        <v>18.2</v>
      </c>
      <c r="D63" s="157">
        <v>18.206666666666667</v>
      </c>
    </row>
    <row r="66" spans="1:4">
      <c r="A66" t="s">
        <v>64</v>
      </c>
      <c r="B66" s="87">
        <f>+AVERAGE(B33:B63)</f>
        <v>18.535483870967745</v>
      </c>
      <c r="C66" s="87" t="e">
        <f>+AVERAGE(C33:C63)</f>
        <v>#DIV/0!</v>
      </c>
      <c r="D66">
        <f>+AVERAGE(D33:D63)</f>
        <v>18.673819058212832</v>
      </c>
    </row>
    <row r="68" spans="1:4">
      <c r="A68" t="s">
        <v>76</v>
      </c>
      <c r="B68" s="86">
        <f>+AVERAGE(B33:B42)</f>
        <v>19.060000000000002</v>
      </c>
      <c r="C68" s="86" t="e">
        <f>+AVERAGE(C33:C42)</f>
        <v>#DIV/0!</v>
      </c>
      <c r="D68" s="86">
        <f>+AVERAGE(D33:D42)</f>
        <v>19.025241379310344</v>
      </c>
    </row>
    <row r="69" spans="1:4">
      <c r="A69" t="s">
        <v>77</v>
      </c>
      <c r="B69" s="86">
        <f>+AVERAGE(B43:B52)</f>
        <v>18.529999999999998</v>
      </c>
      <c r="C69" s="86" t="e">
        <f>+AVERAGE(C43:C52)</f>
        <v>#DIV/0!</v>
      </c>
      <c r="D69" s="86">
        <f>+AVERAGE(D43:D52)</f>
        <v>18.738931034482761</v>
      </c>
    </row>
    <row r="70" spans="1:4">
      <c r="A70" t="s">
        <v>78</v>
      </c>
      <c r="B70" s="86">
        <f>+AVERAGE(B53:B63)</f>
        <v>18.063636363636363</v>
      </c>
      <c r="C70" s="86" t="e">
        <f>+AVERAGE(C53:C63)</f>
        <v>#DIV/0!</v>
      </c>
      <c r="D70" s="86">
        <f>+AVERAGE(D53:D63)</f>
        <v>18.295151515151517</v>
      </c>
    </row>
  </sheetData>
  <phoneticPr fontId="4"/>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CD432"/>
  <sheetViews>
    <sheetView topLeftCell="A214" zoomScale="75" workbookViewId="0">
      <pane xSplit="12" topLeftCell="BM1" activePane="topRight" state="frozen"/>
      <selection pane="topRight" activeCell="AQ417" sqref="AQ417:BV432"/>
    </sheetView>
  </sheetViews>
  <sheetFormatPr defaultRowHeight="15.75"/>
  <cols>
    <col min="1" max="1" width="3.125" customWidth="1"/>
    <col min="2" max="2" width="6" customWidth="1"/>
    <col min="4" max="4" width="6.625" customWidth="1"/>
    <col min="5" max="5" width="7.875" customWidth="1"/>
    <col min="6" max="6" width="8.25" style="16" customWidth="1"/>
    <col min="7" max="7" width="7.25" style="16" customWidth="1"/>
    <col min="8" max="8" width="6.125" customWidth="1"/>
    <col min="9" max="9" width="6.375" customWidth="1"/>
    <col min="10" max="10" width="7.75" style="16" customWidth="1"/>
    <col min="12" max="12" width="4.25" customWidth="1"/>
    <col min="13" max="13" width="10.625" customWidth="1"/>
    <col min="14" max="37" width="7.625" customWidth="1"/>
    <col min="38" max="38" width="10.625" customWidth="1"/>
    <col min="39" max="39" width="6" customWidth="1"/>
    <col min="40" max="40" width="6.375" customWidth="1"/>
    <col min="41" max="41" width="7.25" customWidth="1"/>
    <col min="42" max="42" width="9" style="129"/>
    <col min="43" max="73" width="6.625" customWidth="1"/>
    <col min="74" max="75" width="6.625" style="30" customWidth="1"/>
    <col min="76" max="82" width="6.625" customWidth="1"/>
    <col min="84" max="84" width="9.25" customWidth="1"/>
  </cols>
  <sheetData>
    <row r="1" spans="1:82">
      <c r="A1" s="1" t="s">
        <v>0</v>
      </c>
      <c r="B1" s="1" t="s">
        <v>1</v>
      </c>
      <c r="C1" s="1" t="s">
        <v>2</v>
      </c>
      <c r="D1" s="1">
        <v>2008</v>
      </c>
      <c r="E1" s="1" t="s">
        <v>3</v>
      </c>
      <c r="F1" s="15" t="s">
        <v>4</v>
      </c>
      <c r="G1" s="15" t="s">
        <v>8</v>
      </c>
      <c r="H1" s="1" t="s">
        <v>5</v>
      </c>
      <c r="I1" s="1" t="s">
        <v>6</v>
      </c>
      <c r="J1" s="15" t="s">
        <v>7</v>
      </c>
      <c r="K1" t="s">
        <v>60</v>
      </c>
      <c r="M1" s="8" t="s">
        <v>9</v>
      </c>
      <c r="N1" s="8">
        <v>36</v>
      </c>
      <c r="O1" s="8">
        <v>37</v>
      </c>
      <c r="P1" s="8">
        <v>38</v>
      </c>
      <c r="Q1" s="8">
        <v>39</v>
      </c>
      <c r="R1" s="8">
        <v>40</v>
      </c>
      <c r="S1" s="8">
        <v>49</v>
      </c>
      <c r="T1" s="8">
        <v>58</v>
      </c>
      <c r="U1" s="8">
        <v>47</v>
      </c>
      <c r="V1" s="8">
        <v>46</v>
      </c>
      <c r="W1" s="8">
        <v>56</v>
      </c>
      <c r="X1" s="8">
        <v>66</v>
      </c>
      <c r="Y1" s="8">
        <v>76</v>
      </c>
      <c r="Z1" s="8">
        <v>75</v>
      </c>
      <c r="AA1" s="8">
        <v>64</v>
      </c>
      <c r="AB1" s="8">
        <v>54</v>
      </c>
      <c r="AC1" s="8">
        <v>45</v>
      </c>
      <c r="AD1" s="8">
        <v>35</v>
      </c>
      <c r="AE1" s="8">
        <v>34</v>
      </c>
      <c r="AF1" s="8">
        <v>33</v>
      </c>
      <c r="AG1" s="8">
        <v>32</v>
      </c>
      <c r="AH1" s="8">
        <v>31</v>
      </c>
      <c r="AI1" s="8">
        <v>42</v>
      </c>
      <c r="AJ1" s="8">
        <v>53</v>
      </c>
      <c r="AK1" s="8">
        <v>44</v>
      </c>
      <c r="AL1" s="8" t="s">
        <v>10</v>
      </c>
      <c r="AN1" s="1" t="s">
        <v>11</v>
      </c>
      <c r="AO1" s="1" t="s">
        <v>12</v>
      </c>
      <c r="AP1" s="135" t="s">
        <v>13</v>
      </c>
      <c r="AQ1" s="1">
        <v>2006</v>
      </c>
      <c r="AR1" s="1">
        <v>2005</v>
      </c>
      <c r="AS1" s="1">
        <v>2004</v>
      </c>
      <c r="AT1" s="1">
        <v>2003</v>
      </c>
      <c r="AU1" s="1">
        <v>2003</v>
      </c>
      <c r="AV1">
        <v>2001</v>
      </c>
      <c r="AW1" s="1">
        <v>2001</v>
      </c>
      <c r="AX1" s="1">
        <v>2000</v>
      </c>
      <c r="AY1" s="1">
        <v>1999</v>
      </c>
      <c r="AZ1" s="1">
        <v>1999</v>
      </c>
      <c r="BA1" s="1">
        <v>1998</v>
      </c>
      <c r="BB1" s="1">
        <v>1997</v>
      </c>
      <c r="BC1" s="1">
        <v>1996</v>
      </c>
      <c r="BD1" s="1">
        <v>1995</v>
      </c>
      <c r="BE1" s="1">
        <v>1994</v>
      </c>
      <c r="BF1" s="1">
        <v>1993</v>
      </c>
      <c r="BG1" s="1">
        <v>1992</v>
      </c>
      <c r="BH1" s="1">
        <v>1991</v>
      </c>
      <c r="BI1" s="1">
        <v>1991</v>
      </c>
      <c r="BJ1" s="1">
        <v>1990</v>
      </c>
      <c r="BK1" s="1">
        <v>1989</v>
      </c>
      <c r="BL1" s="1">
        <v>1988</v>
      </c>
      <c r="BM1" s="1">
        <v>1987</v>
      </c>
      <c r="BN1" s="1">
        <v>1986</v>
      </c>
      <c r="BO1" s="1">
        <v>1985</v>
      </c>
      <c r="BP1" s="1">
        <v>1984</v>
      </c>
      <c r="BQ1" s="1">
        <v>1984</v>
      </c>
      <c r="BR1" s="1">
        <v>1983</v>
      </c>
      <c r="BS1" s="1">
        <v>1982</v>
      </c>
      <c r="BT1" s="1">
        <v>1981</v>
      </c>
      <c r="BU1" s="1">
        <v>1981</v>
      </c>
      <c r="BV1" s="142">
        <v>1980</v>
      </c>
      <c r="BW1" s="142"/>
      <c r="BX1" s="1"/>
      <c r="BY1" s="1"/>
      <c r="BZ1" s="1"/>
      <c r="CA1" s="1"/>
      <c r="CB1" s="1"/>
      <c r="CC1" s="1"/>
      <c r="CD1" s="1"/>
    </row>
    <row r="2" spans="1:82">
      <c r="A2" s="1">
        <v>1</v>
      </c>
      <c r="B2" s="2">
        <v>36</v>
      </c>
      <c r="C2" s="2" t="s">
        <v>14</v>
      </c>
      <c r="D2" s="3">
        <v>16</v>
      </c>
      <c r="E2" s="1">
        <f t="shared" ref="E2:E15" si="0">COUNT(BV2:CD2)</f>
        <v>0</v>
      </c>
      <c r="J2" s="16">
        <f>D2-F2</f>
        <v>16</v>
      </c>
      <c r="M2" s="8" t="s">
        <v>4</v>
      </c>
      <c r="N2" s="9"/>
      <c r="O2" s="9"/>
      <c r="P2" s="9"/>
      <c r="Q2" s="9"/>
      <c r="R2" s="9"/>
      <c r="S2" s="9"/>
      <c r="T2" s="9"/>
      <c r="U2" s="9"/>
      <c r="V2" s="9"/>
      <c r="W2" s="9"/>
      <c r="X2" s="9"/>
      <c r="Y2" s="9"/>
      <c r="Z2" s="9"/>
      <c r="AA2" s="9"/>
      <c r="AB2" s="9"/>
      <c r="AC2" s="9"/>
      <c r="AD2" s="9"/>
      <c r="AE2" s="9"/>
      <c r="AF2" s="9"/>
      <c r="AG2" s="9"/>
      <c r="AH2" s="9"/>
      <c r="AI2" s="9"/>
      <c r="AJ2" s="9"/>
      <c r="AK2" s="9"/>
      <c r="AL2" s="9"/>
      <c r="AN2" s="3">
        <v>1</v>
      </c>
      <c r="AO2" s="4">
        <v>36</v>
      </c>
      <c r="AP2" s="136" t="s">
        <v>14</v>
      </c>
      <c r="AS2" s="3"/>
      <c r="AT2" s="3"/>
      <c r="AU2" s="3"/>
      <c r="AX2" s="7"/>
      <c r="AY2" s="3"/>
      <c r="AZ2" s="7"/>
      <c r="BA2" s="3"/>
      <c r="BB2" s="3"/>
      <c r="BC2" s="3"/>
      <c r="BD2" s="3"/>
      <c r="BE2" s="3"/>
      <c r="BF2" s="3"/>
      <c r="BG2" s="3"/>
      <c r="BH2" s="3"/>
      <c r="BI2" s="3"/>
      <c r="BJ2" s="3"/>
      <c r="BK2" s="3"/>
      <c r="BL2" s="3"/>
      <c r="BM2" s="3"/>
      <c r="BN2" s="3"/>
      <c r="BO2" s="3"/>
      <c r="BP2" s="3"/>
      <c r="BQ2" s="3"/>
      <c r="BR2" s="3"/>
      <c r="BS2" s="3"/>
      <c r="BT2" s="3"/>
      <c r="BU2" s="3"/>
      <c r="BV2" s="143"/>
      <c r="BW2" s="144"/>
      <c r="BX2" s="3"/>
      <c r="BY2" s="3"/>
      <c r="BZ2" s="3"/>
      <c r="CA2" s="3"/>
      <c r="CB2" s="3"/>
      <c r="CC2" s="3"/>
      <c r="CD2" s="3"/>
    </row>
    <row r="3" spans="1:82">
      <c r="A3" s="1"/>
      <c r="B3" s="2"/>
      <c r="C3" s="6">
        <v>0</v>
      </c>
      <c r="D3" s="5">
        <v>16.399999999999999</v>
      </c>
      <c r="E3" s="1">
        <f t="shared" si="0"/>
        <v>0</v>
      </c>
      <c r="F3" s="15" t="e">
        <f t="shared" ref="F3:F15" si="1">AVERAGE(BV3:CD3)</f>
        <v>#DIV/0!</v>
      </c>
      <c r="G3" s="15" t="e">
        <f t="shared" ref="G3:G15" si="2">STDEV(BV3:CD3)</f>
        <v>#DIV/0!</v>
      </c>
      <c r="H3" s="1">
        <f t="shared" ref="H3:H15" si="3">MAX(BV3:CD3)</f>
        <v>0</v>
      </c>
      <c r="I3" s="1">
        <f t="shared" ref="I3:I15" si="4">MIN(BV3:CD3)</f>
        <v>0</v>
      </c>
      <c r="J3" s="16" t="e">
        <f t="shared" ref="J3:J15" si="5">D3-F3</f>
        <v>#DIV/0!</v>
      </c>
      <c r="K3" s="16" t="e">
        <f>J3/G3</f>
        <v>#DIV/0!</v>
      </c>
      <c r="L3" s="1"/>
      <c r="M3" s="13">
        <v>0</v>
      </c>
      <c r="N3" s="12" t="e">
        <f t="shared" ref="N3:N15" si="6">F3*1</f>
        <v>#DIV/0!</v>
      </c>
      <c r="O3" s="12" t="e">
        <f t="shared" ref="O3:O15" si="7">F21*1</f>
        <v>#DIV/0!</v>
      </c>
      <c r="P3" s="12" t="e">
        <f t="shared" ref="P3:P15" si="8">F39*1</f>
        <v>#DIV/0!</v>
      </c>
      <c r="Q3" s="12" t="e">
        <f t="shared" ref="Q3:Q15" si="9">F57*1</f>
        <v>#DIV/0!</v>
      </c>
      <c r="R3" s="12" t="e">
        <f t="shared" ref="R3:R15" si="10">F75*1</f>
        <v>#DIV/0!</v>
      </c>
      <c r="S3" s="12" t="e">
        <f t="shared" ref="S3:S15" si="11">F93*1</f>
        <v>#DIV/0!</v>
      </c>
      <c r="T3" s="12" t="e">
        <f t="shared" ref="T3:T15" si="12">F111*1</f>
        <v>#DIV/0!</v>
      </c>
      <c r="U3" s="12" t="e">
        <f t="shared" ref="U3:U15" si="13">F129*1</f>
        <v>#DIV/0!</v>
      </c>
      <c r="V3" s="12" t="e">
        <f t="shared" ref="V3:V15" si="14">F147*1</f>
        <v>#DIV/0!</v>
      </c>
      <c r="W3" s="12" t="e">
        <f t="shared" ref="W3:W15" si="15">F165*1</f>
        <v>#DIV/0!</v>
      </c>
      <c r="X3" s="12" t="e">
        <f t="shared" ref="X3:X15" si="16">F183*1</f>
        <v>#DIV/0!</v>
      </c>
      <c r="Y3" s="12" t="e">
        <f t="shared" ref="Y3:Y15" si="17">F201*1</f>
        <v>#DIV/0!</v>
      </c>
      <c r="Z3" s="12" t="e">
        <f t="shared" ref="Z3:Z15" si="18">F219*1</f>
        <v>#DIV/0!</v>
      </c>
      <c r="AA3" s="12" t="e">
        <f t="shared" ref="AA3:AA15" si="19">F237*1</f>
        <v>#DIV/0!</v>
      </c>
      <c r="AB3" s="12" t="e">
        <f t="shared" ref="AB3:AB15" si="20">F255*1</f>
        <v>#DIV/0!</v>
      </c>
      <c r="AC3" s="12" t="e">
        <f t="shared" ref="AC3:AC15" si="21">F273*1</f>
        <v>#DIV/0!</v>
      </c>
      <c r="AD3" s="12" t="e">
        <f t="shared" ref="AD3:AD15" si="22">F291*1</f>
        <v>#DIV/0!</v>
      </c>
      <c r="AE3" s="12" t="e">
        <f t="shared" ref="AE3:AE15" si="23">F309*1</f>
        <v>#DIV/0!</v>
      </c>
      <c r="AF3" s="12" t="e">
        <f t="shared" ref="AF3:AF15" si="24">F327*1</f>
        <v>#DIV/0!</v>
      </c>
      <c r="AG3" s="12" t="e">
        <f t="shared" ref="AG3:AG15" si="25">F345*1</f>
        <v>#DIV/0!</v>
      </c>
      <c r="AH3" s="12" t="e">
        <f t="shared" ref="AH3:AH15" si="26">F363*1</f>
        <v>#DIV/0!</v>
      </c>
      <c r="AI3" s="12" t="e">
        <f t="shared" ref="AI3:AI15" si="27">F381*1</f>
        <v>#DIV/0!</v>
      </c>
      <c r="AJ3" s="12" t="e">
        <f t="shared" ref="AJ3:AJ15" si="28">F399*1</f>
        <v>#DIV/0!</v>
      </c>
      <c r="AK3" s="12" t="e">
        <f t="shared" ref="AK3:AK15" si="29">F417*1</f>
        <v>#DIV/0!</v>
      </c>
      <c r="AL3" s="12" t="e">
        <f t="shared" ref="AL3:AL15" si="30">AVERAGE(N3:AK3)</f>
        <v>#DIV/0!</v>
      </c>
      <c r="AN3" s="1"/>
      <c r="AO3" s="2"/>
      <c r="AP3" s="137">
        <v>0</v>
      </c>
      <c r="AS3" s="5"/>
      <c r="AT3" s="5"/>
      <c r="AU3" s="5"/>
      <c r="AX3" s="7"/>
      <c r="AY3" s="5"/>
      <c r="AZ3" s="7"/>
      <c r="BA3" s="5"/>
      <c r="BB3" s="5"/>
      <c r="BC3" s="5"/>
      <c r="BD3" s="5"/>
      <c r="BE3" s="5"/>
      <c r="BF3" s="5"/>
      <c r="BG3" s="5"/>
      <c r="BH3" s="5"/>
      <c r="BI3" s="5"/>
      <c r="BJ3" s="5"/>
      <c r="BK3" s="5"/>
      <c r="BL3" s="5"/>
      <c r="BM3" s="5"/>
      <c r="BN3" s="5"/>
      <c r="BO3" s="5"/>
      <c r="BP3" s="5"/>
      <c r="BQ3" s="5"/>
      <c r="BR3" s="5"/>
      <c r="BS3" s="5"/>
      <c r="BT3" s="5"/>
      <c r="BU3" s="5"/>
      <c r="BV3" s="145"/>
      <c r="BW3" s="146"/>
      <c r="BX3" s="5"/>
      <c r="BY3" s="5"/>
      <c r="BZ3" s="5"/>
      <c r="CA3" s="5"/>
      <c r="CB3" s="5"/>
      <c r="CC3" s="5"/>
      <c r="CD3" s="5"/>
    </row>
    <row r="4" spans="1:82">
      <c r="A4" s="1"/>
      <c r="B4" s="2"/>
      <c r="C4" s="2">
        <v>10</v>
      </c>
      <c r="D4" s="17">
        <v>16.39</v>
      </c>
      <c r="E4" s="1">
        <f t="shared" si="0"/>
        <v>0</v>
      </c>
      <c r="F4" s="15" t="e">
        <f t="shared" si="1"/>
        <v>#DIV/0!</v>
      </c>
      <c r="G4" s="15" t="e">
        <f t="shared" si="2"/>
        <v>#DIV/0!</v>
      </c>
      <c r="H4" s="1">
        <f t="shared" si="3"/>
        <v>0</v>
      </c>
      <c r="I4" s="1">
        <f t="shared" si="4"/>
        <v>0</v>
      </c>
      <c r="J4" s="16" t="e">
        <f t="shared" si="5"/>
        <v>#DIV/0!</v>
      </c>
      <c r="K4" s="16" t="e">
        <f t="shared" ref="K4:K14" si="31">J4/G4</f>
        <v>#DIV/0!</v>
      </c>
      <c r="L4" s="1"/>
      <c r="M4" s="10">
        <v>10</v>
      </c>
      <c r="N4" s="12" t="e">
        <f t="shared" si="6"/>
        <v>#DIV/0!</v>
      </c>
      <c r="O4" s="12" t="e">
        <f t="shared" si="7"/>
        <v>#DIV/0!</v>
      </c>
      <c r="P4" s="12" t="e">
        <f t="shared" si="8"/>
        <v>#DIV/0!</v>
      </c>
      <c r="Q4" s="12" t="e">
        <f t="shared" si="9"/>
        <v>#DIV/0!</v>
      </c>
      <c r="R4" s="12" t="e">
        <f t="shared" si="10"/>
        <v>#DIV/0!</v>
      </c>
      <c r="S4" s="12" t="e">
        <f t="shared" si="11"/>
        <v>#DIV/0!</v>
      </c>
      <c r="T4" s="12" t="e">
        <f t="shared" si="12"/>
        <v>#DIV/0!</v>
      </c>
      <c r="U4" s="12" t="e">
        <f t="shared" si="13"/>
        <v>#DIV/0!</v>
      </c>
      <c r="V4" s="12" t="e">
        <f t="shared" si="14"/>
        <v>#DIV/0!</v>
      </c>
      <c r="W4" s="12" t="e">
        <f t="shared" si="15"/>
        <v>#DIV/0!</v>
      </c>
      <c r="X4" s="12" t="e">
        <f t="shared" si="16"/>
        <v>#DIV/0!</v>
      </c>
      <c r="Y4" s="12" t="e">
        <f t="shared" si="17"/>
        <v>#DIV/0!</v>
      </c>
      <c r="Z4" s="12" t="e">
        <f t="shared" si="18"/>
        <v>#DIV/0!</v>
      </c>
      <c r="AA4" s="12" t="e">
        <f t="shared" si="19"/>
        <v>#DIV/0!</v>
      </c>
      <c r="AB4" s="12" t="e">
        <f t="shared" si="20"/>
        <v>#DIV/0!</v>
      </c>
      <c r="AC4" s="12" t="e">
        <f t="shared" si="21"/>
        <v>#DIV/0!</v>
      </c>
      <c r="AD4" s="12" t="e">
        <f t="shared" si="22"/>
        <v>#DIV/0!</v>
      </c>
      <c r="AE4" s="12" t="e">
        <f t="shared" si="23"/>
        <v>#DIV/0!</v>
      </c>
      <c r="AF4" s="12" t="e">
        <f t="shared" si="24"/>
        <v>#DIV/0!</v>
      </c>
      <c r="AG4" s="12" t="e">
        <f t="shared" si="25"/>
        <v>#DIV/0!</v>
      </c>
      <c r="AH4" s="12" t="e">
        <f t="shared" si="26"/>
        <v>#DIV/0!</v>
      </c>
      <c r="AI4" s="12" t="e">
        <f t="shared" si="27"/>
        <v>#DIV/0!</v>
      </c>
      <c r="AJ4" s="12" t="e">
        <f t="shared" si="28"/>
        <v>#DIV/0!</v>
      </c>
      <c r="AK4" s="12" t="e">
        <f t="shared" si="29"/>
        <v>#DIV/0!</v>
      </c>
      <c r="AL4" s="12" t="e">
        <f t="shared" si="30"/>
        <v>#DIV/0!</v>
      </c>
      <c r="AN4" s="1"/>
      <c r="AO4" s="2"/>
      <c r="AP4" s="138">
        <v>10</v>
      </c>
      <c r="AX4" s="7"/>
      <c r="AZ4" s="7"/>
      <c r="BF4" s="1"/>
      <c r="BK4" s="1"/>
      <c r="BM4" s="1"/>
      <c r="BO4" s="1"/>
      <c r="BP4" s="1"/>
      <c r="BQ4" s="1"/>
      <c r="BT4" s="1"/>
      <c r="BV4" s="147"/>
    </row>
    <row r="5" spans="1:82">
      <c r="A5" s="1"/>
      <c r="B5" s="2"/>
      <c r="C5" s="2">
        <v>20</v>
      </c>
      <c r="D5" s="17">
        <v>16.23</v>
      </c>
      <c r="E5" s="1">
        <f t="shared" si="0"/>
        <v>0</v>
      </c>
      <c r="F5" s="15" t="e">
        <f t="shared" si="1"/>
        <v>#DIV/0!</v>
      </c>
      <c r="G5" s="15" t="e">
        <f t="shared" si="2"/>
        <v>#DIV/0!</v>
      </c>
      <c r="H5" s="1">
        <f t="shared" si="3"/>
        <v>0</v>
      </c>
      <c r="I5" s="1">
        <f t="shared" si="4"/>
        <v>0</v>
      </c>
      <c r="J5" s="16" t="e">
        <f t="shared" si="5"/>
        <v>#DIV/0!</v>
      </c>
      <c r="K5" s="16" t="e">
        <f t="shared" si="31"/>
        <v>#DIV/0!</v>
      </c>
      <c r="L5" s="1"/>
      <c r="M5" s="10">
        <v>20</v>
      </c>
      <c r="N5" s="12" t="e">
        <f t="shared" si="6"/>
        <v>#DIV/0!</v>
      </c>
      <c r="O5" s="12" t="e">
        <f t="shared" si="7"/>
        <v>#DIV/0!</v>
      </c>
      <c r="P5" s="12" t="e">
        <f t="shared" si="8"/>
        <v>#DIV/0!</v>
      </c>
      <c r="Q5" s="12" t="e">
        <f t="shared" si="9"/>
        <v>#DIV/0!</v>
      </c>
      <c r="R5" s="12" t="e">
        <f t="shared" si="10"/>
        <v>#DIV/0!</v>
      </c>
      <c r="S5" s="12" t="e">
        <f t="shared" si="11"/>
        <v>#DIV/0!</v>
      </c>
      <c r="T5" s="12" t="e">
        <f t="shared" si="12"/>
        <v>#DIV/0!</v>
      </c>
      <c r="U5" s="12" t="e">
        <f t="shared" si="13"/>
        <v>#DIV/0!</v>
      </c>
      <c r="V5" s="12" t="e">
        <f t="shared" si="14"/>
        <v>#DIV/0!</v>
      </c>
      <c r="W5" s="12" t="e">
        <f t="shared" si="15"/>
        <v>#DIV/0!</v>
      </c>
      <c r="X5" s="12" t="e">
        <f t="shared" si="16"/>
        <v>#DIV/0!</v>
      </c>
      <c r="Y5" s="12" t="e">
        <f t="shared" si="17"/>
        <v>#DIV/0!</v>
      </c>
      <c r="Z5" s="12" t="e">
        <f t="shared" si="18"/>
        <v>#DIV/0!</v>
      </c>
      <c r="AA5" s="12" t="e">
        <f t="shared" si="19"/>
        <v>#DIV/0!</v>
      </c>
      <c r="AB5" s="12" t="e">
        <f t="shared" si="20"/>
        <v>#DIV/0!</v>
      </c>
      <c r="AC5" s="12" t="e">
        <f t="shared" si="21"/>
        <v>#DIV/0!</v>
      </c>
      <c r="AD5" s="12" t="e">
        <f t="shared" si="22"/>
        <v>#DIV/0!</v>
      </c>
      <c r="AE5" s="12" t="e">
        <f t="shared" si="23"/>
        <v>#DIV/0!</v>
      </c>
      <c r="AF5" s="12" t="e">
        <f t="shared" si="24"/>
        <v>#DIV/0!</v>
      </c>
      <c r="AG5" s="12" t="e">
        <f t="shared" si="25"/>
        <v>#DIV/0!</v>
      </c>
      <c r="AH5" s="12" t="e">
        <f t="shared" si="26"/>
        <v>#DIV/0!</v>
      </c>
      <c r="AI5" s="12" t="e">
        <f t="shared" si="27"/>
        <v>#DIV/0!</v>
      </c>
      <c r="AJ5" s="12" t="e">
        <f t="shared" si="28"/>
        <v>#DIV/0!</v>
      </c>
      <c r="AK5" s="12" t="e">
        <f t="shared" si="29"/>
        <v>#DIV/0!</v>
      </c>
      <c r="AL5" s="12" t="e">
        <f t="shared" si="30"/>
        <v>#DIV/0!</v>
      </c>
      <c r="AN5" s="1"/>
      <c r="AO5" s="2"/>
      <c r="AP5" s="138">
        <v>20</v>
      </c>
      <c r="AX5" s="7"/>
      <c r="AZ5" s="7"/>
      <c r="BF5" s="1"/>
      <c r="BK5" s="1"/>
      <c r="BM5" s="1"/>
      <c r="BO5" s="1"/>
      <c r="BP5" s="1"/>
      <c r="BQ5" s="1"/>
      <c r="BT5" s="1"/>
      <c r="BV5" s="147"/>
    </row>
    <row r="6" spans="1:82">
      <c r="A6" s="1"/>
      <c r="B6" s="2"/>
      <c r="C6" s="2">
        <v>30</v>
      </c>
      <c r="D6" s="17">
        <v>16.100000000000001</v>
      </c>
      <c r="E6" s="1">
        <f t="shared" si="0"/>
        <v>0</v>
      </c>
      <c r="F6" s="15" t="e">
        <f t="shared" si="1"/>
        <v>#DIV/0!</v>
      </c>
      <c r="G6" s="15" t="e">
        <f t="shared" si="2"/>
        <v>#DIV/0!</v>
      </c>
      <c r="H6" s="1">
        <f t="shared" si="3"/>
        <v>0</v>
      </c>
      <c r="I6" s="1">
        <f t="shared" si="4"/>
        <v>0</v>
      </c>
      <c r="J6" s="16" t="e">
        <f t="shared" si="5"/>
        <v>#DIV/0!</v>
      </c>
      <c r="K6" s="16" t="e">
        <f t="shared" si="31"/>
        <v>#DIV/0!</v>
      </c>
      <c r="L6" s="1"/>
      <c r="M6" s="10">
        <v>30</v>
      </c>
      <c r="N6" s="12" t="e">
        <f t="shared" si="6"/>
        <v>#DIV/0!</v>
      </c>
      <c r="O6" s="12" t="e">
        <f t="shared" si="7"/>
        <v>#DIV/0!</v>
      </c>
      <c r="P6" s="12" t="e">
        <f t="shared" si="8"/>
        <v>#DIV/0!</v>
      </c>
      <c r="Q6" s="12" t="e">
        <f t="shared" si="9"/>
        <v>#DIV/0!</v>
      </c>
      <c r="R6" s="12" t="e">
        <f t="shared" si="10"/>
        <v>#DIV/0!</v>
      </c>
      <c r="S6" s="12" t="e">
        <f t="shared" si="11"/>
        <v>#DIV/0!</v>
      </c>
      <c r="T6" s="12" t="e">
        <f t="shared" si="12"/>
        <v>#DIV/0!</v>
      </c>
      <c r="U6" s="12" t="e">
        <f t="shared" si="13"/>
        <v>#DIV/0!</v>
      </c>
      <c r="V6" s="12" t="e">
        <f t="shared" si="14"/>
        <v>#DIV/0!</v>
      </c>
      <c r="W6" s="12" t="e">
        <f t="shared" si="15"/>
        <v>#DIV/0!</v>
      </c>
      <c r="X6" s="12" t="e">
        <f t="shared" si="16"/>
        <v>#DIV/0!</v>
      </c>
      <c r="Y6" s="12" t="e">
        <f t="shared" si="17"/>
        <v>#DIV/0!</v>
      </c>
      <c r="Z6" s="12" t="e">
        <f t="shared" si="18"/>
        <v>#DIV/0!</v>
      </c>
      <c r="AA6" s="12" t="e">
        <f t="shared" si="19"/>
        <v>#DIV/0!</v>
      </c>
      <c r="AB6" s="12" t="e">
        <f t="shared" si="20"/>
        <v>#DIV/0!</v>
      </c>
      <c r="AC6" s="12" t="e">
        <f t="shared" si="21"/>
        <v>#DIV/0!</v>
      </c>
      <c r="AD6" s="12" t="e">
        <f t="shared" si="22"/>
        <v>#DIV/0!</v>
      </c>
      <c r="AE6" s="12" t="e">
        <f t="shared" si="23"/>
        <v>#DIV/0!</v>
      </c>
      <c r="AF6" s="12" t="e">
        <f t="shared" si="24"/>
        <v>#DIV/0!</v>
      </c>
      <c r="AG6" s="12" t="e">
        <f t="shared" si="25"/>
        <v>#DIV/0!</v>
      </c>
      <c r="AH6" s="12" t="e">
        <f t="shared" si="26"/>
        <v>#DIV/0!</v>
      </c>
      <c r="AI6" s="12" t="e">
        <f t="shared" si="27"/>
        <v>#DIV/0!</v>
      </c>
      <c r="AJ6" s="12" t="e">
        <f t="shared" si="28"/>
        <v>#DIV/0!</v>
      </c>
      <c r="AK6" s="12" t="e">
        <f t="shared" si="29"/>
        <v>#DIV/0!</v>
      </c>
      <c r="AL6" s="12" t="e">
        <f t="shared" si="30"/>
        <v>#DIV/0!</v>
      </c>
      <c r="AN6" s="1"/>
      <c r="AO6" s="2"/>
      <c r="AP6" s="138">
        <v>30</v>
      </c>
      <c r="AX6" s="7"/>
      <c r="AZ6" s="7"/>
      <c r="BF6" s="1"/>
      <c r="BK6" s="1"/>
      <c r="BM6" s="1"/>
      <c r="BO6" s="1"/>
      <c r="BP6" s="1"/>
      <c r="BQ6" s="1"/>
      <c r="BT6" s="1"/>
      <c r="BV6" s="147"/>
    </row>
    <row r="7" spans="1:82">
      <c r="A7" s="1"/>
      <c r="B7" s="2"/>
      <c r="C7" s="2">
        <v>50</v>
      </c>
      <c r="D7" s="17">
        <v>15.88</v>
      </c>
      <c r="E7" s="1">
        <f t="shared" si="0"/>
        <v>0</v>
      </c>
      <c r="F7" s="15" t="e">
        <f t="shared" si="1"/>
        <v>#DIV/0!</v>
      </c>
      <c r="G7" s="15" t="e">
        <f t="shared" si="2"/>
        <v>#DIV/0!</v>
      </c>
      <c r="H7" s="1">
        <f t="shared" si="3"/>
        <v>0</v>
      </c>
      <c r="I7" s="1">
        <f t="shared" si="4"/>
        <v>0</v>
      </c>
      <c r="J7" s="16" t="e">
        <f t="shared" si="5"/>
        <v>#DIV/0!</v>
      </c>
      <c r="K7" s="16" t="e">
        <f t="shared" si="31"/>
        <v>#DIV/0!</v>
      </c>
      <c r="L7" s="1"/>
      <c r="M7" s="10">
        <v>50</v>
      </c>
      <c r="N7" s="12" t="e">
        <f t="shared" si="6"/>
        <v>#DIV/0!</v>
      </c>
      <c r="O7" s="12" t="e">
        <f t="shared" si="7"/>
        <v>#DIV/0!</v>
      </c>
      <c r="P7" s="12" t="e">
        <f t="shared" si="8"/>
        <v>#DIV/0!</v>
      </c>
      <c r="Q7" s="12" t="e">
        <f t="shared" si="9"/>
        <v>#DIV/0!</v>
      </c>
      <c r="R7" s="12" t="e">
        <f t="shared" si="10"/>
        <v>#DIV/0!</v>
      </c>
      <c r="S7" s="12" t="e">
        <f t="shared" si="11"/>
        <v>#DIV/0!</v>
      </c>
      <c r="T7" s="12" t="e">
        <f t="shared" si="12"/>
        <v>#DIV/0!</v>
      </c>
      <c r="U7" s="12" t="e">
        <f t="shared" si="13"/>
        <v>#DIV/0!</v>
      </c>
      <c r="V7" s="12" t="e">
        <f t="shared" si="14"/>
        <v>#DIV/0!</v>
      </c>
      <c r="W7" s="12" t="e">
        <f t="shared" si="15"/>
        <v>#DIV/0!</v>
      </c>
      <c r="X7" s="12" t="e">
        <f t="shared" si="16"/>
        <v>#DIV/0!</v>
      </c>
      <c r="Y7" s="12" t="e">
        <f t="shared" si="17"/>
        <v>#DIV/0!</v>
      </c>
      <c r="Z7" s="12" t="e">
        <f t="shared" si="18"/>
        <v>#DIV/0!</v>
      </c>
      <c r="AA7" s="12" t="e">
        <f t="shared" si="19"/>
        <v>#DIV/0!</v>
      </c>
      <c r="AB7" s="12" t="e">
        <f t="shared" si="20"/>
        <v>#DIV/0!</v>
      </c>
      <c r="AC7" s="12" t="e">
        <f t="shared" si="21"/>
        <v>#DIV/0!</v>
      </c>
      <c r="AD7" s="12" t="e">
        <f t="shared" si="22"/>
        <v>#DIV/0!</v>
      </c>
      <c r="AE7" s="12" t="e">
        <f t="shared" si="23"/>
        <v>#DIV/0!</v>
      </c>
      <c r="AF7" s="12" t="e">
        <f t="shared" si="24"/>
        <v>#DIV/0!</v>
      </c>
      <c r="AG7" s="12" t="e">
        <f t="shared" si="25"/>
        <v>#DIV/0!</v>
      </c>
      <c r="AH7" s="12" t="e">
        <f t="shared" si="26"/>
        <v>#DIV/0!</v>
      </c>
      <c r="AI7" s="12" t="e">
        <f t="shared" si="27"/>
        <v>#DIV/0!</v>
      </c>
      <c r="AJ7" s="12" t="e">
        <f t="shared" si="28"/>
        <v>#DIV/0!</v>
      </c>
      <c r="AK7" s="12" t="e">
        <f t="shared" si="29"/>
        <v>#DIV/0!</v>
      </c>
      <c r="AL7" s="12" t="e">
        <f t="shared" si="30"/>
        <v>#DIV/0!</v>
      </c>
      <c r="AN7" s="1"/>
      <c r="AO7" s="2"/>
      <c r="AP7" s="138">
        <v>50</v>
      </c>
      <c r="AX7" s="7"/>
      <c r="AZ7" s="7"/>
      <c r="BF7" s="1"/>
      <c r="BK7" s="1"/>
      <c r="BM7" s="1"/>
      <c r="BO7" s="1"/>
      <c r="BP7" s="1"/>
      <c r="BQ7" s="1"/>
      <c r="BT7" s="1"/>
      <c r="BV7" s="147"/>
    </row>
    <row r="8" spans="1:82">
      <c r="A8" s="1"/>
      <c r="B8" s="2"/>
      <c r="C8" s="2">
        <v>75</v>
      </c>
      <c r="D8" s="17">
        <v>15.7</v>
      </c>
      <c r="E8" s="1">
        <f t="shared" si="0"/>
        <v>0</v>
      </c>
      <c r="F8" s="15" t="e">
        <f t="shared" si="1"/>
        <v>#DIV/0!</v>
      </c>
      <c r="G8" s="15" t="e">
        <f t="shared" si="2"/>
        <v>#DIV/0!</v>
      </c>
      <c r="H8" s="1">
        <f t="shared" si="3"/>
        <v>0</v>
      </c>
      <c r="I8" s="1">
        <f t="shared" si="4"/>
        <v>0</v>
      </c>
      <c r="J8" s="16" t="e">
        <f t="shared" si="5"/>
        <v>#DIV/0!</v>
      </c>
      <c r="K8" s="16" t="e">
        <f t="shared" si="31"/>
        <v>#DIV/0!</v>
      </c>
      <c r="L8" s="1"/>
      <c r="M8" s="10">
        <v>75</v>
      </c>
      <c r="N8" s="12" t="e">
        <f t="shared" si="6"/>
        <v>#DIV/0!</v>
      </c>
      <c r="O8" s="12" t="e">
        <f t="shared" si="7"/>
        <v>#DIV/0!</v>
      </c>
      <c r="P8" s="12" t="e">
        <f t="shared" si="8"/>
        <v>#DIV/0!</v>
      </c>
      <c r="Q8" s="12" t="e">
        <f t="shared" si="9"/>
        <v>#DIV/0!</v>
      </c>
      <c r="R8" s="12" t="e">
        <f t="shared" si="10"/>
        <v>#DIV/0!</v>
      </c>
      <c r="S8" s="12" t="e">
        <f t="shared" si="11"/>
        <v>#DIV/0!</v>
      </c>
      <c r="T8" s="12" t="e">
        <f t="shared" si="12"/>
        <v>#DIV/0!</v>
      </c>
      <c r="U8" s="12" t="e">
        <f t="shared" si="13"/>
        <v>#DIV/0!</v>
      </c>
      <c r="V8" s="12" t="e">
        <f t="shared" si="14"/>
        <v>#DIV/0!</v>
      </c>
      <c r="W8" s="12" t="e">
        <f t="shared" si="15"/>
        <v>#DIV/0!</v>
      </c>
      <c r="X8" s="12" t="e">
        <f t="shared" si="16"/>
        <v>#DIV/0!</v>
      </c>
      <c r="Y8" s="12" t="e">
        <f t="shared" si="17"/>
        <v>#DIV/0!</v>
      </c>
      <c r="Z8" s="12" t="e">
        <f t="shared" si="18"/>
        <v>#DIV/0!</v>
      </c>
      <c r="AA8" s="12" t="e">
        <f t="shared" si="19"/>
        <v>#DIV/0!</v>
      </c>
      <c r="AB8" s="12" t="e">
        <f t="shared" si="20"/>
        <v>#DIV/0!</v>
      </c>
      <c r="AC8" s="12" t="e">
        <f t="shared" si="21"/>
        <v>#DIV/0!</v>
      </c>
      <c r="AD8" s="12" t="e">
        <f t="shared" si="22"/>
        <v>#DIV/0!</v>
      </c>
      <c r="AE8" s="12" t="e">
        <f t="shared" si="23"/>
        <v>#DIV/0!</v>
      </c>
      <c r="AF8" s="12" t="e">
        <f t="shared" si="24"/>
        <v>#DIV/0!</v>
      </c>
      <c r="AG8" s="12" t="e">
        <f t="shared" si="25"/>
        <v>#DIV/0!</v>
      </c>
      <c r="AH8" s="12" t="e">
        <f t="shared" si="26"/>
        <v>#DIV/0!</v>
      </c>
      <c r="AI8" s="12" t="e">
        <f t="shared" si="27"/>
        <v>#DIV/0!</v>
      </c>
      <c r="AJ8" s="12" t="e">
        <f t="shared" si="28"/>
        <v>#DIV/0!</v>
      </c>
      <c r="AK8" s="12" t="e">
        <f t="shared" si="29"/>
        <v>#DIV/0!</v>
      </c>
      <c r="AL8" s="12" t="e">
        <f t="shared" si="30"/>
        <v>#DIV/0!</v>
      </c>
      <c r="AN8" s="1"/>
      <c r="AO8" s="2"/>
      <c r="AP8" s="138">
        <v>75</v>
      </c>
      <c r="AX8" s="7"/>
      <c r="AZ8" s="7"/>
      <c r="BF8" s="1"/>
      <c r="BK8" s="1"/>
      <c r="BM8" s="1"/>
      <c r="BO8" s="1"/>
      <c r="BP8" s="1"/>
      <c r="BQ8" s="1"/>
      <c r="BT8" s="1"/>
      <c r="BV8" s="147"/>
    </row>
    <row r="9" spans="1:82">
      <c r="A9" s="1"/>
      <c r="B9" s="2"/>
      <c r="C9" s="2">
        <v>100</v>
      </c>
      <c r="D9" s="17">
        <v>14.9</v>
      </c>
      <c r="E9" s="1">
        <f t="shared" si="0"/>
        <v>0</v>
      </c>
      <c r="F9" s="15" t="e">
        <f t="shared" si="1"/>
        <v>#DIV/0!</v>
      </c>
      <c r="G9" s="15" t="e">
        <f t="shared" si="2"/>
        <v>#DIV/0!</v>
      </c>
      <c r="H9" s="1">
        <f t="shared" si="3"/>
        <v>0</v>
      </c>
      <c r="I9" s="1">
        <f t="shared" si="4"/>
        <v>0</v>
      </c>
      <c r="J9" s="16" t="e">
        <f t="shared" si="5"/>
        <v>#DIV/0!</v>
      </c>
      <c r="K9" s="16" t="e">
        <f t="shared" si="31"/>
        <v>#DIV/0!</v>
      </c>
      <c r="L9" s="1"/>
      <c r="M9" s="10">
        <v>100</v>
      </c>
      <c r="N9" s="12" t="e">
        <f t="shared" si="6"/>
        <v>#DIV/0!</v>
      </c>
      <c r="O9" s="12" t="e">
        <f t="shared" si="7"/>
        <v>#DIV/0!</v>
      </c>
      <c r="P9" s="12" t="e">
        <f t="shared" si="8"/>
        <v>#DIV/0!</v>
      </c>
      <c r="Q9" s="12" t="e">
        <f t="shared" si="9"/>
        <v>#DIV/0!</v>
      </c>
      <c r="R9" s="12" t="e">
        <f t="shared" si="10"/>
        <v>#DIV/0!</v>
      </c>
      <c r="S9" s="12" t="e">
        <f t="shared" si="11"/>
        <v>#DIV/0!</v>
      </c>
      <c r="T9" s="12" t="e">
        <f t="shared" si="12"/>
        <v>#DIV/0!</v>
      </c>
      <c r="U9" s="12" t="e">
        <f t="shared" si="13"/>
        <v>#DIV/0!</v>
      </c>
      <c r="V9" s="12" t="e">
        <f t="shared" si="14"/>
        <v>#DIV/0!</v>
      </c>
      <c r="W9" s="12" t="e">
        <f t="shared" si="15"/>
        <v>#DIV/0!</v>
      </c>
      <c r="X9" s="12" t="e">
        <f t="shared" si="16"/>
        <v>#DIV/0!</v>
      </c>
      <c r="Y9" s="12" t="e">
        <f t="shared" si="17"/>
        <v>#DIV/0!</v>
      </c>
      <c r="Z9" s="12" t="e">
        <f t="shared" si="18"/>
        <v>#DIV/0!</v>
      </c>
      <c r="AA9" s="12" t="e">
        <f t="shared" si="19"/>
        <v>#DIV/0!</v>
      </c>
      <c r="AB9" s="12" t="e">
        <f t="shared" si="20"/>
        <v>#DIV/0!</v>
      </c>
      <c r="AC9" s="12" t="e">
        <f t="shared" si="21"/>
        <v>#DIV/0!</v>
      </c>
      <c r="AD9" s="12" t="e">
        <f t="shared" si="22"/>
        <v>#DIV/0!</v>
      </c>
      <c r="AE9" s="12" t="e">
        <f t="shared" si="23"/>
        <v>#DIV/0!</v>
      </c>
      <c r="AF9" s="12" t="e">
        <f t="shared" si="24"/>
        <v>#DIV/0!</v>
      </c>
      <c r="AG9" s="12" t="e">
        <f t="shared" si="25"/>
        <v>#DIV/0!</v>
      </c>
      <c r="AH9" s="12" t="e">
        <f t="shared" si="26"/>
        <v>#DIV/0!</v>
      </c>
      <c r="AI9" s="12" t="e">
        <f t="shared" si="27"/>
        <v>#DIV/0!</v>
      </c>
      <c r="AJ9" s="12" t="e">
        <f t="shared" si="28"/>
        <v>#DIV/0!</v>
      </c>
      <c r="AK9" s="12" t="e">
        <f t="shared" si="29"/>
        <v>#DIV/0!</v>
      </c>
      <c r="AL9" s="12" t="e">
        <f t="shared" si="30"/>
        <v>#DIV/0!</v>
      </c>
      <c r="AN9" s="1"/>
      <c r="AO9" s="2"/>
      <c r="AP9" s="138">
        <v>100</v>
      </c>
      <c r="AX9" s="7"/>
      <c r="AZ9" s="7"/>
      <c r="BF9" s="1"/>
      <c r="BK9" s="1"/>
      <c r="BM9" s="1"/>
      <c r="BO9" s="1"/>
      <c r="BP9" s="1"/>
      <c r="BQ9" s="1"/>
      <c r="BT9" s="1"/>
      <c r="BV9" s="147"/>
    </row>
    <row r="10" spans="1:82">
      <c r="A10" s="1"/>
      <c r="B10" s="2"/>
      <c r="C10" s="2">
        <v>150</v>
      </c>
      <c r="D10" s="17">
        <v>14.35</v>
      </c>
      <c r="E10" s="1">
        <f t="shared" si="0"/>
        <v>0</v>
      </c>
      <c r="F10" s="15" t="e">
        <f t="shared" si="1"/>
        <v>#DIV/0!</v>
      </c>
      <c r="G10" s="15" t="e">
        <f t="shared" si="2"/>
        <v>#DIV/0!</v>
      </c>
      <c r="H10" s="1">
        <f t="shared" si="3"/>
        <v>0</v>
      </c>
      <c r="I10" s="1">
        <f t="shared" si="4"/>
        <v>0</v>
      </c>
      <c r="J10" s="16" t="e">
        <f t="shared" si="5"/>
        <v>#DIV/0!</v>
      </c>
      <c r="K10" s="16" t="e">
        <f t="shared" si="31"/>
        <v>#DIV/0!</v>
      </c>
      <c r="L10" s="1"/>
      <c r="M10" s="10">
        <v>150</v>
      </c>
      <c r="N10" s="12" t="e">
        <f t="shared" si="6"/>
        <v>#DIV/0!</v>
      </c>
      <c r="O10" s="12" t="e">
        <f t="shared" si="7"/>
        <v>#DIV/0!</v>
      </c>
      <c r="P10" s="12" t="e">
        <f t="shared" si="8"/>
        <v>#DIV/0!</v>
      </c>
      <c r="Q10" s="12" t="e">
        <f t="shared" si="9"/>
        <v>#DIV/0!</v>
      </c>
      <c r="R10" s="12" t="e">
        <f t="shared" si="10"/>
        <v>#DIV/0!</v>
      </c>
      <c r="S10" s="12" t="e">
        <f t="shared" si="11"/>
        <v>#DIV/0!</v>
      </c>
      <c r="T10" s="12" t="e">
        <f t="shared" si="12"/>
        <v>#DIV/0!</v>
      </c>
      <c r="U10" s="12" t="e">
        <f t="shared" si="13"/>
        <v>#DIV/0!</v>
      </c>
      <c r="V10" s="12" t="e">
        <f t="shared" si="14"/>
        <v>#DIV/0!</v>
      </c>
      <c r="W10" s="12" t="e">
        <f t="shared" si="15"/>
        <v>#DIV/0!</v>
      </c>
      <c r="X10" s="12" t="e">
        <f t="shared" si="16"/>
        <v>#DIV/0!</v>
      </c>
      <c r="Y10" s="12" t="e">
        <f t="shared" si="17"/>
        <v>#DIV/0!</v>
      </c>
      <c r="Z10" s="12" t="e">
        <f t="shared" si="18"/>
        <v>#DIV/0!</v>
      </c>
      <c r="AA10" s="12" t="e">
        <f t="shared" si="19"/>
        <v>#DIV/0!</v>
      </c>
      <c r="AB10" s="12" t="e">
        <f t="shared" si="20"/>
        <v>#DIV/0!</v>
      </c>
      <c r="AC10" s="12" t="e">
        <f t="shared" si="21"/>
        <v>#DIV/0!</v>
      </c>
      <c r="AD10" s="12" t="e">
        <f t="shared" si="22"/>
        <v>#DIV/0!</v>
      </c>
      <c r="AE10" s="12" t="e">
        <f t="shared" si="23"/>
        <v>#DIV/0!</v>
      </c>
      <c r="AF10" s="12" t="e">
        <f t="shared" si="24"/>
        <v>#DIV/0!</v>
      </c>
      <c r="AG10" s="12" t="e">
        <f t="shared" si="25"/>
        <v>#DIV/0!</v>
      </c>
      <c r="AH10" s="12" t="e">
        <f t="shared" si="26"/>
        <v>#DIV/0!</v>
      </c>
      <c r="AI10" s="12" t="e">
        <f t="shared" si="27"/>
        <v>#DIV/0!</v>
      </c>
      <c r="AJ10" s="12" t="e">
        <f t="shared" si="28"/>
        <v>#DIV/0!</v>
      </c>
      <c r="AK10" s="12" t="e">
        <f t="shared" si="29"/>
        <v>#DIV/0!</v>
      </c>
      <c r="AL10" s="12" t="e">
        <f t="shared" si="30"/>
        <v>#DIV/0!</v>
      </c>
      <c r="AN10" s="1"/>
      <c r="AO10" s="2"/>
      <c r="AP10" s="138">
        <v>150</v>
      </c>
      <c r="AX10" s="7"/>
      <c r="AZ10" s="7"/>
      <c r="BF10" s="1"/>
      <c r="BK10" s="1"/>
      <c r="BM10" s="1"/>
      <c r="BO10" s="1"/>
      <c r="BP10" s="1"/>
      <c r="BQ10" s="1"/>
      <c r="BT10" s="1"/>
      <c r="BV10" s="147"/>
    </row>
    <row r="11" spans="1:82">
      <c r="A11" s="1"/>
      <c r="B11" s="2"/>
      <c r="C11" s="2">
        <v>200</v>
      </c>
      <c r="D11" s="17">
        <v>12.42</v>
      </c>
      <c r="E11" s="1">
        <f t="shared" si="0"/>
        <v>0</v>
      </c>
      <c r="F11" s="15" t="e">
        <f t="shared" si="1"/>
        <v>#DIV/0!</v>
      </c>
      <c r="G11" s="15" t="e">
        <f t="shared" si="2"/>
        <v>#DIV/0!</v>
      </c>
      <c r="H11" s="1">
        <f t="shared" si="3"/>
        <v>0</v>
      </c>
      <c r="I11" s="1">
        <f t="shared" si="4"/>
        <v>0</v>
      </c>
      <c r="J11" s="16" t="e">
        <f t="shared" si="5"/>
        <v>#DIV/0!</v>
      </c>
      <c r="K11" s="16" t="e">
        <f t="shared" si="31"/>
        <v>#DIV/0!</v>
      </c>
      <c r="L11" s="1"/>
      <c r="M11" s="10">
        <v>200</v>
      </c>
      <c r="N11" s="12" t="e">
        <f t="shared" si="6"/>
        <v>#DIV/0!</v>
      </c>
      <c r="O11" s="12" t="e">
        <f t="shared" si="7"/>
        <v>#DIV/0!</v>
      </c>
      <c r="P11" s="12" t="e">
        <f t="shared" si="8"/>
        <v>#DIV/0!</v>
      </c>
      <c r="Q11" s="12" t="e">
        <f t="shared" si="9"/>
        <v>#DIV/0!</v>
      </c>
      <c r="R11" s="12" t="e">
        <f t="shared" si="10"/>
        <v>#DIV/0!</v>
      </c>
      <c r="S11" s="12" t="e">
        <f t="shared" si="11"/>
        <v>#DIV/0!</v>
      </c>
      <c r="T11" s="12" t="e">
        <f t="shared" si="12"/>
        <v>#DIV/0!</v>
      </c>
      <c r="U11" s="12" t="e">
        <f t="shared" si="13"/>
        <v>#DIV/0!</v>
      </c>
      <c r="V11" s="12" t="e">
        <f t="shared" si="14"/>
        <v>#DIV/0!</v>
      </c>
      <c r="W11" s="12" t="e">
        <f t="shared" si="15"/>
        <v>#DIV/0!</v>
      </c>
      <c r="X11" s="12" t="e">
        <f t="shared" si="16"/>
        <v>#DIV/0!</v>
      </c>
      <c r="Y11" s="12" t="e">
        <f t="shared" si="17"/>
        <v>#DIV/0!</v>
      </c>
      <c r="Z11" s="12" t="e">
        <f t="shared" si="18"/>
        <v>#DIV/0!</v>
      </c>
      <c r="AA11" s="12" t="e">
        <f t="shared" si="19"/>
        <v>#DIV/0!</v>
      </c>
      <c r="AB11" s="12" t="e">
        <f t="shared" si="20"/>
        <v>#DIV/0!</v>
      </c>
      <c r="AC11" s="12" t="e">
        <f t="shared" si="21"/>
        <v>#DIV/0!</v>
      </c>
      <c r="AD11" s="12" t="e">
        <f t="shared" si="22"/>
        <v>#DIV/0!</v>
      </c>
      <c r="AE11" s="12" t="e">
        <f t="shared" si="23"/>
        <v>#DIV/0!</v>
      </c>
      <c r="AF11" s="12" t="e">
        <f t="shared" si="24"/>
        <v>#DIV/0!</v>
      </c>
      <c r="AG11" s="12" t="e">
        <f t="shared" si="25"/>
        <v>#DIV/0!</v>
      </c>
      <c r="AH11" s="12" t="e">
        <f t="shared" si="26"/>
        <v>#DIV/0!</v>
      </c>
      <c r="AI11" s="12" t="e">
        <f t="shared" si="27"/>
        <v>#DIV/0!</v>
      </c>
      <c r="AJ11" s="12" t="e">
        <f t="shared" si="28"/>
        <v>#DIV/0!</v>
      </c>
      <c r="AK11" s="12" t="e">
        <f t="shared" si="29"/>
        <v>#DIV/0!</v>
      </c>
      <c r="AL11" s="12" t="e">
        <f t="shared" si="30"/>
        <v>#DIV/0!</v>
      </c>
      <c r="AN11" s="1"/>
      <c r="AO11" s="2"/>
      <c r="AP11" s="138">
        <v>200</v>
      </c>
      <c r="AX11" s="7"/>
      <c r="AZ11" s="7"/>
      <c r="BF11" s="1"/>
      <c r="BK11" s="1"/>
      <c r="BM11" s="1"/>
      <c r="BO11" s="1"/>
      <c r="BP11" s="1"/>
      <c r="BQ11" s="1"/>
      <c r="BT11" s="1"/>
      <c r="BV11" s="147"/>
    </row>
    <row r="12" spans="1:82">
      <c r="A12" s="1"/>
      <c r="B12" s="2"/>
      <c r="C12" s="2">
        <v>300</v>
      </c>
      <c r="D12" s="17">
        <v>10.15</v>
      </c>
      <c r="E12" s="1">
        <f t="shared" si="0"/>
        <v>0</v>
      </c>
      <c r="F12" s="15" t="e">
        <f t="shared" si="1"/>
        <v>#DIV/0!</v>
      </c>
      <c r="G12" s="15" t="e">
        <f t="shared" si="2"/>
        <v>#DIV/0!</v>
      </c>
      <c r="H12" s="1">
        <f t="shared" si="3"/>
        <v>0</v>
      </c>
      <c r="I12" s="1">
        <f t="shared" si="4"/>
        <v>0</v>
      </c>
      <c r="J12" s="16" t="e">
        <f t="shared" si="5"/>
        <v>#DIV/0!</v>
      </c>
      <c r="K12" s="16" t="e">
        <f t="shared" si="31"/>
        <v>#DIV/0!</v>
      </c>
      <c r="L12" s="1"/>
      <c r="M12" s="10">
        <v>300</v>
      </c>
      <c r="N12" s="12" t="e">
        <f t="shared" si="6"/>
        <v>#DIV/0!</v>
      </c>
      <c r="O12" s="12" t="e">
        <f t="shared" si="7"/>
        <v>#DIV/0!</v>
      </c>
      <c r="P12" s="12" t="e">
        <f t="shared" si="8"/>
        <v>#DIV/0!</v>
      </c>
      <c r="Q12" s="12" t="e">
        <f t="shared" si="9"/>
        <v>#DIV/0!</v>
      </c>
      <c r="R12" s="12" t="e">
        <f t="shared" si="10"/>
        <v>#DIV/0!</v>
      </c>
      <c r="S12" s="12" t="e">
        <f t="shared" si="11"/>
        <v>#DIV/0!</v>
      </c>
      <c r="T12" s="12" t="e">
        <f t="shared" si="12"/>
        <v>#DIV/0!</v>
      </c>
      <c r="U12" s="12" t="e">
        <f t="shared" si="13"/>
        <v>#DIV/0!</v>
      </c>
      <c r="V12" s="12" t="e">
        <f t="shared" si="14"/>
        <v>#DIV/0!</v>
      </c>
      <c r="W12" s="12" t="e">
        <f t="shared" si="15"/>
        <v>#DIV/0!</v>
      </c>
      <c r="X12" s="12" t="e">
        <f t="shared" si="16"/>
        <v>#DIV/0!</v>
      </c>
      <c r="Y12" s="12" t="e">
        <f t="shared" si="17"/>
        <v>#DIV/0!</v>
      </c>
      <c r="Z12" s="12" t="e">
        <f t="shared" si="18"/>
        <v>#DIV/0!</v>
      </c>
      <c r="AA12" s="12" t="e">
        <f t="shared" si="19"/>
        <v>#DIV/0!</v>
      </c>
      <c r="AB12" s="12" t="e">
        <f t="shared" si="20"/>
        <v>#DIV/0!</v>
      </c>
      <c r="AC12" s="12" t="e">
        <f t="shared" si="21"/>
        <v>#DIV/0!</v>
      </c>
      <c r="AD12" s="12" t="e">
        <f t="shared" si="22"/>
        <v>#DIV/0!</v>
      </c>
      <c r="AE12" s="12" t="e">
        <f t="shared" si="23"/>
        <v>#DIV/0!</v>
      </c>
      <c r="AF12" s="12" t="e">
        <f t="shared" si="24"/>
        <v>#DIV/0!</v>
      </c>
      <c r="AG12" s="12" t="e">
        <f t="shared" si="25"/>
        <v>#DIV/0!</v>
      </c>
      <c r="AH12" s="12" t="e">
        <f t="shared" si="26"/>
        <v>#DIV/0!</v>
      </c>
      <c r="AI12" s="12" t="e">
        <f t="shared" si="27"/>
        <v>#DIV/0!</v>
      </c>
      <c r="AJ12" s="12" t="e">
        <f t="shared" si="28"/>
        <v>#DIV/0!</v>
      </c>
      <c r="AK12" s="12" t="e">
        <f t="shared" si="29"/>
        <v>#DIV/0!</v>
      </c>
      <c r="AL12" s="12" t="e">
        <f t="shared" si="30"/>
        <v>#DIV/0!</v>
      </c>
      <c r="AN12" s="1"/>
      <c r="AO12" s="2"/>
      <c r="AP12" s="138">
        <v>300</v>
      </c>
      <c r="AX12" s="7"/>
      <c r="AZ12" s="7"/>
      <c r="BV12" s="147"/>
    </row>
    <row r="13" spans="1:82">
      <c r="A13" s="1"/>
      <c r="B13" s="2"/>
      <c r="C13" s="2">
        <v>400</v>
      </c>
      <c r="D13" s="17">
        <v>7.58</v>
      </c>
      <c r="E13" s="1">
        <f t="shared" si="0"/>
        <v>0</v>
      </c>
      <c r="F13" s="15" t="e">
        <f t="shared" si="1"/>
        <v>#DIV/0!</v>
      </c>
      <c r="G13" s="15" t="e">
        <f t="shared" si="2"/>
        <v>#DIV/0!</v>
      </c>
      <c r="H13" s="1">
        <f t="shared" si="3"/>
        <v>0</v>
      </c>
      <c r="I13" s="1">
        <f t="shared" si="4"/>
        <v>0</v>
      </c>
      <c r="J13" s="16" t="e">
        <f t="shared" si="5"/>
        <v>#DIV/0!</v>
      </c>
      <c r="K13" s="16" t="e">
        <f t="shared" si="31"/>
        <v>#DIV/0!</v>
      </c>
      <c r="L13" s="1"/>
      <c r="M13" s="10">
        <v>400</v>
      </c>
      <c r="N13" s="12" t="e">
        <f t="shared" si="6"/>
        <v>#DIV/0!</v>
      </c>
      <c r="O13" s="12" t="e">
        <f t="shared" si="7"/>
        <v>#DIV/0!</v>
      </c>
      <c r="P13" s="12" t="e">
        <f t="shared" si="8"/>
        <v>#DIV/0!</v>
      </c>
      <c r="Q13" s="12" t="e">
        <f t="shared" si="9"/>
        <v>#DIV/0!</v>
      </c>
      <c r="R13" s="12" t="e">
        <f t="shared" si="10"/>
        <v>#DIV/0!</v>
      </c>
      <c r="S13" s="12" t="e">
        <f t="shared" si="11"/>
        <v>#DIV/0!</v>
      </c>
      <c r="T13" s="12" t="e">
        <f t="shared" si="12"/>
        <v>#DIV/0!</v>
      </c>
      <c r="U13" s="12" t="e">
        <f t="shared" si="13"/>
        <v>#DIV/0!</v>
      </c>
      <c r="V13" s="12" t="e">
        <f t="shared" si="14"/>
        <v>#DIV/0!</v>
      </c>
      <c r="W13" s="12" t="e">
        <f t="shared" si="15"/>
        <v>#DIV/0!</v>
      </c>
      <c r="X13" s="12" t="e">
        <f t="shared" si="16"/>
        <v>#DIV/0!</v>
      </c>
      <c r="Y13" s="12" t="e">
        <f t="shared" si="17"/>
        <v>#DIV/0!</v>
      </c>
      <c r="Z13" s="12" t="e">
        <f t="shared" si="18"/>
        <v>#DIV/0!</v>
      </c>
      <c r="AA13" s="12" t="e">
        <f t="shared" si="19"/>
        <v>#DIV/0!</v>
      </c>
      <c r="AB13" s="12" t="e">
        <f t="shared" si="20"/>
        <v>#DIV/0!</v>
      </c>
      <c r="AC13" s="12" t="e">
        <f t="shared" si="21"/>
        <v>#DIV/0!</v>
      </c>
      <c r="AD13" s="12" t="e">
        <f t="shared" si="22"/>
        <v>#DIV/0!</v>
      </c>
      <c r="AE13" s="12" t="e">
        <f t="shared" si="23"/>
        <v>#DIV/0!</v>
      </c>
      <c r="AF13" s="12" t="e">
        <f t="shared" si="24"/>
        <v>#DIV/0!</v>
      </c>
      <c r="AG13" s="12" t="e">
        <f t="shared" si="25"/>
        <v>#DIV/0!</v>
      </c>
      <c r="AH13" s="12" t="e">
        <f t="shared" si="26"/>
        <v>#DIV/0!</v>
      </c>
      <c r="AI13" s="12" t="e">
        <f t="shared" si="27"/>
        <v>#DIV/0!</v>
      </c>
      <c r="AJ13" s="12" t="e">
        <f t="shared" si="28"/>
        <v>#DIV/0!</v>
      </c>
      <c r="AK13" s="12" t="e">
        <f t="shared" si="29"/>
        <v>#DIV/0!</v>
      </c>
      <c r="AL13" s="12" t="e">
        <f t="shared" si="30"/>
        <v>#DIV/0!</v>
      </c>
      <c r="AN13" s="1"/>
      <c r="AO13" s="2"/>
      <c r="AP13" s="138">
        <v>400</v>
      </c>
      <c r="AX13" s="7"/>
      <c r="BV13" s="147"/>
    </row>
    <row r="14" spans="1:82">
      <c r="A14" s="1"/>
      <c r="B14" s="2"/>
      <c r="C14" s="2">
        <v>500</v>
      </c>
      <c r="E14" s="1">
        <f t="shared" si="0"/>
        <v>0</v>
      </c>
      <c r="F14" s="15" t="e">
        <f t="shared" si="1"/>
        <v>#DIV/0!</v>
      </c>
      <c r="G14" s="15" t="e">
        <f t="shared" si="2"/>
        <v>#DIV/0!</v>
      </c>
      <c r="H14" s="1">
        <f t="shared" si="3"/>
        <v>0</v>
      </c>
      <c r="I14" s="1">
        <f t="shared" si="4"/>
        <v>0</v>
      </c>
      <c r="J14" s="16" t="e">
        <f t="shared" si="5"/>
        <v>#DIV/0!</v>
      </c>
      <c r="K14" s="16" t="e">
        <f t="shared" si="31"/>
        <v>#DIV/0!</v>
      </c>
      <c r="L14" s="1"/>
      <c r="M14" s="10">
        <v>500</v>
      </c>
      <c r="N14" s="12" t="e">
        <f t="shared" si="6"/>
        <v>#DIV/0!</v>
      </c>
      <c r="O14" s="12" t="e">
        <f t="shared" si="7"/>
        <v>#DIV/0!</v>
      </c>
      <c r="P14" s="12" t="e">
        <f t="shared" si="8"/>
        <v>#DIV/0!</v>
      </c>
      <c r="Q14" s="12" t="e">
        <f t="shared" si="9"/>
        <v>#DIV/0!</v>
      </c>
      <c r="R14" s="12" t="e">
        <f t="shared" si="10"/>
        <v>#DIV/0!</v>
      </c>
      <c r="S14" s="12" t="e">
        <f t="shared" si="11"/>
        <v>#DIV/0!</v>
      </c>
      <c r="T14" s="12" t="e">
        <f t="shared" si="12"/>
        <v>#DIV/0!</v>
      </c>
      <c r="U14" s="12" t="e">
        <f t="shared" si="13"/>
        <v>#DIV/0!</v>
      </c>
      <c r="V14" s="12" t="e">
        <f t="shared" si="14"/>
        <v>#DIV/0!</v>
      </c>
      <c r="W14" s="12" t="e">
        <f t="shared" si="15"/>
        <v>#DIV/0!</v>
      </c>
      <c r="X14" s="12" t="e">
        <f t="shared" si="16"/>
        <v>#DIV/0!</v>
      </c>
      <c r="Y14" s="12" t="e">
        <f t="shared" si="17"/>
        <v>#DIV/0!</v>
      </c>
      <c r="Z14" s="12" t="e">
        <f t="shared" si="18"/>
        <v>#DIV/0!</v>
      </c>
      <c r="AA14" s="12" t="e">
        <f t="shared" si="19"/>
        <v>#DIV/0!</v>
      </c>
      <c r="AB14" s="12" t="e">
        <f t="shared" si="20"/>
        <v>#DIV/0!</v>
      </c>
      <c r="AC14" s="12" t="e">
        <f t="shared" si="21"/>
        <v>#DIV/0!</v>
      </c>
      <c r="AD14" s="12" t="e">
        <f t="shared" si="22"/>
        <v>#DIV/0!</v>
      </c>
      <c r="AE14" s="12" t="e">
        <f t="shared" si="23"/>
        <v>#DIV/0!</v>
      </c>
      <c r="AF14" s="12" t="e">
        <f t="shared" si="24"/>
        <v>#DIV/0!</v>
      </c>
      <c r="AG14" s="12" t="e">
        <f t="shared" si="25"/>
        <v>#DIV/0!</v>
      </c>
      <c r="AH14" s="12" t="e">
        <f t="shared" si="26"/>
        <v>#DIV/0!</v>
      </c>
      <c r="AI14" s="12" t="e">
        <f t="shared" si="27"/>
        <v>#DIV/0!</v>
      </c>
      <c r="AJ14" s="12" t="e">
        <f t="shared" si="28"/>
        <v>#DIV/0!</v>
      </c>
      <c r="AK14" s="12" t="e">
        <f t="shared" si="29"/>
        <v>#DIV/0!</v>
      </c>
      <c r="AL14" s="12" t="e">
        <f t="shared" si="30"/>
        <v>#DIV/0!</v>
      </c>
      <c r="AN14" s="1"/>
      <c r="AO14" s="2"/>
      <c r="AP14" s="138">
        <v>500</v>
      </c>
      <c r="AX14" s="7"/>
      <c r="BV14" s="147"/>
    </row>
    <row r="15" spans="1:82">
      <c r="A15" s="1"/>
      <c r="B15" s="2"/>
      <c r="C15" s="2">
        <v>600</v>
      </c>
      <c r="D15" s="1"/>
      <c r="E15" s="1">
        <f t="shared" si="0"/>
        <v>0</v>
      </c>
      <c r="F15" s="15" t="e">
        <f t="shared" si="1"/>
        <v>#DIV/0!</v>
      </c>
      <c r="G15" s="15" t="e">
        <f t="shared" si="2"/>
        <v>#DIV/0!</v>
      </c>
      <c r="H15" s="1">
        <f t="shared" si="3"/>
        <v>0</v>
      </c>
      <c r="I15" s="1">
        <f t="shared" si="4"/>
        <v>0</v>
      </c>
      <c r="J15" s="16" t="e">
        <f t="shared" si="5"/>
        <v>#DIV/0!</v>
      </c>
      <c r="L15" s="1"/>
      <c r="M15" s="10">
        <v>600</v>
      </c>
      <c r="N15" s="12" t="e">
        <f t="shared" si="6"/>
        <v>#DIV/0!</v>
      </c>
      <c r="O15" s="12" t="e">
        <f t="shared" si="7"/>
        <v>#DIV/0!</v>
      </c>
      <c r="P15" s="12" t="e">
        <f t="shared" si="8"/>
        <v>#DIV/0!</v>
      </c>
      <c r="Q15" s="12" t="e">
        <f t="shared" si="9"/>
        <v>#DIV/0!</v>
      </c>
      <c r="R15" s="12" t="e">
        <f t="shared" si="10"/>
        <v>#DIV/0!</v>
      </c>
      <c r="S15" s="12" t="e">
        <f t="shared" si="11"/>
        <v>#DIV/0!</v>
      </c>
      <c r="T15" s="12" t="e">
        <f t="shared" si="12"/>
        <v>#DIV/0!</v>
      </c>
      <c r="U15" s="12" t="e">
        <f t="shared" si="13"/>
        <v>#DIV/0!</v>
      </c>
      <c r="V15" s="12" t="e">
        <f t="shared" si="14"/>
        <v>#DIV/0!</v>
      </c>
      <c r="W15" s="12" t="e">
        <f t="shared" si="15"/>
        <v>#DIV/0!</v>
      </c>
      <c r="X15" s="12" t="e">
        <f t="shared" si="16"/>
        <v>#DIV/0!</v>
      </c>
      <c r="Y15" s="12" t="e">
        <f t="shared" si="17"/>
        <v>#DIV/0!</v>
      </c>
      <c r="Z15" s="12" t="e">
        <f t="shared" si="18"/>
        <v>#DIV/0!</v>
      </c>
      <c r="AA15" s="12" t="e">
        <f t="shared" si="19"/>
        <v>#DIV/0!</v>
      </c>
      <c r="AB15" s="12" t="e">
        <f t="shared" si="20"/>
        <v>#DIV/0!</v>
      </c>
      <c r="AC15" s="12" t="e">
        <f t="shared" si="21"/>
        <v>#DIV/0!</v>
      </c>
      <c r="AD15" s="12" t="e">
        <f t="shared" si="22"/>
        <v>#DIV/0!</v>
      </c>
      <c r="AE15" s="12" t="e">
        <f t="shared" si="23"/>
        <v>#DIV/0!</v>
      </c>
      <c r="AF15" s="12" t="e">
        <f t="shared" si="24"/>
        <v>#DIV/0!</v>
      </c>
      <c r="AG15" s="12" t="e">
        <f t="shared" si="25"/>
        <v>#DIV/0!</v>
      </c>
      <c r="AH15" s="12" t="e">
        <f t="shared" si="26"/>
        <v>#DIV/0!</v>
      </c>
      <c r="AI15" s="12" t="e">
        <f t="shared" si="27"/>
        <v>#DIV/0!</v>
      </c>
      <c r="AJ15" s="12" t="e">
        <f t="shared" si="28"/>
        <v>#DIV/0!</v>
      </c>
      <c r="AK15" s="12" t="e">
        <f t="shared" si="29"/>
        <v>#DIV/0!</v>
      </c>
      <c r="AL15" s="12" t="e">
        <f t="shared" si="30"/>
        <v>#DIV/0!</v>
      </c>
      <c r="AN15" s="1"/>
      <c r="AO15" s="2"/>
      <c r="AP15" s="138">
        <v>600</v>
      </c>
      <c r="AQ15" s="1"/>
      <c r="AR15" s="18"/>
      <c r="AS15" s="1"/>
      <c r="AT15" s="1"/>
      <c r="AU15" s="1"/>
      <c r="AV15" s="1"/>
      <c r="AW15" s="1"/>
      <c r="AX15" s="7"/>
      <c r="AY15" s="1"/>
      <c r="AZ15" s="1"/>
      <c r="BA15" s="1"/>
      <c r="BB15" s="1"/>
      <c r="BC15" s="1"/>
      <c r="BD15" s="1"/>
      <c r="BE15" s="1"/>
      <c r="BF15" s="1"/>
      <c r="BG15" s="1"/>
      <c r="BH15" s="1"/>
      <c r="BI15" s="1"/>
      <c r="BJ15" s="1"/>
      <c r="BK15" s="1"/>
      <c r="BL15" s="1"/>
      <c r="BM15" s="1"/>
      <c r="BN15" s="1"/>
      <c r="BO15" s="1"/>
      <c r="BP15" s="1"/>
      <c r="BQ15" s="1"/>
      <c r="BR15" s="1"/>
      <c r="BS15" s="1"/>
      <c r="BT15" s="1"/>
      <c r="BU15" s="1"/>
      <c r="BV15" s="147"/>
      <c r="BW15" s="142"/>
      <c r="BX15" s="1"/>
      <c r="BY15" s="1"/>
      <c r="BZ15" s="1"/>
      <c r="CA15" s="1"/>
      <c r="CB15" s="1"/>
      <c r="CC15" s="1"/>
      <c r="CD15" s="1"/>
    </row>
    <row r="16" spans="1:82">
      <c r="A16" s="1"/>
      <c r="B16" s="7"/>
      <c r="C16" s="7"/>
      <c r="D16" s="1"/>
      <c r="E16" s="1"/>
      <c r="F16" s="15"/>
      <c r="G16" s="15"/>
      <c r="H16" s="1"/>
      <c r="I16" s="1"/>
      <c r="L16" s="1"/>
      <c r="M16" s="141"/>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N16" s="1"/>
      <c r="AO16" s="7"/>
      <c r="AP16" s="140"/>
      <c r="AQ16" s="1"/>
      <c r="AR16" s="7"/>
      <c r="AS16" s="1"/>
      <c r="AT16" s="1"/>
      <c r="AU16" s="1"/>
      <c r="AV16" s="1"/>
      <c r="AW16" s="1"/>
      <c r="AX16" s="7"/>
      <c r="AY16" s="1"/>
      <c r="AZ16" s="1"/>
      <c r="BA16" s="1"/>
      <c r="BB16" s="1"/>
      <c r="BC16" s="1"/>
      <c r="BD16" s="1"/>
      <c r="BE16" s="1"/>
      <c r="BF16" s="1"/>
      <c r="BG16" s="1"/>
      <c r="BH16" s="1"/>
      <c r="BI16" s="1"/>
      <c r="BJ16" s="1"/>
      <c r="BK16" s="1"/>
      <c r="BL16" s="1"/>
      <c r="BM16" s="1"/>
      <c r="BN16" s="1"/>
      <c r="BO16" s="1"/>
      <c r="BP16" s="1"/>
      <c r="BQ16" s="1"/>
      <c r="BR16" s="1"/>
      <c r="BS16" s="1"/>
      <c r="BT16" s="1"/>
      <c r="BU16" s="1"/>
      <c r="BV16" s="17"/>
      <c r="BW16" s="142"/>
      <c r="BX16" s="1"/>
      <c r="BY16" s="1"/>
      <c r="BZ16" s="1"/>
      <c r="CA16" s="1"/>
      <c r="CB16" s="1"/>
      <c r="CC16" s="1"/>
      <c r="CD16" s="1"/>
    </row>
    <row r="17" spans="1:82">
      <c r="A17" s="5"/>
      <c r="B17" s="6"/>
      <c r="C17" s="6" t="s">
        <v>15</v>
      </c>
      <c r="D17" s="5">
        <v>311</v>
      </c>
      <c r="E17" s="1">
        <f>COUNT(BV17:CD17)</f>
        <v>0</v>
      </c>
      <c r="F17" s="15" t="e">
        <f>AVERAGE(BV17:CD17)</f>
        <v>#DIV/0!</v>
      </c>
      <c r="G17" s="15" t="e">
        <f>STDEV(BV17:CD17)</f>
        <v>#DIV/0!</v>
      </c>
      <c r="H17" s="1">
        <f>MAX(BV17:CD17)</f>
        <v>0</v>
      </c>
      <c r="I17" s="1">
        <f>MIN(BV17:CD17)</f>
        <v>0</v>
      </c>
      <c r="J17" s="16" t="e">
        <f>D17-F17</f>
        <v>#DIV/0!</v>
      </c>
      <c r="L17" s="1"/>
      <c r="M17" s="10" t="s">
        <v>15</v>
      </c>
      <c r="N17" s="11" t="e">
        <f>F17*1</f>
        <v>#DIV/0!</v>
      </c>
      <c r="O17" s="11" t="e">
        <f>F35*1</f>
        <v>#DIV/0!</v>
      </c>
      <c r="P17" s="11" t="e">
        <f>F53*1</f>
        <v>#DIV/0!</v>
      </c>
      <c r="Q17" s="11" t="e">
        <f>F71*1</f>
        <v>#DIV/0!</v>
      </c>
      <c r="R17" s="11" t="e">
        <f>F89*1</f>
        <v>#DIV/0!</v>
      </c>
      <c r="S17" s="11" t="e">
        <f>F107*1</f>
        <v>#DIV/0!</v>
      </c>
      <c r="T17" s="11" t="e">
        <f>F125*1</f>
        <v>#DIV/0!</v>
      </c>
      <c r="U17" s="11" t="e">
        <f>F143*1</f>
        <v>#DIV/0!</v>
      </c>
      <c r="V17" s="11" t="e">
        <f>F161*1</f>
        <v>#DIV/0!</v>
      </c>
      <c r="W17" s="11" t="e">
        <f>F179*1</f>
        <v>#DIV/0!</v>
      </c>
      <c r="X17" s="11" t="e">
        <f>F197*1</f>
        <v>#DIV/0!</v>
      </c>
      <c r="Y17" s="11" t="e">
        <f>F215*1</f>
        <v>#DIV/0!</v>
      </c>
      <c r="Z17" s="11" t="e">
        <f>F233*1</f>
        <v>#DIV/0!</v>
      </c>
      <c r="AA17" s="11" t="e">
        <f>F251*1</f>
        <v>#DIV/0!</v>
      </c>
      <c r="AB17" s="11" t="e">
        <f>F269*1</f>
        <v>#DIV/0!</v>
      </c>
      <c r="AC17" s="11" t="e">
        <f>F287*1</f>
        <v>#DIV/0!</v>
      </c>
      <c r="AD17" s="11" t="e">
        <f>F305*1</f>
        <v>#DIV/0!</v>
      </c>
      <c r="AE17" s="11" t="e">
        <f>F323*1</f>
        <v>#DIV/0!</v>
      </c>
      <c r="AF17" s="11" t="e">
        <f>F341*1</f>
        <v>#DIV/0!</v>
      </c>
      <c r="AG17" s="11" t="e">
        <f>F359*1</f>
        <v>#DIV/0!</v>
      </c>
      <c r="AH17" s="11" t="e">
        <f>F377*1</f>
        <v>#DIV/0!</v>
      </c>
      <c r="AI17" s="11" t="e">
        <f>F395*1</f>
        <v>#DIV/0!</v>
      </c>
      <c r="AJ17" s="11" t="e">
        <f>F413*1</f>
        <v>#DIV/0!</v>
      </c>
      <c r="AK17" s="11" t="e">
        <f>F431*1</f>
        <v>#DIV/0!</v>
      </c>
      <c r="AL17" s="11" t="e">
        <f>AVERAGE(N17:AK17)</f>
        <v>#DIV/0!</v>
      </c>
      <c r="AN17" s="5"/>
      <c r="AO17" s="6"/>
      <c r="AP17" s="137" t="s">
        <v>15</v>
      </c>
      <c r="AS17" s="5"/>
      <c r="AT17" s="5"/>
      <c r="AU17" s="5"/>
      <c r="AX17" s="7"/>
      <c r="AY17" s="5"/>
      <c r="AZ17" s="7"/>
      <c r="BA17" s="5"/>
      <c r="BB17" s="5"/>
      <c r="BC17" s="5"/>
      <c r="BD17" s="5"/>
      <c r="BE17" s="5"/>
      <c r="BF17" s="5"/>
      <c r="BG17" s="5"/>
      <c r="BH17" s="5"/>
      <c r="BI17" s="5"/>
      <c r="BJ17" s="5"/>
      <c r="BK17" s="5"/>
      <c r="BL17" s="5"/>
      <c r="BM17" s="5"/>
      <c r="BN17" s="5"/>
      <c r="BO17" s="5"/>
      <c r="BP17" s="5"/>
      <c r="BQ17" s="5"/>
      <c r="BR17" s="5"/>
      <c r="BS17" s="5"/>
      <c r="BT17" s="5"/>
      <c r="BU17" s="5"/>
      <c r="BV17" s="145"/>
      <c r="BW17" s="146"/>
      <c r="BX17" s="5"/>
      <c r="BY17" s="5"/>
      <c r="BZ17" s="5"/>
      <c r="CA17" s="5"/>
      <c r="CB17" s="5"/>
      <c r="CC17" s="5"/>
      <c r="CD17" s="5"/>
    </row>
    <row r="18" spans="1:82">
      <c r="A18" s="1"/>
      <c r="B18" s="2"/>
      <c r="C18" s="2" t="s">
        <v>16</v>
      </c>
      <c r="D18" s="1">
        <v>1.3</v>
      </c>
      <c r="E18" s="1">
        <f>COUNT(BV18:CD18)</f>
        <v>0</v>
      </c>
      <c r="F18" s="15" t="e">
        <f>AVERAGE(BV18:CD18)</f>
        <v>#DIV/0!</v>
      </c>
      <c r="G18" s="15" t="e">
        <f>STDEV(BV18:CD18)</f>
        <v>#DIV/0!</v>
      </c>
      <c r="H18" s="1">
        <f>MAX(BV18:CD18)</f>
        <v>0</v>
      </c>
      <c r="I18" s="1">
        <f>MIN(BV18:CD18)</f>
        <v>0</v>
      </c>
      <c r="J18" s="16" t="e">
        <f>D18-F18</f>
        <v>#DIV/0!</v>
      </c>
      <c r="L18" s="1"/>
      <c r="M18" s="10" t="s">
        <v>16</v>
      </c>
      <c r="N18" s="12" t="e">
        <f>F18*1</f>
        <v>#DIV/0!</v>
      </c>
      <c r="O18" s="12" t="e">
        <f>F36*1</f>
        <v>#DIV/0!</v>
      </c>
      <c r="P18" s="12" t="e">
        <f>F54*1</f>
        <v>#DIV/0!</v>
      </c>
      <c r="Q18" s="12" t="e">
        <f>F72*1</f>
        <v>#DIV/0!</v>
      </c>
      <c r="R18" s="12" t="e">
        <f>F90*1</f>
        <v>#DIV/0!</v>
      </c>
      <c r="S18" s="12" t="e">
        <f>F108*1</f>
        <v>#DIV/0!</v>
      </c>
      <c r="T18" s="12" t="e">
        <f>F126*1</f>
        <v>#DIV/0!</v>
      </c>
      <c r="U18" s="12" t="e">
        <f>F144*1</f>
        <v>#DIV/0!</v>
      </c>
      <c r="V18" s="12" t="e">
        <f>F162*1</f>
        <v>#DIV/0!</v>
      </c>
      <c r="W18" s="12" t="e">
        <f>F180*1</f>
        <v>#DIV/0!</v>
      </c>
      <c r="X18" s="12" t="e">
        <f>F198*1</f>
        <v>#DIV/0!</v>
      </c>
      <c r="Y18" s="12" t="e">
        <f>F216*1</f>
        <v>#DIV/0!</v>
      </c>
      <c r="Z18" s="12" t="e">
        <f>F234*1</f>
        <v>#DIV/0!</v>
      </c>
      <c r="AA18" s="12" t="e">
        <f>F252*1</f>
        <v>#DIV/0!</v>
      </c>
      <c r="AB18" s="12" t="e">
        <f>F270*1</f>
        <v>#DIV/0!</v>
      </c>
      <c r="AC18" s="12" t="e">
        <f>F288*1</f>
        <v>#DIV/0!</v>
      </c>
      <c r="AD18" s="12" t="e">
        <f>F306*1</f>
        <v>#DIV/0!</v>
      </c>
      <c r="AE18" s="12" t="e">
        <f>F324*1</f>
        <v>#DIV/0!</v>
      </c>
      <c r="AF18" s="12" t="e">
        <f>F342*1</f>
        <v>#DIV/0!</v>
      </c>
      <c r="AG18" s="12" t="e">
        <f>F360*1</f>
        <v>#DIV/0!</v>
      </c>
      <c r="AH18" s="12" t="e">
        <f>F378*1</f>
        <v>#DIV/0!</v>
      </c>
      <c r="AI18" s="12" t="e">
        <f>F396*1</f>
        <v>#DIV/0!</v>
      </c>
      <c r="AJ18" s="12" t="e">
        <f>F414*1</f>
        <v>#DIV/0!</v>
      </c>
      <c r="AK18" s="12" t="e">
        <f>F432*1</f>
        <v>#DIV/0!</v>
      </c>
      <c r="AL18" s="12" t="e">
        <f>AVERAGE(N18:AK18)</f>
        <v>#DIV/0!</v>
      </c>
      <c r="AN18" s="1"/>
      <c r="AO18" s="2"/>
      <c r="AP18" s="138" t="s">
        <v>16</v>
      </c>
      <c r="AS18" s="1"/>
      <c r="AT18" s="1"/>
      <c r="AU18" s="1"/>
      <c r="AX18" s="7"/>
      <c r="AY18" s="1"/>
      <c r="AZ18" s="7"/>
      <c r="BA18" s="1"/>
      <c r="BB18" s="1"/>
      <c r="BC18" s="1"/>
      <c r="BD18" s="1"/>
      <c r="BE18" s="1"/>
      <c r="BF18" s="1"/>
      <c r="BG18" s="1"/>
      <c r="BH18" s="1"/>
      <c r="BI18" s="1"/>
      <c r="BJ18" s="1"/>
      <c r="BK18" s="1"/>
      <c r="BL18" s="1"/>
      <c r="BM18" s="1"/>
      <c r="BN18" s="1"/>
      <c r="BO18" s="1"/>
      <c r="BP18" s="1"/>
      <c r="BQ18" s="1"/>
      <c r="BR18" s="1"/>
      <c r="BS18" s="1"/>
      <c r="BT18" s="1"/>
      <c r="BU18" s="1"/>
      <c r="BV18" s="147"/>
      <c r="BW18" s="142"/>
      <c r="BX18" s="1"/>
      <c r="BY18" s="1"/>
      <c r="BZ18" s="1"/>
      <c r="CA18" s="1"/>
      <c r="CB18" s="1"/>
      <c r="CC18" s="1"/>
      <c r="CD18" s="1"/>
    </row>
    <row r="19" spans="1:82">
      <c r="A19" s="1" t="s">
        <v>0</v>
      </c>
      <c r="B19" s="1" t="s">
        <v>1</v>
      </c>
      <c r="C19" s="1" t="s">
        <v>2</v>
      </c>
      <c r="D19" s="3">
        <v>2008</v>
      </c>
      <c r="E19" s="1" t="s">
        <v>3</v>
      </c>
      <c r="F19" s="15" t="s">
        <v>4</v>
      </c>
      <c r="G19" s="15" t="s">
        <v>8</v>
      </c>
      <c r="H19" s="1" t="s">
        <v>5</v>
      </c>
      <c r="I19" s="1" t="s">
        <v>6</v>
      </c>
      <c r="J19" s="15" t="s">
        <v>7</v>
      </c>
      <c r="M19" s="14"/>
      <c r="N19" s="9"/>
      <c r="O19" s="9"/>
      <c r="P19" s="9"/>
      <c r="Q19" s="9"/>
      <c r="R19" s="9"/>
      <c r="S19" s="9"/>
      <c r="T19" s="9"/>
      <c r="U19" s="9"/>
      <c r="V19" s="9"/>
      <c r="W19" s="9"/>
      <c r="X19" s="9"/>
      <c r="Y19" s="9"/>
      <c r="Z19" s="9"/>
      <c r="AA19" s="9"/>
      <c r="AB19" s="9"/>
      <c r="AC19" s="9"/>
      <c r="AD19" s="9"/>
      <c r="AE19" s="9"/>
      <c r="AF19" s="9"/>
      <c r="AG19" s="9"/>
      <c r="AH19" s="9"/>
      <c r="AI19" s="9"/>
      <c r="AJ19" s="9"/>
      <c r="AK19" s="9"/>
      <c r="AL19" s="9"/>
      <c r="AN19" s="3" t="s">
        <v>11</v>
      </c>
      <c r="AO19" s="3" t="s">
        <v>12</v>
      </c>
      <c r="AP19" s="139" t="s">
        <v>13</v>
      </c>
      <c r="AQ19" s="3">
        <v>2006</v>
      </c>
      <c r="AR19" s="1">
        <v>2005</v>
      </c>
      <c r="AS19" s="1">
        <v>2004</v>
      </c>
      <c r="AT19" s="1">
        <v>2003</v>
      </c>
      <c r="AU19" s="1">
        <v>2002</v>
      </c>
      <c r="AV19">
        <v>2001</v>
      </c>
      <c r="AW19" s="1">
        <v>2001</v>
      </c>
      <c r="AX19" s="1">
        <v>2000</v>
      </c>
      <c r="AY19" s="1">
        <v>1999</v>
      </c>
      <c r="AZ19" s="1">
        <v>1999</v>
      </c>
      <c r="BA19" s="1">
        <v>1998</v>
      </c>
      <c r="BB19" s="1">
        <v>1997</v>
      </c>
      <c r="BC19" s="1">
        <v>1996</v>
      </c>
      <c r="BD19" s="1">
        <v>1995</v>
      </c>
      <c r="BE19" s="1">
        <v>1994</v>
      </c>
      <c r="BF19" s="3">
        <v>1993</v>
      </c>
      <c r="BG19" s="3">
        <v>1992</v>
      </c>
      <c r="BH19" s="3"/>
      <c r="BI19" s="3">
        <v>1991</v>
      </c>
      <c r="BJ19" s="3">
        <v>1990</v>
      </c>
      <c r="BK19" s="3">
        <v>1989</v>
      </c>
      <c r="BL19" s="3">
        <v>1988</v>
      </c>
      <c r="BM19" s="3">
        <v>1987</v>
      </c>
      <c r="BN19" s="3">
        <v>1986</v>
      </c>
      <c r="BO19" s="3">
        <v>1985</v>
      </c>
      <c r="BP19" s="3">
        <v>1984</v>
      </c>
      <c r="BQ19" s="3">
        <v>1984</v>
      </c>
      <c r="BR19" s="3">
        <v>1983</v>
      </c>
      <c r="BS19" s="3">
        <v>1982</v>
      </c>
      <c r="BT19" s="3">
        <v>1981</v>
      </c>
      <c r="BU19" s="3">
        <v>1981</v>
      </c>
      <c r="BV19" s="144">
        <v>1980</v>
      </c>
      <c r="BW19" s="144"/>
      <c r="BX19" s="3"/>
      <c r="BY19" s="3"/>
      <c r="BZ19" s="3"/>
      <c r="CA19" s="3"/>
      <c r="CB19" s="3"/>
      <c r="CC19" s="3"/>
      <c r="CD19" s="3"/>
    </row>
    <row r="20" spans="1:82">
      <c r="A20" s="3">
        <v>1</v>
      </c>
      <c r="B20" s="4">
        <v>37</v>
      </c>
      <c r="C20" s="4" t="s">
        <v>14</v>
      </c>
      <c r="D20" s="3">
        <v>16</v>
      </c>
      <c r="E20" s="1">
        <f t="shared" ref="E20:E31" si="32">COUNT(BV20:BV20)</f>
        <v>0</v>
      </c>
      <c r="F20" s="15" t="e">
        <f t="shared" ref="F20:F31" si="33">AVERAGE(BV20:BV20)</f>
        <v>#DIV/0!</v>
      </c>
      <c r="G20" s="15" t="e">
        <f t="shared" ref="G20:G31" si="34">STDEV(BV20:BV20)</f>
        <v>#DIV/0!</v>
      </c>
      <c r="H20" s="1">
        <f t="shared" ref="H20:H31" si="35">MAX(BV20:BV20)</f>
        <v>0</v>
      </c>
      <c r="I20" s="1">
        <f t="shared" ref="I20:I31" si="36">MIN(BV20:BV20)</f>
        <v>0</v>
      </c>
      <c r="J20" s="16" t="e">
        <f>D20-F20</f>
        <v>#DIV/0!</v>
      </c>
      <c r="M20" s="9" t="s">
        <v>9</v>
      </c>
      <c r="N20" s="8">
        <v>36</v>
      </c>
      <c r="O20" s="8">
        <v>37</v>
      </c>
      <c r="P20" s="8">
        <v>38</v>
      </c>
      <c r="Q20" s="8">
        <v>39</v>
      </c>
      <c r="R20" s="8">
        <v>40</v>
      </c>
      <c r="S20" s="8">
        <v>49</v>
      </c>
      <c r="T20" s="8">
        <v>58</v>
      </c>
      <c r="U20" s="8">
        <v>47</v>
      </c>
      <c r="V20" s="8">
        <v>46</v>
      </c>
      <c r="W20" s="8">
        <v>56</v>
      </c>
      <c r="X20" s="8">
        <v>66</v>
      </c>
      <c r="Y20" s="8">
        <v>76</v>
      </c>
      <c r="Z20" s="8">
        <v>75</v>
      </c>
      <c r="AA20" s="8">
        <v>64</v>
      </c>
      <c r="AB20" s="8">
        <v>54</v>
      </c>
      <c r="AC20" s="8">
        <v>45</v>
      </c>
      <c r="AD20" s="8">
        <v>35</v>
      </c>
      <c r="AE20" s="8">
        <v>34</v>
      </c>
      <c r="AF20" s="8">
        <v>33</v>
      </c>
      <c r="AG20" s="8">
        <v>32</v>
      </c>
      <c r="AH20" s="8">
        <v>31</v>
      </c>
      <c r="AI20" s="8">
        <v>42</v>
      </c>
      <c r="AJ20" s="8">
        <v>53</v>
      </c>
      <c r="AK20" s="8">
        <v>44</v>
      </c>
      <c r="AL20" s="9" t="s">
        <v>10</v>
      </c>
      <c r="AN20" s="3">
        <v>1</v>
      </c>
      <c r="AO20" s="4">
        <v>37</v>
      </c>
      <c r="AP20" s="136" t="s">
        <v>14</v>
      </c>
      <c r="AQ20" s="3"/>
      <c r="AS20" s="3"/>
      <c r="AT20" s="3"/>
      <c r="AU20" s="3"/>
      <c r="AX20" s="7"/>
      <c r="AY20" s="3"/>
      <c r="AZ20" s="3"/>
      <c r="BA20" s="3"/>
      <c r="BB20" s="3"/>
      <c r="BC20" s="3"/>
      <c r="BD20" s="3"/>
      <c r="BE20" s="3"/>
      <c r="BF20" s="3"/>
      <c r="BG20" s="3"/>
      <c r="BH20" s="3"/>
      <c r="BI20" s="3"/>
      <c r="BJ20" s="3"/>
      <c r="BK20" s="3"/>
      <c r="BL20" s="3"/>
      <c r="BM20" s="3"/>
      <c r="BN20" s="3"/>
      <c r="BO20" s="3"/>
      <c r="BP20" s="3"/>
      <c r="BQ20" s="3"/>
      <c r="BR20" s="3"/>
      <c r="BS20" s="3"/>
      <c r="BT20" s="3"/>
      <c r="BU20" s="3"/>
      <c r="BV20" s="143"/>
      <c r="BW20" s="144"/>
      <c r="BX20" s="3"/>
      <c r="BY20" s="3"/>
      <c r="BZ20" s="3"/>
      <c r="CA20" s="3"/>
      <c r="CB20" s="3"/>
      <c r="CC20" s="3"/>
      <c r="CD20" s="3"/>
    </row>
    <row r="21" spans="1:82">
      <c r="A21" s="1"/>
      <c r="B21" s="2"/>
      <c r="C21" s="6">
        <v>0</v>
      </c>
      <c r="D21" s="5">
        <v>19.600000000000001</v>
      </c>
      <c r="E21" s="1">
        <f t="shared" si="32"/>
        <v>0</v>
      </c>
      <c r="F21" s="15" t="e">
        <f t="shared" si="33"/>
        <v>#DIV/0!</v>
      </c>
      <c r="G21" s="15" t="e">
        <f t="shared" si="34"/>
        <v>#DIV/0!</v>
      </c>
      <c r="H21" s="1">
        <f t="shared" si="35"/>
        <v>0</v>
      </c>
      <c r="I21" s="1">
        <f t="shared" si="36"/>
        <v>0</v>
      </c>
      <c r="J21" s="16" t="e">
        <f t="shared" ref="J21:J31" si="37">D21-F21</f>
        <v>#DIV/0!</v>
      </c>
      <c r="K21" s="16" t="e">
        <f t="shared" ref="K21:K33" si="38">J21/G21</f>
        <v>#DIV/0!</v>
      </c>
      <c r="M21" s="9" t="s">
        <v>18</v>
      </c>
      <c r="N21" s="9" t="e">
        <f>J18*1</f>
        <v>#DIV/0!</v>
      </c>
      <c r="O21" s="9" t="e">
        <f>J36*1</f>
        <v>#DIV/0!</v>
      </c>
      <c r="P21" s="9" t="e">
        <f>J54*1</f>
        <v>#DIV/0!</v>
      </c>
      <c r="Q21" s="9" t="e">
        <f>J72*1</f>
        <v>#DIV/0!</v>
      </c>
      <c r="R21" s="9" t="e">
        <f>J90*1</f>
        <v>#DIV/0!</v>
      </c>
      <c r="S21" s="9" t="e">
        <f>J108*1</f>
        <v>#DIV/0!</v>
      </c>
      <c r="T21" s="9" t="e">
        <f>J126*1</f>
        <v>#DIV/0!</v>
      </c>
      <c r="U21" s="9" t="e">
        <f>J144*1</f>
        <v>#DIV/0!</v>
      </c>
      <c r="V21" s="9" t="e">
        <f>J162*1</f>
        <v>#DIV/0!</v>
      </c>
      <c r="W21" s="9" t="e">
        <f>J180*1</f>
        <v>#DIV/0!</v>
      </c>
      <c r="X21" s="9" t="e">
        <f>J198*1</f>
        <v>#DIV/0!</v>
      </c>
      <c r="Y21" s="9" t="e">
        <f>J216*1</f>
        <v>#DIV/0!</v>
      </c>
      <c r="Z21" s="9" t="e">
        <f>J234*1</f>
        <v>#DIV/0!</v>
      </c>
      <c r="AA21" s="9" t="e">
        <f>J252*1</f>
        <v>#DIV/0!</v>
      </c>
      <c r="AB21" s="9" t="e">
        <f>J270*1</f>
        <v>#DIV/0!</v>
      </c>
      <c r="AC21" s="9" t="e">
        <f>J288*1</f>
        <v>#DIV/0!</v>
      </c>
      <c r="AD21" s="9" t="e">
        <f>J306*1</f>
        <v>#DIV/0!</v>
      </c>
      <c r="AE21" s="9" t="e">
        <f>J324*1</f>
        <v>#DIV/0!</v>
      </c>
      <c r="AF21" s="9" t="e">
        <f>J342*1</f>
        <v>#DIV/0!</v>
      </c>
      <c r="AG21" s="9" t="e">
        <f>J360*1</f>
        <v>#DIV/0!</v>
      </c>
      <c r="AH21" s="9" t="e">
        <f>J378*1</f>
        <v>#DIV/0!</v>
      </c>
      <c r="AI21" s="9" t="e">
        <f>J396*1</f>
        <v>#DIV/0!</v>
      </c>
      <c r="AJ21" s="9" t="e">
        <f>J414*1</f>
        <v>#DIV/0!</v>
      </c>
      <c r="AK21" s="9" t="e">
        <f>J432*1</f>
        <v>#DIV/0!</v>
      </c>
      <c r="AL21" s="9" t="e">
        <f t="shared" ref="AL21:AL37" si="39">AVERAGE(N21:AK21)</f>
        <v>#DIV/0!</v>
      </c>
      <c r="AN21" s="1"/>
      <c r="AO21" s="2"/>
      <c r="AP21" s="137">
        <v>0</v>
      </c>
      <c r="AQ21" s="5"/>
      <c r="AS21" s="5"/>
      <c r="AT21" s="5"/>
      <c r="AU21" s="5"/>
      <c r="AX21" s="7"/>
      <c r="AY21" s="5"/>
      <c r="AZ21" s="5"/>
      <c r="BA21" s="5"/>
      <c r="BB21" s="5"/>
      <c r="BC21" s="5"/>
      <c r="BD21" s="5"/>
      <c r="BE21" s="5"/>
      <c r="BF21" s="5"/>
      <c r="BG21" s="5"/>
      <c r="BH21" s="5"/>
      <c r="BI21" s="5"/>
      <c r="BJ21" s="5"/>
      <c r="BK21" s="5"/>
      <c r="BL21" s="5"/>
      <c r="BM21" s="5"/>
      <c r="BN21" s="5"/>
      <c r="BO21" s="5"/>
      <c r="BP21" s="5"/>
      <c r="BQ21" s="5"/>
      <c r="BR21" s="5"/>
      <c r="BS21" s="5"/>
      <c r="BT21" s="5"/>
      <c r="BU21" s="5"/>
      <c r="BV21" s="145"/>
      <c r="BW21" s="146"/>
      <c r="BX21" s="5"/>
      <c r="BY21" s="5"/>
      <c r="BZ21" s="5"/>
      <c r="CA21" s="5"/>
      <c r="CB21" s="5"/>
      <c r="CC21" s="5"/>
      <c r="CD21" s="5"/>
    </row>
    <row r="22" spans="1:82">
      <c r="A22" s="1"/>
      <c r="B22" s="2"/>
      <c r="C22" s="2">
        <v>10</v>
      </c>
      <c r="D22" s="17">
        <v>19.66</v>
      </c>
      <c r="E22" s="1">
        <f t="shared" si="32"/>
        <v>0</v>
      </c>
      <c r="F22" s="15" t="e">
        <f t="shared" si="33"/>
        <v>#DIV/0!</v>
      </c>
      <c r="G22" s="15" t="e">
        <f t="shared" si="34"/>
        <v>#DIV/0!</v>
      </c>
      <c r="H22" s="1">
        <f t="shared" si="35"/>
        <v>0</v>
      </c>
      <c r="I22" s="1">
        <f t="shared" si="36"/>
        <v>0</v>
      </c>
      <c r="J22" s="16" t="e">
        <f t="shared" si="37"/>
        <v>#DIV/0!</v>
      </c>
      <c r="K22" s="16" t="e">
        <f t="shared" si="38"/>
        <v>#DIV/0!</v>
      </c>
      <c r="M22" s="9">
        <v>0</v>
      </c>
      <c r="N22" s="9" t="e">
        <f t="shared" ref="N22:N33" si="40">J3*1</f>
        <v>#DIV/0!</v>
      </c>
      <c r="O22" s="9" t="e">
        <f t="shared" ref="O22:O33" si="41">J21*1</f>
        <v>#DIV/0!</v>
      </c>
      <c r="P22" s="9" t="e">
        <f t="shared" ref="P22:P33" si="42">J39*1</f>
        <v>#DIV/0!</v>
      </c>
      <c r="Q22" s="9" t="e">
        <f t="shared" ref="Q22:Q33" si="43">J57*1</f>
        <v>#DIV/0!</v>
      </c>
      <c r="R22" s="9" t="e">
        <f t="shared" ref="R22:R33" si="44">J75*1</f>
        <v>#DIV/0!</v>
      </c>
      <c r="S22" s="9" t="e">
        <f t="shared" ref="S22:S33" si="45">J93*1</f>
        <v>#DIV/0!</v>
      </c>
      <c r="T22" s="9" t="e">
        <f t="shared" ref="T22:T33" si="46">J111*1</f>
        <v>#DIV/0!</v>
      </c>
      <c r="U22" s="9" t="e">
        <f t="shared" ref="U22:U33" si="47">J129*1</f>
        <v>#DIV/0!</v>
      </c>
      <c r="V22" s="9" t="e">
        <f t="shared" ref="V22:V33" si="48">J147*1</f>
        <v>#DIV/0!</v>
      </c>
      <c r="W22" s="9" t="e">
        <f t="shared" ref="W22:W33" si="49">J165*1</f>
        <v>#DIV/0!</v>
      </c>
      <c r="X22" s="9" t="e">
        <f t="shared" ref="X22:X33" si="50">J183*1</f>
        <v>#DIV/0!</v>
      </c>
      <c r="Y22" s="9" t="e">
        <f t="shared" ref="Y22:Y33" si="51">J201*1</f>
        <v>#DIV/0!</v>
      </c>
      <c r="Z22" s="9" t="e">
        <f t="shared" ref="Z22:Z33" si="52">J219*1</f>
        <v>#DIV/0!</v>
      </c>
      <c r="AA22" s="9" t="e">
        <f t="shared" ref="AA22:AA33" si="53">J237*1</f>
        <v>#DIV/0!</v>
      </c>
      <c r="AB22" s="9" t="e">
        <f t="shared" ref="AB22:AB33" si="54">J255*1</f>
        <v>#DIV/0!</v>
      </c>
      <c r="AC22" s="9" t="e">
        <f t="shared" ref="AC22:AC33" si="55">J273*1</f>
        <v>#DIV/0!</v>
      </c>
      <c r="AD22" s="9" t="e">
        <f t="shared" ref="AD22:AD33" si="56">J291*1</f>
        <v>#DIV/0!</v>
      </c>
      <c r="AE22" s="9" t="e">
        <f t="shared" ref="AE22:AE33" si="57">J309*1</f>
        <v>#DIV/0!</v>
      </c>
      <c r="AF22" s="9" t="e">
        <f t="shared" ref="AF22:AF33" si="58">J327*1</f>
        <v>#DIV/0!</v>
      </c>
      <c r="AG22" s="9" t="e">
        <f t="shared" ref="AG22:AG33" si="59">J345*1</f>
        <v>#DIV/0!</v>
      </c>
      <c r="AH22" s="9" t="e">
        <f t="shared" ref="AH22:AH33" si="60">J363*1</f>
        <v>#DIV/0!</v>
      </c>
      <c r="AI22" s="9" t="e">
        <f t="shared" ref="AI22:AI33" si="61">J381*1</f>
        <v>#DIV/0!</v>
      </c>
      <c r="AJ22" s="9" t="e">
        <f t="shared" ref="AJ22:AJ33" si="62">J399*1</f>
        <v>#DIV/0!</v>
      </c>
      <c r="AK22" s="9" t="e">
        <f t="shared" ref="AK22:AK33" si="63">J417*1</f>
        <v>#DIV/0!</v>
      </c>
      <c r="AL22" s="9" t="e">
        <f t="shared" si="39"/>
        <v>#DIV/0!</v>
      </c>
      <c r="AN22" s="1"/>
      <c r="AO22" s="2"/>
      <c r="AP22" s="138">
        <v>10</v>
      </c>
      <c r="AQ22" s="17"/>
      <c r="AT22" s="17"/>
      <c r="AX22" s="7"/>
      <c r="BF22" s="1"/>
      <c r="BH22" s="1"/>
      <c r="BI22" s="1"/>
      <c r="BK22" s="1"/>
      <c r="BM22" s="1"/>
      <c r="BO22" s="1"/>
      <c r="BP22" s="1"/>
      <c r="BQ22" s="1"/>
      <c r="BT22" s="1"/>
      <c r="BV22" s="147"/>
    </row>
    <row r="23" spans="1:82">
      <c r="A23" s="1"/>
      <c r="B23" s="2"/>
      <c r="C23" s="2">
        <v>20</v>
      </c>
      <c r="D23" s="17">
        <v>19.66</v>
      </c>
      <c r="E23" s="1">
        <f t="shared" si="32"/>
        <v>0</v>
      </c>
      <c r="F23" s="15" t="e">
        <f t="shared" si="33"/>
        <v>#DIV/0!</v>
      </c>
      <c r="G23" s="15" t="e">
        <f t="shared" si="34"/>
        <v>#DIV/0!</v>
      </c>
      <c r="H23" s="1">
        <f t="shared" si="35"/>
        <v>0</v>
      </c>
      <c r="I23" s="1">
        <f t="shared" si="36"/>
        <v>0</v>
      </c>
      <c r="J23" s="16" t="e">
        <f t="shared" si="37"/>
        <v>#DIV/0!</v>
      </c>
      <c r="K23" s="16" t="e">
        <f t="shared" si="38"/>
        <v>#DIV/0!</v>
      </c>
      <c r="M23" s="9">
        <v>10</v>
      </c>
      <c r="N23" s="9" t="e">
        <f t="shared" si="40"/>
        <v>#DIV/0!</v>
      </c>
      <c r="O23" s="9" t="e">
        <f t="shared" si="41"/>
        <v>#DIV/0!</v>
      </c>
      <c r="P23" s="9" t="e">
        <f t="shared" si="42"/>
        <v>#DIV/0!</v>
      </c>
      <c r="Q23" s="9" t="e">
        <f t="shared" si="43"/>
        <v>#DIV/0!</v>
      </c>
      <c r="R23" s="9" t="e">
        <f t="shared" si="44"/>
        <v>#DIV/0!</v>
      </c>
      <c r="S23" s="9" t="e">
        <f t="shared" si="45"/>
        <v>#DIV/0!</v>
      </c>
      <c r="T23" s="9" t="e">
        <f t="shared" si="46"/>
        <v>#DIV/0!</v>
      </c>
      <c r="U23" s="9" t="e">
        <f t="shared" si="47"/>
        <v>#DIV/0!</v>
      </c>
      <c r="V23" s="9" t="e">
        <f t="shared" si="48"/>
        <v>#DIV/0!</v>
      </c>
      <c r="W23" s="9" t="e">
        <f t="shared" si="49"/>
        <v>#DIV/0!</v>
      </c>
      <c r="X23" s="9" t="e">
        <f t="shared" si="50"/>
        <v>#DIV/0!</v>
      </c>
      <c r="Y23" s="9" t="e">
        <f t="shared" si="51"/>
        <v>#DIV/0!</v>
      </c>
      <c r="Z23" s="9" t="e">
        <f t="shared" si="52"/>
        <v>#DIV/0!</v>
      </c>
      <c r="AA23" s="9" t="e">
        <f t="shared" si="53"/>
        <v>#DIV/0!</v>
      </c>
      <c r="AB23" s="9" t="e">
        <f t="shared" si="54"/>
        <v>#DIV/0!</v>
      </c>
      <c r="AC23" s="9" t="e">
        <f t="shared" si="55"/>
        <v>#DIV/0!</v>
      </c>
      <c r="AD23" s="9" t="e">
        <f t="shared" si="56"/>
        <v>#DIV/0!</v>
      </c>
      <c r="AE23" s="9" t="e">
        <f t="shared" si="57"/>
        <v>#DIV/0!</v>
      </c>
      <c r="AF23" s="9" t="e">
        <f t="shared" si="58"/>
        <v>#DIV/0!</v>
      </c>
      <c r="AG23" s="9" t="e">
        <f t="shared" si="59"/>
        <v>#DIV/0!</v>
      </c>
      <c r="AH23" s="9" t="e">
        <f t="shared" si="60"/>
        <v>#DIV/0!</v>
      </c>
      <c r="AI23" s="9" t="e">
        <f t="shared" si="61"/>
        <v>#DIV/0!</v>
      </c>
      <c r="AJ23" s="9" t="e">
        <f t="shared" si="62"/>
        <v>#DIV/0!</v>
      </c>
      <c r="AK23" s="9" t="e">
        <f t="shared" si="63"/>
        <v>#DIV/0!</v>
      </c>
      <c r="AL23" s="9" t="e">
        <f t="shared" si="39"/>
        <v>#DIV/0!</v>
      </c>
      <c r="AN23" s="1"/>
      <c r="AO23" s="2"/>
      <c r="AP23" s="138">
        <v>20</v>
      </c>
      <c r="AQ23" s="17"/>
      <c r="AT23" s="17"/>
      <c r="AX23" s="7"/>
      <c r="BF23" s="1"/>
      <c r="BH23" s="1"/>
      <c r="BI23" s="1"/>
      <c r="BK23" s="1"/>
      <c r="BM23" s="1"/>
      <c r="BO23" s="1"/>
      <c r="BP23" s="1"/>
      <c r="BQ23" s="1"/>
      <c r="BT23" s="1"/>
      <c r="BV23" s="147"/>
    </row>
    <row r="24" spans="1:82">
      <c r="A24" s="1"/>
      <c r="B24" s="2"/>
      <c r="C24" s="2">
        <v>30</v>
      </c>
      <c r="D24" s="17">
        <v>19.670000000000002</v>
      </c>
      <c r="E24" s="1">
        <f t="shared" si="32"/>
        <v>0</v>
      </c>
      <c r="F24" s="15" t="e">
        <f t="shared" si="33"/>
        <v>#DIV/0!</v>
      </c>
      <c r="G24" s="15" t="e">
        <f t="shared" si="34"/>
        <v>#DIV/0!</v>
      </c>
      <c r="H24" s="1">
        <f t="shared" si="35"/>
        <v>0</v>
      </c>
      <c r="I24" s="1">
        <f t="shared" si="36"/>
        <v>0</v>
      </c>
      <c r="J24" s="16" t="e">
        <f t="shared" si="37"/>
        <v>#DIV/0!</v>
      </c>
      <c r="K24" s="16" t="e">
        <f t="shared" si="38"/>
        <v>#DIV/0!</v>
      </c>
      <c r="M24" s="9">
        <v>20</v>
      </c>
      <c r="N24" s="9" t="e">
        <f t="shared" si="40"/>
        <v>#DIV/0!</v>
      </c>
      <c r="O24" s="9" t="e">
        <f t="shared" si="41"/>
        <v>#DIV/0!</v>
      </c>
      <c r="P24" s="9" t="e">
        <f t="shared" si="42"/>
        <v>#DIV/0!</v>
      </c>
      <c r="Q24" s="9" t="e">
        <f t="shared" si="43"/>
        <v>#DIV/0!</v>
      </c>
      <c r="R24" s="9" t="e">
        <f t="shared" si="44"/>
        <v>#DIV/0!</v>
      </c>
      <c r="S24" s="9" t="e">
        <f t="shared" si="45"/>
        <v>#DIV/0!</v>
      </c>
      <c r="T24" s="9" t="e">
        <f t="shared" si="46"/>
        <v>#DIV/0!</v>
      </c>
      <c r="U24" s="9" t="e">
        <f t="shared" si="47"/>
        <v>#DIV/0!</v>
      </c>
      <c r="V24" s="9" t="e">
        <f t="shared" si="48"/>
        <v>#DIV/0!</v>
      </c>
      <c r="W24" s="9" t="e">
        <f t="shared" si="49"/>
        <v>#DIV/0!</v>
      </c>
      <c r="X24" s="9" t="e">
        <f t="shared" si="50"/>
        <v>#DIV/0!</v>
      </c>
      <c r="Y24" s="9" t="e">
        <f t="shared" si="51"/>
        <v>#DIV/0!</v>
      </c>
      <c r="Z24" s="9" t="e">
        <f t="shared" si="52"/>
        <v>#DIV/0!</v>
      </c>
      <c r="AA24" s="9" t="e">
        <f t="shared" si="53"/>
        <v>#DIV/0!</v>
      </c>
      <c r="AB24" s="9" t="e">
        <f t="shared" si="54"/>
        <v>#DIV/0!</v>
      </c>
      <c r="AC24" s="9" t="e">
        <f t="shared" si="55"/>
        <v>#DIV/0!</v>
      </c>
      <c r="AD24" s="9" t="e">
        <f t="shared" si="56"/>
        <v>#DIV/0!</v>
      </c>
      <c r="AE24" s="9" t="e">
        <f t="shared" si="57"/>
        <v>#DIV/0!</v>
      </c>
      <c r="AF24" s="9" t="e">
        <f t="shared" si="58"/>
        <v>#DIV/0!</v>
      </c>
      <c r="AG24" s="9" t="e">
        <f t="shared" si="59"/>
        <v>#DIV/0!</v>
      </c>
      <c r="AH24" s="9" t="e">
        <f t="shared" si="60"/>
        <v>#DIV/0!</v>
      </c>
      <c r="AI24" s="9" t="e">
        <f t="shared" si="61"/>
        <v>#DIV/0!</v>
      </c>
      <c r="AJ24" s="9" t="e">
        <f t="shared" si="62"/>
        <v>#DIV/0!</v>
      </c>
      <c r="AK24" s="9" t="e">
        <f t="shared" si="63"/>
        <v>#DIV/0!</v>
      </c>
      <c r="AL24" s="9" t="e">
        <f t="shared" si="39"/>
        <v>#DIV/0!</v>
      </c>
      <c r="AN24" s="1"/>
      <c r="AO24" s="2"/>
      <c r="AP24" s="138">
        <v>30</v>
      </c>
      <c r="AQ24" s="17"/>
      <c r="AT24" s="17"/>
      <c r="AX24" s="7"/>
      <c r="BF24" s="1"/>
      <c r="BH24" s="1"/>
      <c r="BI24" s="1"/>
      <c r="BK24" s="1"/>
      <c r="BM24" s="1"/>
      <c r="BO24" s="1"/>
      <c r="BP24" s="1"/>
      <c r="BQ24" s="1"/>
      <c r="BT24" s="1"/>
      <c r="BV24" s="147"/>
    </row>
    <row r="25" spans="1:82">
      <c r="A25" s="1"/>
      <c r="B25" s="2"/>
      <c r="C25" s="2">
        <v>50</v>
      </c>
      <c r="D25" s="17">
        <v>19.649999999999999</v>
      </c>
      <c r="E25" s="1">
        <f t="shared" si="32"/>
        <v>0</v>
      </c>
      <c r="F25" s="15" t="e">
        <f t="shared" si="33"/>
        <v>#DIV/0!</v>
      </c>
      <c r="G25" s="15" t="e">
        <f t="shared" si="34"/>
        <v>#DIV/0!</v>
      </c>
      <c r="H25" s="1">
        <f t="shared" si="35"/>
        <v>0</v>
      </c>
      <c r="I25" s="1">
        <f t="shared" si="36"/>
        <v>0</v>
      </c>
      <c r="J25" s="16" t="e">
        <f t="shared" si="37"/>
        <v>#DIV/0!</v>
      </c>
      <c r="K25" s="16" t="e">
        <f t="shared" si="38"/>
        <v>#DIV/0!</v>
      </c>
      <c r="M25" s="9">
        <v>30</v>
      </c>
      <c r="N25" s="9" t="e">
        <f t="shared" si="40"/>
        <v>#DIV/0!</v>
      </c>
      <c r="O25" s="9" t="e">
        <f t="shared" si="41"/>
        <v>#DIV/0!</v>
      </c>
      <c r="P25" s="9" t="e">
        <f t="shared" si="42"/>
        <v>#DIV/0!</v>
      </c>
      <c r="Q25" s="9" t="e">
        <f t="shared" si="43"/>
        <v>#DIV/0!</v>
      </c>
      <c r="R25" s="9" t="e">
        <f t="shared" si="44"/>
        <v>#DIV/0!</v>
      </c>
      <c r="S25" s="9" t="e">
        <f t="shared" si="45"/>
        <v>#DIV/0!</v>
      </c>
      <c r="T25" s="9" t="e">
        <f t="shared" si="46"/>
        <v>#DIV/0!</v>
      </c>
      <c r="U25" s="9" t="e">
        <f t="shared" si="47"/>
        <v>#DIV/0!</v>
      </c>
      <c r="V25" s="9" t="e">
        <f t="shared" si="48"/>
        <v>#DIV/0!</v>
      </c>
      <c r="W25" s="9" t="e">
        <f t="shared" si="49"/>
        <v>#DIV/0!</v>
      </c>
      <c r="X25" s="9" t="e">
        <f t="shared" si="50"/>
        <v>#DIV/0!</v>
      </c>
      <c r="Y25" s="9" t="e">
        <f t="shared" si="51"/>
        <v>#DIV/0!</v>
      </c>
      <c r="Z25" s="9" t="e">
        <f t="shared" si="52"/>
        <v>#DIV/0!</v>
      </c>
      <c r="AA25" s="9" t="e">
        <f t="shared" si="53"/>
        <v>#DIV/0!</v>
      </c>
      <c r="AB25" s="9" t="e">
        <f t="shared" si="54"/>
        <v>#DIV/0!</v>
      </c>
      <c r="AC25" s="9" t="e">
        <f t="shared" si="55"/>
        <v>#DIV/0!</v>
      </c>
      <c r="AD25" s="9" t="e">
        <f t="shared" si="56"/>
        <v>#DIV/0!</v>
      </c>
      <c r="AE25" s="9" t="e">
        <f t="shared" si="57"/>
        <v>#DIV/0!</v>
      </c>
      <c r="AF25" s="9" t="e">
        <f t="shared" si="58"/>
        <v>#DIV/0!</v>
      </c>
      <c r="AG25" s="9" t="e">
        <f t="shared" si="59"/>
        <v>#DIV/0!</v>
      </c>
      <c r="AH25" s="9" t="e">
        <f t="shared" si="60"/>
        <v>#DIV/0!</v>
      </c>
      <c r="AI25" s="9" t="e">
        <f t="shared" si="61"/>
        <v>#DIV/0!</v>
      </c>
      <c r="AJ25" s="9" t="e">
        <f t="shared" si="62"/>
        <v>#DIV/0!</v>
      </c>
      <c r="AK25" s="9" t="e">
        <f t="shared" si="63"/>
        <v>#DIV/0!</v>
      </c>
      <c r="AL25" s="9" t="e">
        <f t="shared" si="39"/>
        <v>#DIV/0!</v>
      </c>
      <c r="AN25" s="1"/>
      <c r="AO25" s="2"/>
      <c r="AP25" s="138">
        <v>50</v>
      </c>
      <c r="AQ25" s="17"/>
      <c r="AT25" s="17"/>
      <c r="AX25" s="7"/>
      <c r="BF25" s="1"/>
      <c r="BH25" s="1"/>
      <c r="BI25" s="1"/>
      <c r="BK25" s="1"/>
      <c r="BM25" s="1"/>
      <c r="BO25" s="1"/>
      <c r="BP25" s="1"/>
      <c r="BQ25" s="1"/>
      <c r="BT25" s="1"/>
      <c r="BV25" s="147"/>
    </row>
    <row r="26" spans="1:82">
      <c r="A26" s="1"/>
      <c r="B26" s="2"/>
      <c r="C26" s="2">
        <v>75</v>
      </c>
      <c r="D26" s="17">
        <v>18.88</v>
      </c>
      <c r="E26" s="1">
        <f t="shared" si="32"/>
        <v>0</v>
      </c>
      <c r="F26" s="15" t="e">
        <f t="shared" si="33"/>
        <v>#DIV/0!</v>
      </c>
      <c r="G26" s="15" t="e">
        <f t="shared" si="34"/>
        <v>#DIV/0!</v>
      </c>
      <c r="H26" s="1">
        <f t="shared" si="35"/>
        <v>0</v>
      </c>
      <c r="I26" s="1">
        <f t="shared" si="36"/>
        <v>0</v>
      </c>
      <c r="J26" s="16" t="e">
        <f t="shared" si="37"/>
        <v>#DIV/0!</v>
      </c>
      <c r="K26" s="16" t="e">
        <f t="shared" si="38"/>
        <v>#DIV/0!</v>
      </c>
      <c r="M26" s="9">
        <v>50</v>
      </c>
      <c r="N26" s="9" t="e">
        <f t="shared" si="40"/>
        <v>#DIV/0!</v>
      </c>
      <c r="O26" s="9" t="e">
        <f t="shared" si="41"/>
        <v>#DIV/0!</v>
      </c>
      <c r="P26" s="9" t="e">
        <f t="shared" si="42"/>
        <v>#DIV/0!</v>
      </c>
      <c r="Q26" s="9" t="e">
        <f t="shared" si="43"/>
        <v>#DIV/0!</v>
      </c>
      <c r="R26" s="9" t="e">
        <f t="shared" si="44"/>
        <v>#DIV/0!</v>
      </c>
      <c r="S26" s="9" t="e">
        <f t="shared" si="45"/>
        <v>#DIV/0!</v>
      </c>
      <c r="T26" s="9" t="e">
        <f t="shared" si="46"/>
        <v>#DIV/0!</v>
      </c>
      <c r="U26" s="9" t="e">
        <f t="shared" si="47"/>
        <v>#DIV/0!</v>
      </c>
      <c r="V26" s="9" t="e">
        <f t="shared" si="48"/>
        <v>#DIV/0!</v>
      </c>
      <c r="W26" s="9" t="e">
        <f t="shared" si="49"/>
        <v>#DIV/0!</v>
      </c>
      <c r="X26" s="9" t="e">
        <f t="shared" si="50"/>
        <v>#DIV/0!</v>
      </c>
      <c r="Y26" s="9" t="e">
        <f t="shared" si="51"/>
        <v>#DIV/0!</v>
      </c>
      <c r="Z26" s="9" t="e">
        <f t="shared" si="52"/>
        <v>#DIV/0!</v>
      </c>
      <c r="AA26" s="9" t="e">
        <f t="shared" si="53"/>
        <v>#DIV/0!</v>
      </c>
      <c r="AB26" s="9" t="e">
        <f t="shared" si="54"/>
        <v>#DIV/0!</v>
      </c>
      <c r="AC26" s="9" t="e">
        <f t="shared" si="55"/>
        <v>#DIV/0!</v>
      </c>
      <c r="AD26" s="9" t="e">
        <f t="shared" si="56"/>
        <v>#DIV/0!</v>
      </c>
      <c r="AE26" s="9" t="e">
        <f t="shared" si="57"/>
        <v>#DIV/0!</v>
      </c>
      <c r="AF26" s="9" t="e">
        <f t="shared" si="58"/>
        <v>#DIV/0!</v>
      </c>
      <c r="AG26" s="9" t="e">
        <f t="shared" si="59"/>
        <v>#DIV/0!</v>
      </c>
      <c r="AH26" s="9" t="e">
        <f t="shared" si="60"/>
        <v>#DIV/0!</v>
      </c>
      <c r="AI26" s="9" t="e">
        <f t="shared" si="61"/>
        <v>#DIV/0!</v>
      </c>
      <c r="AJ26" s="9" t="e">
        <f t="shared" si="62"/>
        <v>#DIV/0!</v>
      </c>
      <c r="AK26" s="9" t="e">
        <f t="shared" si="63"/>
        <v>#DIV/0!</v>
      </c>
      <c r="AL26" s="9" t="e">
        <f t="shared" si="39"/>
        <v>#DIV/0!</v>
      </c>
      <c r="AN26" s="1"/>
      <c r="AO26" s="2"/>
      <c r="AP26" s="138">
        <v>75</v>
      </c>
      <c r="AQ26" s="17"/>
      <c r="AT26" s="17"/>
      <c r="AX26" s="7"/>
      <c r="BF26" s="1"/>
      <c r="BH26" s="1"/>
      <c r="BI26" s="1"/>
      <c r="BK26" s="1"/>
      <c r="BM26" s="1"/>
      <c r="BO26" s="1"/>
      <c r="BP26" s="1"/>
      <c r="BQ26" s="1"/>
      <c r="BT26" s="1"/>
      <c r="BV26" s="147"/>
    </row>
    <row r="27" spans="1:82">
      <c r="A27" s="1"/>
      <c r="B27" s="2"/>
      <c r="C27" s="2">
        <v>100</v>
      </c>
      <c r="D27" s="17">
        <v>17.899999999999999</v>
      </c>
      <c r="E27" s="1">
        <f t="shared" si="32"/>
        <v>0</v>
      </c>
      <c r="F27" s="15" t="e">
        <f t="shared" si="33"/>
        <v>#DIV/0!</v>
      </c>
      <c r="G27" s="15" t="e">
        <f t="shared" si="34"/>
        <v>#DIV/0!</v>
      </c>
      <c r="H27" s="1">
        <f t="shared" si="35"/>
        <v>0</v>
      </c>
      <c r="I27" s="1">
        <f t="shared" si="36"/>
        <v>0</v>
      </c>
      <c r="J27" s="16" t="e">
        <f t="shared" si="37"/>
        <v>#DIV/0!</v>
      </c>
      <c r="K27" s="16" t="e">
        <f t="shared" si="38"/>
        <v>#DIV/0!</v>
      </c>
      <c r="M27" s="9">
        <v>75</v>
      </c>
      <c r="N27" s="9" t="e">
        <f t="shared" si="40"/>
        <v>#DIV/0!</v>
      </c>
      <c r="O27" s="9" t="e">
        <f t="shared" si="41"/>
        <v>#DIV/0!</v>
      </c>
      <c r="P27" s="9" t="e">
        <f t="shared" si="42"/>
        <v>#DIV/0!</v>
      </c>
      <c r="Q27" s="9" t="e">
        <f t="shared" si="43"/>
        <v>#DIV/0!</v>
      </c>
      <c r="R27" s="9" t="e">
        <f t="shared" si="44"/>
        <v>#DIV/0!</v>
      </c>
      <c r="S27" s="9" t="e">
        <f t="shared" si="45"/>
        <v>#DIV/0!</v>
      </c>
      <c r="T27" s="9" t="e">
        <f t="shared" si="46"/>
        <v>#DIV/0!</v>
      </c>
      <c r="U27" s="9" t="e">
        <f t="shared" si="47"/>
        <v>#DIV/0!</v>
      </c>
      <c r="V27" s="9" t="e">
        <f t="shared" si="48"/>
        <v>#DIV/0!</v>
      </c>
      <c r="W27" s="9" t="e">
        <f t="shared" si="49"/>
        <v>#DIV/0!</v>
      </c>
      <c r="X27" s="9" t="e">
        <f t="shared" si="50"/>
        <v>#DIV/0!</v>
      </c>
      <c r="Y27" s="9" t="e">
        <f t="shared" si="51"/>
        <v>#DIV/0!</v>
      </c>
      <c r="Z27" s="9" t="e">
        <f t="shared" si="52"/>
        <v>#DIV/0!</v>
      </c>
      <c r="AA27" s="9" t="e">
        <f t="shared" si="53"/>
        <v>#DIV/0!</v>
      </c>
      <c r="AB27" s="9" t="e">
        <f t="shared" si="54"/>
        <v>#DIV/0!</v>
      </c>
      <c r="AC27" s="9" t="e">
        <f t="shared" si="55"/>
        <v>#DIV/0!</v>
      </c>
      <c r="AD27" s="9" t="e">
        <f t="shared" si="56"/>
        <v>#DIV/0!</v>
      </c>
      <c r="AE27" s="9" t="e">
        <f t="shared" si="57"/>
        <v>#DIV/0!</v>
      </c>
      <c r="AF27" s="9" t="e">
        <f t="shared" si="58"/>
        <v>#DIV/0!</v>
      </c>
      <c r="AG27" s="9" t="e">
        <f t="shared" si="59"/>
        <v>#DIV/0!</v>
      </c>
      <c r="AH27" s="9" t="e">
        <f t="shared" si="60"/>
        <v>#DIV/0!</v>
      </c>
      <c r="AI27" s="9" t="e">
        <f t="shared" si="61"/>
        <v>#DIV/0!</v>
      </c>
      <c r="AJ27" s="9" t="e">
        <f t="shared" si="62"/>
        <v>#DIV/0!</v>
      </c>
      <c r="AK27" s="9" t="e">
        <f t="shared" si="63"/>
        <v>#DIV/0!</v>
      </c>
      <c r="AL27" s="9" t="e">
        <f t="shared" si="39"/>
        <v>#DIV/0!</v>
      </c>
      <c r="AN27" s="1"/>
      <c r="AO27" s="2"/>
      <c r="AP27" s="138">
        <v>100</v>
      </c>
      <c r="AQ27" s="17"/>
      <c r="AT27" s="17"/>
      <c r="AX27" s="7"/>
      <c r="BF27" s="1"/>
      <c r="BH27" s="1"/>
      <c r="BI27" s="1"/>
      <c r="BK27" s="1"/>
      <c r="BM27" s="1"/>
      <c r="BO27" s="1"/>
      <c r="BP27" s="1"/>
      <c r="BQ27" s="1"/>
      <c r="BT27" s="1"/>
      <c r="BV27" s="147"/>
    </row>
    <row r="28" spans="1:82">
      <c r="A28" s="1"/>
      <c r="B28" s="2"/>
      <c r="C28" s="2">
        <v>150</v>
      </c>
      <c r="D28" s="17">
        <v>15.26</v>
      </c>
      <c r="E28" s="1">
        <f t="shared" si="32"/>
        <v>0</v>
      </c>
      <c r="F28" s="15" t="e">
        <f t="shared" si="33"/>
        <v>#DIV/0!</v>
      </c>
      <c r="G28" s="15" t="e">
        <f t="shared" si="34"/>
        <v>#DIV/0!</v>
      </c>
      <c r="H28" s="1">
        <f t="shared" si="35"/>
        <v>0</v>
      </c>
      <c r="I28" s="1">
        <f t="shared" si="36"/>
        <v>0</v>
      </c>
      <c r="J28" s="16" t="e">
        <f t="shared" si="37"/>
        <v>#DIV/0!</v>
      </c>
      <c r="K28" s="16" t="e">
        <f t="shared" si="38"/>
        <v>#DIV/0!</v>
      </c>
      <c r="M28" s="9">
        <v>100</v>
      </c>
      <c r="N28" s="9" t="e">
        <f t="shared" si="40"/>
        <v>#DIV/0!</v>
      </c>
      <c r="O28" s="9" t="e">
        <f t="shared" si="41"/>
        <v>#DIV/0!</v>
      </c>
      <c r="P28" s="9" t="e">
        <f t="shared" si="42"/>
        <v>#DIV/0!</v>
      </c>
      <c r="Q28" s="9" t="e">
        <f t="shared" si="43"/>
        <v>#DIV/0!</v>
      </c>
      <c r="R28" s="9" t="e">
        <f t="shared" si="44"/>
        <v>#DIV/0!</v>
      </c>
      <c r="S28" s="9" t="e">
        <f t="shared" si="45"/>
        <v>#DIV/0!</v>
      </c>
      <c r="T28" s="9" t="e">
        <f t="shared" si="46"/>
        <v>#DIV/0!</v>
      </c>
      <c r="U28" s="9" t="e">
        <f t="shared" si="47"/>
        <v>#DIV/0!</v>
      </c>
      <c r="V28" s="9" t="e">
        <f t="shared" si="48"/>
        <v>#DIV/0!</v>
      </c>
      <c r="W28" s="9" t="e">
        <f t="shared" si="49"/>
        <v>#DIV/0!</v>
      </c>
      <c r="X28" s="9" t="e">
        <f t="shared" si="50"/>
        <v>#DIV/0!</v>
      </c>
      <c r="Y28" s="9" t="e">
        <f t="shared" si="51"/>
        <v>#DIV/0!</v>
      </c>
      <c r="Z28" s="9" t="e">
        <f t="shared" si="52"/>
        <v>#DIV/0!</v>
      </c>
      <c r="AA28" s="9" t="e">
        <f t="shared" si="53"/>
        <v>#DIV/0!</v>
      </c>
      <c r="AB28" s="9" t="e">
        <f t="shared" si="54"/>
        <v>#DIV/0!</v>
      </c>
      <c r="AC28" s="9" t="e">
        <f t="shared" si="55"/>
        <v>#DIV/0!</v>
      </c>
      <c r="AD28" s="9" t="e">
        <f t="shared" si="56"/>
        <v>#DIV/0!</v>
      </c>
      <c r="AE28" s="9" t="e">
        <f t="shared" si="57"/>
        <v>#DIV/0!</v>
      </c>
      <c r="AF28" s="9" t="e">
        <f t="shared" si="58"/>
        <v>#DIV/0!</v>
      </c>
      <c r="AG28" s="9" t="e">
        <f t="shared" si="59"/>
        <v>#DIV/0!</v>
      </c>
      <c r="AH28" s="9" t="e">
        <f t="shared" si="60"/>
        <v>#DIV/0!</v>
      </c>
      <c r="AI28" s="9" t="e">
        <f t="shared" si="61"/>
        <v>#DIV/0!</v>
      </c>
      <c r="AJ28" s="9" t="e">
        <f t="shared" si="62"/>
        <v>#DIV/0!</v>
      </c>
      <c r="AK28" s="9" t="e">
        <f t="shared" si="63"/>
        <v>#DIV/0!</v>
      </c>
      <c r="AL28" s="9" t="e">
        <f t="shared" si="39"/>
        <v>#DIV/0!</v>
      </c>
      <c r="AN28" s="1"/>
      <c r="AO28" s="2"/>
      <c r="AP28" s="138">
        <v>150</v>
      </c>
      <c r="AQ28" s="17"/>
      <c r="AT28" s="17"/>
      <c r="AX28" s="7"/>
      <c r="BF28" s="1"/>
      <c r="BH28" s="1"/>
      <c r="BI28" s="1"/>
      <c r="BK28" s="1"/>
      <c r="BM28" s="1"/>
      <c r="BO28" s="1"/>
      <c r="BP28" s="1"/>
      <c r="BQ28" s="1"/>
      <c r="BT28" s="1"/>
      <c r="BV28" s="147"/>
    </row>
    <row r="29" spans="1:82">
      <c r="A29" s="1"/>
      <c r="B29" s="2"/>
      <c r="C29" s="2">
        <v>200</v>
      </c>
      <c r="D29" s="17">
        <v>14.9</v>
      </c>
      <c r="E29" s="1">
        <f t="shared" si="32"/>
        <v>0</v>
      </c>
      <c r="F29" s="15" t="e">
        <f t="shared" si="33"/>
        <v>#DIV/0!</v>
      </c>
      <c r="G29" s="15" t="e">
        <f t="shared" si="34"/>
        <v>#DIV/0!</v>
      </c>
      <c r="H29" s="1">
        <f t="shared" si="35"/>
        <v>0</v>
      </c>
      <c r="I29" s="1">
        <f t="shared" si="36"/>
        <v>0</v>
      </c>
      <c r="J29" s="16" t="e">
        <f t="shared" si="37"/>
        <v>#DIV/0!</v>
      </c>
      <c r="K29" s="16" t="e">
        <f t="shared" si="38"/>
        <v>#DIV/0!</v>
      </c>
      <c r="M29" s="9">
        <v>150</v>
      </c>
      <c r="N29" s="9" t="e">
        <f t="shared" si="40"/>
        <v>#DIV/0!</v>
      </c>
      <c r="O29" s="9" t="e">
        <f t="shared" si="41"/>
        <v>#DIV/0!</v>
      </c>
      <c r="P29" s="9" t="e">
        <f t="shared" si="42"/>
        <v>#DIV/0!</v>
      </c>
      <c r="Q29" s="9" t="e">
        <f t="shared" si="43"/>
        <v>#DIV/0!</v>
      </c>
      <c r="R29" s="9" t="e">
        <f t="shared" si="44"/>
        <v>#DIV/0!</v>
      </c>
      <c r="S29" s="9" t="e">
        <f t="shared" si="45"/>
        <v>#DIV/0!</v>
      </c>
      <c r="T29" s="9" t="e">
        <f t="shared" si="46"/>
        <v>#DIV/0!</v>
      </c>
      <c r="U29" s="9" t="e">
        <f t="shared" si="47"/>
        <v>#DIV/0!</v>
      </c>
      <c r="V29" s="9" t="e">
        <f t="shared" si="48"/>
        <v>#DIV/0!</v>
      </c>
      <c r="W29" s="9" t="e">
        <f t="shared" si="49"/>
        <v>#DIV/0!</v>
      </c>
      <c r="X29" s="9" t="e">
        <f t="shared" si="50"/>
        <v>#DIV/0!</v>
      </c>
      <c r="Y29" s="9" t="e">
        <f t="shared" si="51"/>
        <v>#DIV/0!</v>
      </c>
      <c r="Z29" s="9" t="e">
        <f t="shared" si="52"/>
        <v>#DIV/0!</v>
      </c>
      <c r="AA29" s="9" t="e">
        <f t="shared" si="53"/>
        <v>#DIV/0!</v>
      </c>
      <c r="AB29" s="9" t="e">
        <f t="shared" si="54"/>
        <v>#DIV/0!</v>
      </c>
      <c r="AC29" s="9" t="e">
        <f t="shared" si="55"/>
        <v>#DIV/0!</v>
      </c>
      <c r="AD29" s="9" t="e">
        <f t="shared" si="56"/>
        <v>#DIV/0!</v>
      </c>
      <c r="AE29" s="9" t="e">
        <f t="shared" si="57"/>
        <v>#DIV/0!</v>
      </c>
      <c r="AF29" s="9" t="e">
        <f t="shared" si="58"/>
        <v>#DIV/0!</v>
      </c>
      <c r="AG29" s="9" t="e">
        <f t="shared" si="59"/>
        <v>#DIV/0!</v>
      </c>
      <c r="AH29" s="9" t="e">
        <f t="shared" si="60"/>
        <v>#DIV/0!</v>
      </c>
      <c r="AI29" s="9" t="e">
        <f t="shared" si="61"/>
        <v>#DIV/0!</v>
      </c>
      <c r="AJ29" s="9" t="e">
        <f t="shared" si="62"/>
        <v>#DIV/0!</v>
      </c>
      <c r="AK29" s="9" t="e">
        <f t="shared" si="63"/>
        <v>#DIV/0!</v>
      </c>
      <c r="AL29" s="9" t="e">
        <f t="shared" si="39"/>
        <v>#DIV/0!</v>
      </c>
      <c r="AN29" s="1"/>
      <c r="AO29" s="2"/>
      <c r="AP29" s="138">
        <v>200</v>
      </c>
      <c r="AQ29" s="17"/>
      <c r="AT29" s="17"/>
      <c r="AX29" s="7"/>
      <c r="BF29" s="1"/>
      <c r="BH29" s="1"/>
      <c r="BI29" s="1"/>
      <c r="BK29" s="1"/>
      <c r="BM29" s="1"/>
      <c r="BO29" s="1"/>
      <c r="BP29" s="1"/>
      <c r="BQ29" s="1"/>
      <c r="BT29" s="1"/>
      <c r="BV29" s="147"/>
    </row>
    <row r="30" spans="1:82">
      <c r="A30" s="1"/>
      <c r="B30" s="2"/>
      <c r="C30" s="2">
        <v>300</v>
      </c>
      <c r="D30" s="17">
        <v>13.25</v>
      </c>
      <c r="E30" s="1">
        <f t="shared" si="32"/>
        <v>0</v>
      </c>
      <c r="F30" s="15" t="e">
        <f t="shared" si="33"/>
        <v>#DIV/0!</v>
      </c>
      <c r="G30" s="15" t="e">
        <f t="shared" si="34"/>
        <v>#DIV/0!</v>
      </c>
      <c r="H30" s="1">
        <f t="shared" si="35"/>
        <v>0</v>
      </c>
      <c r="I30" s="1">
        <f t="shared" si="36"/>
        <v>0</v>
      </c>
      <c r="J30" s="16" t="e">
        <f t="shared" si="37"/>
        <v>#DIV/0!</v>
      </c>
      <c r="K30" s="16" t="e">
        <f t="shared" si="38"/>
        <v>#DIV/0!</v>
      </c>
      <c r="M30" s="9">
        <v>200</v>
      </c>
      <c r="N30" s="9" t="e">
        <f t="shared" si="40"/>
        <v>#DIV/0!</v>
      </c>
      <c r="O30" s="9" t="e">
        <f t="shared" si="41"/>
        <v>#DIV/0!</v>
      </c>
      <c r="P30" s="9" t="e">
        <f t="shared" si="42"/>
        <v>#DIV/0!</v>
      </c>
      <c r="Q30" s="9" t="e">
        <f t="shared" si="43"/>
        <v>#DIV/0!</v>
      </c>
      <c r="R30" s="9" t="e">
        <f t="shared" si="44"/>
        <v>#DIV/0!</v>
      </c>
      <c r="S30" s="9" t="e">
        <f t="shared" si="45"/>
        <v>#DIV/0!</v>
      </c>
      <c r="T30" s="9" t="e">
        <f t="shared" si="46"/>
        <v>#DIV/0!</v>
      </c>
      <c r="U30" s="9" t="e">
        <f t="shared" si="47"/>
        <v>#DIV/0!</v>
      </c>
      <c r="V30" s="9" t="e">
        <f t="shared" si="48"/>
        <v>#DIV/0!</v>
      </c>
      <c r="W30" s="9" t="e">
        <f t="shared" si="49"/>
        <v>#DIV/0!</v>
      </c>
      <c r="X30" s="9" t="e">
        <f t="shared" si="50"/>
        <v>#DIV/0!</v>
      </c>
      <c r="Y30" s="9" t="e">
        <f t="shared" si="51"/>
        <v>#DIV/0!</v>
      </c>
      <c r="Z30" s="9" t="e">
        <f t="shared" si="52"/>
        <v>#DIV/0!</v>
      </c>
      <c r="AA30" s="9" t="e">
        <f t="shared" si="53"/>
        <v>#DIV/0!</v>
      </c>
      <c r="AB30" s="9" t="e">
        <f t="shared" si="54"/>
        <v>#DIV/0!</v>
      </c>
      <c r="AC30" s="9" t="e">
        <f t="shared" si="55"/>
        <v>#DIV/0!</v>
      </c>
      <c r="AD30" s="9" t="e">
        <f t="shared" si="56"/>
        <v>#DIV/0!</v>
      </c>
      <c r="AE30" s="9" t="e">
        <f t="shared" si="57"/>
        <v>#DIV/0!</v>
      </c>
      <c r="AF30" s="9" t="e">
        <f t="shared" si="58"/>
        <v>#DIV/0!</v>
      </c>
      <c r="AG30" s="9" t="e">
        <f t="shared" si="59"/>
        <v>#DIV/0!</v>
      </c>
      <c r="AH30" s="9" t="e">
        <f t="shared" si="60"/>
        <v>#DIV/0!</v>
      </c>
      <c r="AI30" s="9" t="e">
        <f t="shared" si="61"/>
        <v>#DIV/0!</v>
      </c>
      <c r="AJ30" s="9" t="e">
        <f t="shared" si="62"/>
        <v>#DIV/0!</v>
      </c>
      <c r="AK30" s="9" t="e">
        <f t="shared" si="63"/>
        <v>#DIV/0!</v>
      </c>
      <c r="AL30" s="9" t="e">
        <f t="shared" si="39"/>
        <v>#DIV/0!</v>
      </c>
      <c r="AN30" s="1"/>
      <c r="AO30" s="2"/>
      <c r="AP30" s="138">
        <v>300</v>
      </c>
      <c r="AQ30" s="17"/>
      <c r="AT30" s="17"/>
      <c r="AX30" s="7"/>
      <c r="BV30" s="147"/>
    </row>
    <row r="31" spans="1:82">
      <c r="A31" s="1"/>
      <c r="B31" s="2"/>
      <c r="C31" s="2">
        <v>400</v>
      </c>
      <c r="D31" s="17">
        <v>8.59</v>
      </c>
      <c r="E31" s="1">
        <f t="shared" si="32"/>
        <v>0</v>
      </c>
      <c r="F31" s="15" t="e">
        <f t="shared" si="33"/>
        <v>#DIV/0!</v>
      </c>
      <c r="G31" s="15" t="e">
        <f t="shared" si="34"/>
        <v>#DIV/0!</v>
      </c>
      <c r="H31" s="1">
        <f t="shared" si="35"/>
        <v>0</v>
      </c>
      <c r="I31" s="1">
        <f t="shared" si="36"/>
        <v>0</v>
      </c>
      <c r="J31" s="16" t="e">
        <f t="shared" si="37"/>
        <v>#DIV/0!</v>
      </c>
      <c r="K31" s="16" t="e">
        <f t="shared" si="38"/>
        <v>#DIV/0!</v>
      </c>
      <c r="M31" s="9">
        <v>300</v>
      </c>
      <c r="N31" s="9" t="e">
        <f t="shared" si="40"/>
        <v>#DIV/0!</v>
      </c>
      <c r="O31" s="9" t="e">
        <f t="shared" si="41"/>
        <v>#DIV/0!</v>
      </c>
      <c r="P31" s="9" t="e">
        <f t="shared" si="42"/>
        <v>#DIV/0!</v>
      </c>
      <c r="Q31" s="9" t="e">
        <f t="shared" si="43"/>
        <v>#DIV/0!</v>
      </c>
      <c r="R31" s="9" t="e">
        <f t="shared" si="44"/>
        <v>#DIV/0!</v>
      </c>
      <c r="S31" s="9" t="e">
        <f t="shared" si="45"/>
        <v>#DIV/0!</v>
      </c>
      <c r="T31" s="9" t="e">
        <f t="shared" si="46"/>
        <v>#DIV/0!</v>
      </c>
      <c r="U31" s="9" t="e">
        <f t="shared" si="47"/>
        <v>#DIV/0!</v>
      </c>
      <c r="V31" s="9" t="e">
        <f t="shared" si="48"/>
        <v>#DIV/0!</v>
      </c>
      <c r="W31" s="9" t="e">
        <f t="shared" si="49"/>
        <v>#DIV/0!</v>
      </c>
      <c r="X31" s="9" t="e">
        <f t="shared" si="50"/>
        <v>#DIV/0!</v>
      </c>
      <c r="Y31" s="9" t="e">
        <f t="shared" si="51"/>
        <v>#DIV/0!</v>
      </c>
      <c r="Z31" s="9" t="e">
        <f t="shared" si="52"/>
        <v>#DIV/0!</v>
      </c>
      <c r="AA31" s="9" t="e">
        <f t="shared" si="53"/>
        <v>#DIV/0!</v>
      </c>
      <c r="AB31" s="9" t="e">
        <f t="shared" si="54"/>
        <v>#DIV/0!</v>
      </c>
      <c r="AC31" s="9" t="e">
        <f t="shared" si="55"/>
        <v>#DIV/0!</v>
      </c>
      <c r="AD31" s="9" t="e">
        <f t="shared" si="56"/>
        <v>#DIV/0!</v>
      </c>
      <c r="AE31" s="9" t="e">
        <f t="shared" si="57"/>
        <v>#DIV/0!</v>
      </c>
      <c r="AF31" s="9" t="e">
        <f t="shared" si="58"/>
        <v>#DIV/0!</v>
      </c>
      <c r="AG31" s="9" t="e">
        <f t="shared" si="59"/>
        <v>#DIV/0!</v>
      </c>
      <c r="AH31" s="9" t="e">
        <f t="shared" si="60"/>
        <v>#DIV/0!</v>
      </c>
      <c r="AI31" s="9" t="e">
        <f t="shared" si="61"/>
        <v>#DIV/0!</v>
      </c>
      <c r="AJ31" s="9" t="e">
        <f t="shared" si="62"/>
        <v>#DIV/0!</v>
      </c>
      <c r="AK31" s="9" t="e">
        <f t="shared" si="63"/>
        <v>#DIV/0!</v>
      </c>
      <c r="AL31" s="9" t="e">
        <f t="shared" si="39"/>
        <v>#DIV/0!</v>
      </c>
      <c r="AN31" s="1"/>
      <c r="AO31" s="2"/>
      <c r="AP31" s="138">
        <v>400</v>
      </c>
      <c r="AQ31" s="17"/>
      <c r="AT31" s="17"/>
      <c r="AX31" s="7"/>
      <c r="BV31" s="147"/>
    </row>
    <row r="32" spans="1:82">
      <c r="A32" s="1"/>
      <c r="B32" s="2"/>
      <c r="C32" s="2">
        <v>500</v>
      </c>
      <c r="E32" s="1">
        <f>COUNT(BV32:CD32)</f>
        <v>0</v>
      </c>
      <c r="F32" s="15" t="e">
        <f>AVERAGE(BV32:CD32)</f>
        <v>#DIV/0!</v>
      </c>
      <c r="G32" s="15" t="e">
        <f>STDEV(BV32:CD32)</f>
        <v>#DIV/0!</v>
      </c>
      <c r="H32" s="1">
        <f>MAX(BV32:CD32)</f>
        <v>0</v>
      </c>
      <c r="I32" s="1">
        <f>MIN(BV32:CD32)</f>
        <v>0</v>
      </c>
      <c r="J32" s="16" t="e">
        <f>AX32-F32</f>
        <v>#DIV/0!</v>
      </c>
      <c r="K32" s="16" t="e">
        <f t="shared" si="38"/>
        <v>#DIV/0!</v>
      </c>
      <c r="M32" s="9">
        <v>400</v>
      </c>
      <c r="N32" s="9" t="e">
        <f t="shared" si="40"/>
        <v>#DIV/0!</v>
      </c>
      <c r="O32" s="9" t="e">
        <f t="shared" si="41"/>
        <v>#DIV/0!</v>
      </c>
      <c r="P32" s="9" t="e">
        <f t="shared" si="42"/>
        <v>#DIV/0!</v>
      </c>
      <c r="Q32" s="9" t="e">
        <f t="shared" si="43"/>
        <v>#DIV/0!</v>
      </c>
      <c r="R32" s="9" t="e">
        <f t="shared" si="44"/>
        <v>#DIV/0!</v>
      </c>
      <c r="S32" s="9" t="e">
        <f t="shared" si="45"/>
        <v>#DIV/0!</v>
      </c>
      <c r="T32" s="9" t="e">
        <f t="shared" si="46"/>
        <v>#DIV/0!</v>
      </c>
      <c r="U32" s="9" t="e">
        <f t="shared" si="47"/>
        <v>#DIV/0!</v>
      </c>
      <c r="V32" s="9" t="e">
        <f t="shared" si="48"/>
        <v>#DIV/0!</v>
      </c>
      <c r="W32" s="9" t="e">
        <f t="shared" si="49"/>
        <v>#DIV/0!</v>
      </c>
      <c r="X32" s="9" t="e">
        <f t="shared" si="50"/>
        <v>#DIV/0!</v>
      </c>
      <c r="Y32" s="9" t="e">
        <f t="shared" si="51"/>
        <v>#DIV/0!</v>
      </c>
      <c r="Z32" s="9" t="e">
        <f t="shared" si="52"/>
        <v>#DIV/0!</v>
      </c>
      <c r="AA32" s="9" t="e">
        <f t="shared" si="53"/>
        <v>#DIV/0!</v>
      </c>
      <c r="AB32" s="9" t="e">
        <f t="shared" si="54"/>
        <v>#DIV/0!</v>
      </c>
      <c r="AC32" s="9" t="e">
        <f t="shared" si="55"/>
        <v>#DIV/0!</v>
      </c>
      <c r="AD32" s="9" t="e">
        <f t="shared" si="56"/>
        <v>#DIV/0!</v>
      </c>
      <c r="AE32" s="9" t="e">
        <f t="shared" si="57"/>
        <v>#DIV/0!</v>
      </c>
      <c r="AF32" s="9" t="e">
        <f t="shared" si="58"/>
        <v>#DIV/0!</v>
      </c>
      <c r="AG32" s="9" t="e">
        <f t="shared" si="59"/>
        <v>#DIV/0!</v>
      </c>
      <c r="AH32" s="9" t="e">
        <f t="shared" si="60"/>
        <v>#DIV/0!</v>
      </c>
      <c r="AI32" s="9" t="e">
        <f t="shared" si="61"/>
        <v>#DIV/0!</v>
      </c>
      <c r="AJ32" s="9" t="e">
        <f t="shared" si="62"/>
        <v>#DIV/0!</v>
      </c>
      <c r="AK32" s="9" t="e">
        <f t="shared" si="63"/>
        <v>#DIV/0!</v>
      </c>
      <c r="AL32" s="9" t="e">
        <f t="shared" si="39"/>
        <v>#DIV/0!</v>
      </c>
      <c r="AN32" s="1"/>
      <c r="AO32" s="2"/>
      <c r="AP32" s="138">
        <v>500</v>
      </c>
      <c r="AX32" s="7"/>
      <c r="BV32" s="147"/>
    </row>
    <row r="33" spans="1:82">
      <c r="A33" s="1"/>
      <c r="B33" s="2"/>
      <c r="C33" s="2">
        <v>600</v>
      </c>
      <c r="D33" s="1"/>
      <c r="E33" s="1">
        <f>COUNT(BV33:CD33)</f>
        <v>0</v>
      </c>
      <c r="F33" s="15" t="e">
        <f>AVERAGE(BV33:CD33)</f>
        <v>#DIV/0!</v>
      </c>
      <c r="G33" s="15" t="e">
        <f>STDEV(BV33:CD33)</f>
        <v>#DIV/0!</v>
      </c>
      <c r="H33" s="1">
        <f>MAX(BV33:CD33)</f>
        <v>0</v>
      </c>
      <c r="I33" s="1">
        <f>MIN(BV33:CD33)</f>
        <v>0</v>
      </c>
      <c r="J33" s="16" t="e">
        <f>D33-F33</f>
        <v>#DIV/0!</v>
      </c>
      <c r="K33" s="16" t="e">
        <f t="shared" si="38"/>
        <v>#DIV/0!</v>
      </c>
      <c r="M33" s="9">
        <v>500</v>
      </c>
      <c r="N33" s="9" t="e">
        <f t="shared" si="40"/>
        <v>#DIV/0!</v>
      </c>
      <c r="O33" s="9" t="e">
        <f t="shared" si="41"/>
        <v>#DIV/0!</v>
      </c>
      <c r="P33" s="9" t="e">
        <f t="shared" si="42"/>
        <v>#DIV/0!</v>
      </c>
      <c r="Q33" s="9" t="e">
        <f t="shared" si="43"/>
        <v>#DIV/0!</v>
      </c>
      <c r="R33" s="9" t="e">
        <f t="shared" si="44"/>
        <v>#DIV/0!</v>
      </c>
      <c r="S33" s="9" t="e">
        <f t="shared" si="45"/>
        <v>#DIV/0!</v>
      </c>
      <c r="T33" s="9" t="e">
        <f t="shared" si="46"/>
        <v>#DIV/0!</v>
      </c>
      <c r="U33" s="9" t="e">
        <f t="shared" si="47"/>
        <v>#DIV/0!</v>
      </c>
      <c r="V33" s="9" t="e">
        <f t="shared" si="48"/>
        <v>#DIV/0!</v>
      </c>
      <c r="W33" s="9" t="e">
        <f t="shared" si="49"/>
        <v>#DIV/0!</v>
      </c>
      <c r="X33" s="9" t="e">
        <f t="shared" si="50"/>
        <v>#DIV/0!</v>
      </c>
      <c r="Y33" s="9" t="e">
        <f t="shared" si="51"/>
        <v>#DIV/0!</v>
      </c>
      <c r="Z33" s="9" t="e">
        <f t="shared" si="52"/>
        <v>#DIV/0!</v>
      </c>
      <c r="AA33" s="9" t="e">
        <f t="shared" si="53"/>
        <v>#DIV/0!</v>
      </c>
      <c r="AB33" s="9" t="e">
        <f t="shared" si="54"/>
        <v>#DIV/0!</v>
      </c>
      <c r="AC33" s="9" t="e">
        <f t="shared" si="55"/>
        <v>#DIV/0!</v>
      </c>
      <c r="AD33" s="9" t="e">
        <f t="shared" si="56"/>
        <v>#DIV/0!</v>
      </c>
      <c r="AE33" s="9" t="e">
        <f t="shared" si="57"/>
        <v>#DIV/0!</v>
      </c>
      <c r="AF33" s="9" t="e">
        <f t="shared" si="58"/>
        <v>#DIV/0!</v>
      </c>
      <c r="AG33" s="9" t="e">
        <f t="shared" si="59"/>
        <v>#DIV/0!</v>
      </c>
      <c r="AH33" s="9" t="e">
        <f t="shared" si="60"/>
        <v>#DIV/0!</v>
      </c>
      <c r="AI33" s="9" t="e">
        <f t="shared" si="61"/>
        <v>#DIV/0!</v>
      </c>
      <c r="AJ33" s="9" t="e">
        <f t="shared" si="62"/>
        <v>#DIV/0!</v>
      </c>
      <c r="AK33" s="9" t="e">
        <f t="shared" si="63"/>
        <v>#DIV/0!</v>
      </c>
      <c r="AL33" s="9" t="e">
        <f t="shared" si="39"/>
        <v>#DIV/0!</v>
      </c>
      <c r="AN33" s="1"/>
      <c r="AO33" s="2"/>
      <c r="AP33" s="138">
        <v>600</v>
      </c>
      <c r="AQ33" s="1"/>
      <c r="AR33" s="18"/>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47"/>
      <c r="BW33" s="142"/>
      <c r="BX33" s="1"/>
      <c r="BY33" s="1"/>
      <c r="BZ33" s="1"/>
      <c r="CA33" s="1"/>
      <c r="CB33" s="1"/>
      <c r="CC33" s="1"/>
      <c r="CD33" s="1"/>
    </row>
    <row r="34" spans="1:82">
      <c r="A34" s="1"/>
      <c r="B34" s="7"/>
      <c r="C34" s="7"/>
      <c r="D34" s="1"/>
      <c r="E34" s="1"/>
      <c r="F34" s="15"/>
      <c r="G34" s="15"/>
      <c r="H34" s="1"/>
      <c r="I34" s="1"/>
      <c r="K34" s="16"/>
      <c r="M34" s="9"/>
      <c r="N34" s="9"/>
      <c r="O34" s="9"/>
      <c r="P34" s="9"/>
      <c r="Q34" s="9"/>
      <c r="R34" s="9"/>
      <c r="S34" s="9"/>
      <c r="T34" s="9"/>
      <c r="U34" s="9"/>
      <c r="V34" s="9"/>
      <c r="W34" s="9"/>
      <c r="X34" s="9"/>
      <c r="Y34" s="9"/>
      <c r="Z34" s="9"/>
      <c r="AA34" s="9"/>
      <c r="AB34" s="9"/>
      <c r="AC34" s="9"/>
      <c r="AD34" s="9"/>
      <c r="AE34" s="9"/>
      <c r="AF34" s="9"/>
      <c r="AG34" s="9"/>
      <c r="AH34" s="9"/>
      <c r="AI34" s="9"/>
      <c r="AJ34" s="9"/>
      <c r="AK34" s="9"/>
      <c r="AL34" s="9"/>
      <c r="AN34" s="1"/>
      <c r="AO34" s="7"/>
      <c r="AP34" s="140"/>
      <c r="AQ34" s="1"/>
      <c r="AR34" s="7"/>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7"/>
      <c r="BW34" s="142"/>
      <c r="BX34" s="1"/>
      <c r="BY34" s="1"/>
      <c r="BZ34" s="1"/>
      <c r="CA34" s="1"/>
      <c r="CB34" s="1"/>
      <c r="CC34" s="1"/>
      <c r="CD34" s="1"/>
    </row>
    <row r="35" spans="1:82">
      <c r="A35" s="5"/>
      <c r="B35" s="6"/>
      <c r="C35" s="6" t="s">
        <v>15</v>
      </c>
      <c r="D35" s="5">
        <v>329</v>
      </c>
      <c r="E35" s="1">
        <f>COUNT(BV35:BV35)</f>
        <v>0</v>
      </c>
      <c r="F35" s="15" t="e">
        <f>AVERAGE(BV35:BV35)</f>
        <v>#DIV/0!</v>
      </c>
      <c r="G35" s="15" t="e">
        <f>STDEV(BV35:BV35)</f>
        <v>#DIV/0!</v>
      </c>
      <c r="H35" s="1">
        <f>MAX(BV35:BV35)</f>
        <v>0</v>
      </c>
      <c r="I35" s="1">
        <f>MIN(BV35:BV35)</f>
        <v>0</v>
      </c>
      <c r="J35" s="16" t="e">
        <f>D35-F35</f>
        <v>#DIV/0!</v>
      </c>
      <c r="M35" s="9" t="s">
        <v>7</v>
      </c>
      <c r="N35" s="9">
        <f>J2*1</f>
        <v>16</v>
      </c>
      <c r="O35" s="9" t="e">
        <f>J20*1</f>
        <v>#DIV/0!</v>
      </c>
      <c r="P35" s="9" t="e">
        <f>J38*1</f>
        <v>#DIV/0!</v>
      </c>
      <c r="Q35" s="9" t="e">
        <f>J56*1</f>
        <v>#DIV/0!</v>
      </c>
      <c r="R35" s="9" t="e">
        <f>J74*1</f>
        <v>#DIV/0!</v>
      </c>
      <c r="S35" s="9" t="e">
        <f>J92*1</f>
        <v>#DIV/0!</v>
      </c>
      <c r="T35" s="9" t="e">
        <f>J110*1</f>
        <v>#DIV/0!</v>
      </c>
      <c r="U35" s="9" t="e">
        <f>J128*1</f>
        <v>#DIV/0!</v>
      </c>
      <c r="V35" s="9" t="e">
        <f>J146*1</f>
        <v>#DIV/0!</v>
      </c>
      <c r="W35" s="9" t="e">
        <f>J164*1</f>
        <v>#DIV/0!</v>
      </c>
      <c r="X35" s="9" t="e">
        <f>J182*1</f>
        <v>#DIV/0!</v>
      </c>
      <c r="Y35" s="9" t="e">
        <f>J200*1</f>
        <v>#DIV/0!</v>
      </c>
      <c r="Z35" s="9" t="e">
        <f>J218*1</f>
        <v>#DIV/0!</v>
      </c>
      <c r="AA35" s="9" t="e">
        <f>J236*1</f>
        <v>#DIV/0!</v>
      </c>
      <c r="AB35" s="9" t="e">
        <f>J254*1</f>
        <v>#DIV/0!</v>
      </c>
      <c r="AC35" s="9" t="e">
        <f>J272*1</f>
        <v>#DIV/0!</v>
      </c>
      <c r="AD35" s="9" t="e">
        <f>J290*1</f>
        <v>#DIV/0!</v>
      </c>
      <c r="AE35" s="9" t="e">
        <f>J308*1</f>
        <v>#DIV/0!</v>
      </c>
      <c r="AF35" s="9" t="e">
        <f>J326*1</f>
        <v>#DIV/0!</v>
      </c>
      <c r="AG35" s="9" t="e">
        <f>J344*1</f>
        <v>#DIV/0!</v>
      </c>
      <c r="AH35" s="9" t="e">
        <f>J362*1</f>
        <v>#DIV/0!</v>
      </c>
      <c r="AI35" s="9" t="e">
        <f>J380*1</f>
        <v>#DIV/0!</v>
      </c>
      <c r="AJ35" s="9" t="e">
        <f>J398*1</f>
        <v>#DIV/0!</v>
      </c>
      <c r="AK35" s="9" t="e">
        <f>J416*1</f>
        <v>#DIV/0!</v>
      </c>
      <c r="AL35" s="9" t="e">
        <f>AVERAGE(N35:AK35)</f>
        <v>#DIV/0!</v>
      </c>
      <c r="AN35" s="5"/>
      <c r="AO35" s="6"/>
      <c r="AP35" s="137" t="s">
        <v>15</v>
      </c>
      <c r="AQ35" s="5"/>
      <c r="AS35" s="5"/>
      <c r="AT35" s="5"/>
      <c r="AU35" s="5"/>
      <c r="AX35" s="7"/>
      <c r="AY35" s="5"/>
      <c r="AZ35" s="5"/>
      <c r="BA35" s="5"/>
      <c r="BB35" s="5"/>
      <c r="BC35" s="5"/>
      <c r="BD35" s="5"/>
      <c r="BE35" s="5"/>
      <c r="BF35" s="5"/>
      <c r="BG35" s="5"/>
      <c r="BH35" s="5"/>
      <c r="BI35" s="5"/>
      <c r="BJ35" s="5"/>
      <c r="BK35" s="5"/>
      <c r="BL35" s="5"/>
      <c r="BM35" s="5"/>
      <c r="BN35" s="5"/>
      <c r="BO35" s="5"/>
      <c r="BP35" s="5"/>
      <c r="BQ35" s="5"/>
      <c r="BR35" s="5"/>
      <c r="BS35" s="5"/>
      <c r="BT35" s="5"/>
      <c r="BU35" s="5"/>
      <c r="BV35" s="145"/>
      <c r="BW35" s="146"/>
      <c r="BX35" s="5"/>
      <c r="BY35" s="5"/>
      <c r="BZ35" s="5"/>
      <c r="CA35" s="5"/>
      <c r="CB35" s="5"/>
      <c r="CC35" s="5"/>
      <c r="CD35" s="5"/>
    </row>
    <row r="36" spans="1:82">
      <c r="A36" s="1"/>
      <c r="B36" s="2"/>
      <c r="C36" s="2" t="s">
        <v>16</v>
      </c>
      <c r="D36" s="1">
        <v>2.5</v>
      </c>
      <c r="E36" s="1">
        <f>COUNT(BV36:BV36)</f>
        <v>0</v>
      </c>
      <c r="F36" s="15" t="e">
        <f>AVERAGE(BV36:BV36)</f>
        <v>#DIV/0!</v>
      </c>
      <c r="G36" s="15" t="e">
        <f>STDEV(BV36:BV36)</f>
        <v>#DIV/0!</v>
      </c>
      <c r="H36" s="1">
        <f>MAX(BV36:BV36)</f>
        <v>0</v>
      </c>
      <c r="I36" s="1">
        <f>MIN(BV36:BV36)</f>
        <v>0</v>
      </c>
      <c r="J36" s="16" t="e">
        <f>D36-F36</f>
        <v>#DIV/0!</v>
      </c>
      <c r="M36" s="9" t="s">
        <v>17</v>
      </c>
      <c r="N36" s="9" t="e">
        <f>J17*1</f>
        <v>#DIV/0!</v>
      </c>
      <c r="O36" s="9" t="e">
        <f>J35*1</f>
        <v>#DIV/0!</v>
      </c>
      <c r="P36" s="9" t="e">
        <f>J53*1</f>
        <v>#DIV/0!</v>
      </c>
      <c r="Q36" s="9" t="e">
        <f>J71*1</f>
        <v>#DIV/0!</v>
      </c>
      <c r="R36" s="9" t="e">
        <f>J89*1</f>
        <v>#DIV/0!</v>
      </c>
      <c r="S36" s="9" t="e">
        <f>J107*1</f>
        <v>#DIV/0!</v>
      </c>
      <c r="T36" s="9" t="e">
        <f>J125*1</f>
        <v>#DIV/0!</v>
      </c>
      <c r="U36" s="9" t="e">
        <f>J143*1</f>
        <v>#DIV/0!</v>
      </c>
      <c r="V36" s="9" t="e">
        <f>J161*1</f>
        <v>#DIV/0!</v>
      </c>
      <c r="W36" s="9" t="e">
        <f>J179*1</f>
        <v>#DIV/0!</v>
      </c>
      <c r="X36" s="9" t="e">
        <f>J197*1</f>
        <v>#DIV/0!</v>
      </c>
      <c r="Y36" s="9" t="e">
        <f>J215*1</f>
        <v>#DIV/0!</v>
      </c>
      <c r="Z36" s="9" t="e">
        <f>J233*1</f>
        <v>#DIV/0!</v>
      </c>
      <c r="AA36" s="9" t="e">
        <f>J251*1</f>
        <v>#DIV/0!</v>
      </c>
      <c r="AB36" s="9" t="e">
        <f>J269*1</f>
        <v>#DIV/0!</v>
      </c>
      <c r="AC36" s="9" t="e">
        <f>J287*1</f>
        <v>#DIV/0!</v>
      </c>
      <c r="AD36" s="9" t="e">
        <f>J305*1</f>
        <v>#DIV/0!</v>
      </c>
      <c r="AE36" s="9" t="e">
        <f>J323*1</f>
        <v>#DIV/0!</v>
      </c>
      <c r="AF36" s="9" t="e">
        <f>J341*1</f>
        <v>#DIV/0!</v>
      </c>
      <c r="AG36" s="9" t="e">
        <f>J359*1</f>
        <v>#DIV/0!</v>
      </c>
      <c r="AH36" s="9" t="e">
        <f>J377*1</f>
        <v>#DIV/0!</v>
      </c>
      <c r="AI36" s="9" t="e">
        <f>J395*1</f>
        <v>#DIV/0!</v>
      </c>
      <c r="AJ36" s="9" t="e">
        <f>J413*1</f>
        <v>#DIV/0!</v>
      </c>
      <c r="AK36" s="9" t="e">
        <f>J431*1</f>
        <v>#DIV/0!</v>
      </c>
      <c r="AL36" s="9" t="e">
        <f>AVERAGE(N36:AK36)</f>
        <v>#DIV/0!</v>
      </c>
      <c r="AN36" s="1"/>
      <c r="AO36" s="2"/>
      <c r="AP36" s="138" t="s">
        <v>16</v>
      </c>
      <c r="AQ36" s="1"/>
      <c r="AS36" s="1"/>
      <c r="AT36" s="1"/>
      <c r="AU36" s="1"/>
      <c r="AX36" s="7"/>
      <c r="AY36" s="1"/>
      <c r="AZ36" s="1"/>
      <c r="BA36" s="1"/>
      <c r="BB36" s="1"/>
      <c r="BC36" s="1"/>
      <c r="BD36" s="1"/>
      <c r="BE36" s="1"/>
      <c r="BF36" s="1"/>
      <c r="BG36" s="1"/>
      <c r="BH36" s="1"/>
      <c r="BI36" s="1"/>
      <c r="BJ36" s="1"/>
      <c r="BK36" s="1"/>
      <c r="BL36" s="1"/>
      <c r="BM36" s="1"/>
      <c r="BN36" s="1"/>
      <c r="BO36" s="1"/>
      <c r="BP36" s="1"/>
      <c r="BQ36" s="1"/>
      <c r="BR36" s="1"/>
      <c r="BS36" s="1"/>
      <c r="BT36" s="1"/>
      <c r="BU36" s="1"/>
      <c r="BV36" s="147"/>
      <c r="BW36" s="142"/>
      <c r="BX36" s="1"/>
      <c r="BY36" s="1"/>
      <c r="BZ36" s="1"/>
      <c r="CA36" s="1"/>
      <c r="CB36" s="1"/>
      <c r="CC36" s="1"/>
      <c r="CD36" s="1"/>
    </row>
    <row r="37" spans="1:82">
      <c r="A37" s="1" t="s">
        <v>0</v>
      </c>
      <c r="B37" s="1" t="s">
        <v>1</v>
      </c>
      <c r="C37" s="1" t="s">
        <v>2</v>
      </c>
      <c r="D37" s="3">
        <v>2008</v>
      </c>
      <c r="E37" s="1" t="s">
        <v>3</v>
      </c>
      <c r="F37" s="15" t="s">
        <v>4</v>
      </c>
      <c r="G37" s="15" t="s">
        <v>8</v>
      </c>
      <c r="H37" s="1" t="s">
        <v>5</v>
      </c>
      <c r="I37" s="1" t="s">
        <v>6</v>
      </c>
      <c r="J37" s="15" t="s">
        <v>7</v>
      </c>
      <c r="M37" s="9">
        <v>600</v>
      </c>
      <c r="N37" s="9" t="e">
        <f>J15*1</f>
        <v>#DIV/0!</v>
      </c>
      <c r="O37" s="9" t="e">
        <f>J33*1</f>
        <v>#DIV/0!</v>
      </c>
      <c r="P37" s="9" t="e">
        <f>J51*1</f>
        <v>#DIV/0!</v>
      </c>
      <c r="Q37" s="9" t="e">
        <f>J69*1</f>
        <v>#DIV/0!</v>
      </c>
      <c r="R37" s="9" t="e">
        <f>J87*1</f>
        <v>#DIV/0!</v>
      </c>
      <c r="S37" s="9" t="e">
        <f>J105*1</f>
        <v>#DIV/0!</v>
      </c>
      <c r="T37" s="9" t="e">
        <f>J123*1</f>
        <v>#DIV/0!</v>
      </c>
      <c r="U37" s="9" t="e">
        <f>J141*1</f>
        <v>#DIV/0!</v>
      </c>
      <c r="V37" s="9" t="e">
        <f>J159*1</f>
        <v>#DIV/0!</v>
      </c>
      <c r="W37" s="9" t="e">
        <f>J177*1</f>
        <v>#DIV/0!</v>
      </c>
      <c r="X37" s="9" t="e">
        <f>J195*1</f>
        <v>#DIV/0!</v>
      </c>
      <c r="Y37" s="9" t="e">
        <f>J213*1</f>
        <v>#DIV/0!</v>
      </c>
      <c r="Z37" s="9" t="e">
        <f>J231*1</f>
        <v>#DIV/0!</v>
      </c>
      <c r="AA37" s="9" t="e">
        <f>J249*1</f>
        <v>#DIV/0!</v>
      </c>
      <c r="AB37" s="9" t="e">
        <f>J267*1</f>
        <v>#DIV/0!</v>
      </c>
      <c r="AC37" s="9" t="e">
        <f>J285*1</f>
        <v>#DIV/0!</v>
      </c>
      <c r="AD37" s="9" t="e">
        <f>J303*1</f>
        <v>#DIV/0!</v>
      </c>
      <c r="AE37" s="9" t="e">
        <f>J321*1</f>
        <v>#DIV/0!</v>
      </c>
      <c r="AF37" s="9" t="e">
        <f>J339*1</f>
        <v>#DIV/0!</v>
      </c>
      <c r="AG37" s="9" t="e">
        <f>J357*1</f>
        <v>#DIV/0!</v>
      </c>
      <c r="AH37" s="9" t="e">
        <f>J375*1</f>
        <v>#DIV/0!</v>
      </c>
      <c r="AI37" s="9" t="e">
        <f>J393*1</f>
        <v>#DIV/0!</v>
      </c>
      <c r="AJ37" s="9" t="e">
        <f>J411*1</f>
        <v>#DIV/0!</v>
      </c>
      <c r="AK37" s="9" t="e">
        <f>J429*1</f>
        <v>#DIV/0!</v>
      </c>
      <c r="AL37" s="9" t="e">
        <f t="shared" si="39"/>
        <v>#DIV/0!</v>
      </c>
      <c r="AN37" s="3" t="s">
        <v>11</v>
      </c>
      <c r="AO37" s="3" t="s">
        <v>12</v>
      </c>
      <c r="AP37" s="139" t="s">
        <v>13</v>
      </c>
      <c r="AQ37" s="3">
        <v>2006</v>
      </c>
      <c r="AR37" s="1">
        <v>2005</v>
      </c>
      <c r="AS37" s="1">
        <v>2004</v>
      </c>
      <c r="AT37" s="1">
        <v>2003</v>
      </c>
      <c r="AU37" s="1">
        <v>2002</v>
      </c>
      <c r="AV37">
        <v>2001</v>
      </c>
      <c r="AW37" s="1">
        <v>2001</v>
      </c>
      <c r="AX37" s="1">
        <v>2000</v>
      </c>
      <c r="AY37" s="1">
        <v>1999</v>
      </c>
      <c r="AZ37" s="1">
        <v>1999</v>
      </c>
      <c r="BA37" s="1">
        <v>1998</v>
      </c>
      <c r="BB37" s="1">
        <v>1997</v>
      </c>
      <c r="BC37" s="1">
        <v>1996</v>
      </c>
      <c r="BD37" s="1">
        <v>1995</v>
      </c>
      <c r="BE37" s="1">
        <v>1994</v>
      </c>
      <c r="BF37" s="3">
        <v>1993</v>
      </c>
      <c r="BG37" s="3">
        <v>1992</v>
      </c>
      <c r="BH37" s="3"/>
      <c r="BI37" s="3">
        <v>1991</v>
      </c>
      <c r="BJ37" s="3">
        <v>1990</v>
      </c>
      <c r="BK37" s="3">
        <v>1989</v>
      </c>
      <c r="BL37" s="3">
        <v>1988</v>
      </c>
      <c r="BM37" s="3">
        <v>1987</v>
      </c>
      <c r="BN37" s="3">
        <v>1986</v>
      </c>
      <c r="BO37" s="3">
        <v>1985</v>
      </c>
      <c r="BP37" s="3">
        <v>1984</v>
      </c>
      <c r="BQ37" s="3">
        <v>1984</v>
      </c>
      <c r="BR37" s="3">
        <v>1983</v>
      </c>
      <c r="BS37" s="3">
        <v>1982</v>
      </c>
      <c r="BT37" s="3">
        <v>1981</v>
      </c>
      <c r="BU37" s="3">
        <v>1981</v>
      </c>
      <c r="BV37" s="144">
        <v>1980</v>
      </c>
      <c r="BW37" s="144"/>
      <c r="BX37" s="3"/>
      <c r="BY37" s="3"/>
      <c r="BZ37" s="3"/>
      <c r="CA37" s="3"/>
      <c r="CB37" s="3"/>
      <c r="CC37" s="3"/>
      <c r="CD37" s="3"/>
    </row>
    <row r="38" spans="1:82">
      <c r="A38" s="3">
        <v>1</v>
      </c>
      <c r="B38" s="4">
        <v>38</v>
      </c>
      <c r="C38" s="4" t="s">
        <v>14</v>
      </c>
      <c r="D38" s="3">
        <v>16</v>
      </c>
      <c r="E38" s="1">
        <f t="shared" ref="E38:E50" si="64">COUNT(BV38:BV38)</f>
        <v>0</v>
      </c>
      <c r="F38" s="15" t="e">
        <f t="shared" ref="F38:F50" si="65">AVERAGE(BV38:BV38)</f>
        <v>#DIV/0!</v>
      </c>
      <c r="G38" s="15" t="e">
        <f t="shared" ref="G38:G50" si="66">STDEV(BV38:BV38)</f>
        <v>#DIV/0!</v>
      </c>
      <c r="H38" s="1">
        <f t="shared" ref="H38:H50" si="67">MAX(BV38:BV38)</f>
        <v>0</v>
      </c>
      <c r="I38" s="1">
        <f t="shared" ref="I38:I50" si="68">MIN(BV38:BV38)</f>
        <v>0</v>
      </c>
      <c r="J38" s="16" t="e">
        <f>D38-F38</f>
        <v>#DIV/0!</v>
      </c>
      <c r="AN38" s="3">
        <v>1</v>
      </c>
      <c r="AO38" s="4">
        <v>38</v>
      </c>
      <c r="AP38" s="136" t="s">
        <v>14</v>
      </c>
      <c r="AQ38" s="3"/>
      <c r="AS38" s="3"/>
      <c r="AT38" s="3"/>
      <c r="AU38" s="3"/>
      <c r="AV38" s="7"/>
      <c r="AW38" s="7"/>
      <c r="AX38" s="3"/>
      <c r="AY38" s="3"/>
      <c r="AZ38" s="3"/>
      <c r="BA38" s="3"/>
      <c r="BB38" s="3"/>
      <c r="BC38" s="3"/>
      <c r="BD38" s="3"/>
      <c r="BE38" s="3"/>
      <c r="BF38" s="3"/>
      <c r="BG38" s="3"/>
      <c r="BH38" s="3"/>
      <c r="BI38" s="3"/>
      <c r="BJ38" s="3"/>
      <c r="BK38" s="3"/>
      <c r="BL38" s="3"/>
      <c r="BM38" s="3"/>
      <c r="BN38" s="3"/>
      <c r="BO38" s="3"/>
      <c r="BP38" s="3"/>
      <c r="BQ38" s="3"/>
      <c r="BR38" s="3"/>
      <c r="BS38" s="3"/>
      <c r="BT38" s="3"/>
      <c r="BU38" s="3"/>
      <c r="BV38" s="143"/>
      <c r="BW38" s="144"/>
      <c r="BX38" s="3"/>
      <c r="BY38" s="3"/>
      <c r="BZ38" s="3"/>
      <c r="CA38" s="3"/>
      <c r="CB38" s="3"/>
      <c r="CC38" s="3"/>
      <c r="CD38" s="3"/>
    </row>
    <row r="39" spans="1:82">
      <c r="A39" s="1"/>
      <c r="B39" s="2"/>
      <c r="C39" s="6">
        <v>0</v>
      </c>
      <c r="D39" s="5">
        <v>16.2</v>
      </c>
      <c r="E39" s="1">
        <f t="shared" si="64"/>
        <v>0</v>
      </c>
      <c r="F39" s="15" t="e">
        <f t="shared" si="65"/>
        <v>#DIV/0!</v>
      </c>
      <c r="G39" s="15" t="e">
        <f t="shared" si="66"/>
        <v>#DIV/0!</v>
      </c>
      <c r="H39" s="1">
        <f t="shared" si="67"/>
        <v>0</v>
      </c>
      <c r="I39" s="1">
        <f t="shared" si="68"/>
        <v>0</v>
      </c>
      <c r="J39" s="16" t="e">
        <f t="shared" ref="J39:J51" si="69">D39-F39</f>
        <v>#DIV/0!</v>
      </c>
      <c r="K39" s="16" t="e">
        <f t="shared" ref="K39:K51" si="70">J39/G39</f>
        <v>#DIV/0!</v>
      </c>
      <c r="AN39" s="1"/>
      <c r="AO39" s="2"/>
      <c r="AP39" s="137">
        <v>0</v>
      </c>
      <c r="AQ39" s="5"/>
      <c r="AS39" s="5"/>
      <c r="AT39" s="5"/>
      <c r="AU39" s="5"/>
      <c r="AV39" s="7"/>
      <c r="AW39" s="7"/>
      <c r="AX39" s="5"/>
      <c r="AY39" s="5"/>
      <c r="AZ39" s="5"/>
      <c r="BA39" s="5"/>
      <c r="BB39" s="5"/>
      <c r="BC39" s="5"/>
      <c r="BD39" s="5"/>
      <c r="BE39" s="5"/>
      <c r="BF39" s="5"/>
      <c r="BG39" s="5"/>
      <c r="BH39" s="5"/>
      <c r="BI39" s="5"/>
      <c r="BJ39" s="5"/>
      <c r="BK39" s="5"/>
      <c r="BL39" s="5"/>
      <c r="BM39" s="5"/>
      <c r="BN39" s="5"/>
      <c r="BO39" s="5"/>
      <c r="BP39" s="5"/>
      <c r="BQ39" s="5"/>
      <c r="BR39" s="5"/>
      <c r="BS39" s="5"/>
      <c r="BT39" s="5"/>
      <c r="BU39" s="5"/>
      <c r="BV39" s="145"/>
      <c r="BW39" s="146"/>
      <c r="BX39" s="5"/>
      <c r="BY39" s="5"/>
      <c r="BZ39" s="5"/>
      <c r="CA39" s="5"/>
      <c r="CB39" s="5"/>
      <c r="CC39" s="5"/>
      <c r="CD39" s="5"/>
    </row>
    <row r="40" spans="1:82">
      <c r="A40" s="1"/>
      <c r="B40" s="2"/>
      <c r="C40" s="2">
        <v>10</v>
      </c>
      <c r="D40" s="17">
        <v>20.81</v>
      </c>
      <c r="E40" s="1">
        <f t="shared" si="64"/>
        <v>0</v>
      </c>
      <c r="F40" s="15" t="e">
        <f t="shared" si="65"/>
        <v>#DIV/0!</v>
      </c>
      <c r="G40" s="15" t="e">
        <f t="shared" si="66"/>
        <v>#DIV/0!</v>
      </c>
      <c r="H40" s="1">
        <f t="shared" si="67"/>
        <v>0</v>
      </c>
      <c r="I40" s="1">
        <f t="shared" si="68"/>
        <v>0</v>
      </c>
      <c r="J40" s="16" t="e">
        <f t="shared" si="69"/>
        <v>#DIV/0!</v>
      </c>
      <c r="K40" s="16" t="e">
        <f t="shared" si="70"/>
        <v>#DIV/0!</v>
      </c>
      <c r="AN40" s="1"/>
      <c r="AO40" s="2"/>
      <c r="AP40" s="138">
        <v>10</v>
      </c>
      <c r="AQ40" s="17"/>
      <c r="AV40" s="7"/>
      <c r="AW40" s="7"/>
      <c r="BF40" s="1"/>
      <c r="BK40" s="1"/>
      <c r="BM40" s="1"/>
      <c r="BO40" s="1"/>
      <c r="BP40" s="1"/>
      <c r="BQ40" s="1"/>
      <c r="BV40" s="147"/>
    </row>
    <row r="41" spans="1:82">
      <c r="A41" s="1"/>
      <c r="B41" s="2"/>
      <c r="C41" s="2">
        <v>20</v>
      </c>
      <c r="D41" s="17">
        <v>20.81</v>
      </c>
      <c r="E41" s="1">
        <f t="shared" si="64"/>
        <v>0</v>
      </c>
      <c r="F41" s="15" t="e">
        <f t="shared" si="65"/>
        <v>#DIV/0!</v>
      </c>
      <c r="G41" s="15" t="e">
        <f t="shared" si="66"/>
        <v>#DIV/0!</v>
      </c>
      <c r="H41" s="1">
        <f t="shared" si="67"/>
        <v>0</v>
      </c>
      <c r="I41" s="1">
        <f t="shared" si="68"/>
        <v>0</v>
      </c>
      <c r="J41" s="16" t="e">
        <f t="shared" si="69"/>
        <v>#DIV/0!</v>
      </c>
      <c r="K41" s="16" t="e">
        <f t="shared" si="70"/>
        <v>#DIV/0!</v>
      </c>
      <c r="AN41" s="1"/>
      <c r="AO41" s="2"/>
      <c r="AP41" s="138">
        <v>20</v>
      </c>
      <c r="AQ41" s="17"/>
      <c r="AV41" s="7"/>
      <c r="AW41" s="7"/>
      <c r="BF41" s="1"/>
      <c r="BK41" s="1"/>
      <c r="BM41" s="1"/>
      <c r="BO41" s="1"/>
      <c r="BP41" s="1"/>
      <c r="BQ41" s="1"/>
      <c r="BV41" s="147"/>
    </row>
    <row r="42" spans="1:82">
      <c r="A42" s="1"/>
      <c r="B42" s="2"/>
      <c r="C42" s="2">
        <v>30</v>
      </c>
      <c r="D42" s="17">
        <v>20.71</v>
      </c>
      <c r="E42" s="1">
        <f t="shared" si="64"/>
        <v>0</v>
      </c>
      <c r="F42" s="15" t="e">
        <f t="shared" si="65"/>
        <v>#DIV/0!</v>
      </c>
      <c r="G42" s="15" t="e">
        <f t="shared" si="66"/>
        <v>#DIV/0!</v>
      </c>
      <c r="H42" s="1">
        <f t="shared" si="67"/>
        <v>0</v>
      </c>
      <c r="I42" s="1">
        <f t="shared" si="68"/>
        <v>0</v>
      </c>
      <c r="J42" s="16" t="e">
        <f t="shared" si="69"/>
        <v>#DIV/0!</v>
      </c>
      <c r="K42" s="16" t="e">
        <f t="shared" si="70"/>
        <v>#DIV/0!</v>
      </c>
      <c r="AN42" s="1"/>
      <c r="AO42" s="2"/>
      <c r="AP42" s="138">
        <v>30</v>
      </c>
      <c r="AQ42" s="17"/>
      <c r="AV42" s="7"/>
      <c r="AW42" s="7"/>
      <c r="BF42" s="1"/>
      <c r="BK42" s="1"/>
      <c r="BM42" s="1"/>
      <c r="BO42" s="1"/>
      <c r="BP42" s="1"/>
      <c r="BQ42" s="1"/>
      <c r="BV42" s="147"/>
    </row>
    <row r="43" spans="1:82">
      <c r="A43" s="1"/>
      <c r="B43" s="2"/>
      <c r="C43" s="2">
        <v>50</v>
      </c>
      <c r="D43" s="17">
        <v>20.5</v>
      </c>
      <c r="E43" s="1">
        <f t="shared" si="64"/>
        <v>0</v>
      </c>
      <c r="F43" s="15" t="e">
        <f t="shared" si="65"/>
        <v>#DIV/0!</v>
      </c>
      <c r="G43" s="15" t="e">
        <f t="shared" si="66"/>
        <v>#DIV/0!</v>
      </c>
      <c r="H43" s="1">
        <f t="shared" si="67"/>
        <v>0</v>
      </c>
      <c r="I43" s="1">
        <f t="shared" si="68"/>
        <v>0</v>
      </c>
      <c r="J43" s="16" t="e">
        <f t="shared" si="69"/>
        <v>#DIV/0!</v>
      </c>
      <c r="K43" s="16" t="e">
        <f t="shared" si="70"/>
        <v>#DIV/0!</v>
      </c>
      <c r="AN43" s="1"/>
      <c r="AO43" s="2"/>
      <c r="AP43" s="138">
        <v>50</v>
      </c>
      <c r="AQ43" s="17"/>
      <c r="AV43" s="7"/>
      <c r="AW43" s="7"/>
      <c r="BF43" s="1"/>
      <c r="BK43" s="1"/>
      <c r="BM43" s="1"/>
      <c r="BO43" s="1"/>
      <c r="BP43" s="1"/>
      <c r="BQ43" s="1"/>
      <c r="BV43" s="147"/>
    </row>
    <row r="44" spans="1:82">
      <c r="A44" s="1"/>
      <c r="B44" s="2"/>
      <c r="C44" s="2">
        <v>75</v>
      </c>
      <c r="D44" s="17">
        <v>20.190000000000001</v>
      </c>
      <c r="E44" s="1">
        <f t="shared" si="64"/>
        <v>0</v>
      </c>
      <c r="F44" s="15" t="e">
        <f t="shared" si="65"/>
        <v>#DIV/0!</v>
      </c>
      <c r="G44" s="15" t="e">
        <f t="shared" si="66"/>
        <v>#DIV/0!</v>
      </c>
      <c r="H44" s="1">
        <f t="shared" si="67"/>
        <v>0</v>
      </c>
      <c r="I44" s="1">
        <f t="shared" si="68"/>
        <v>0</v>
      </c>
      <c r="J44" s="16" t="e">
        <f t="shared" si="69"/>
        <v>#DIV/0!</v>
      </c>
      <c r="K44" s="16" t="e">
        <f t="shared" si="70"/>
        <v>#DIV/0!</v>
      </c>
      <c r="AN44" s="1"/>
      <c r="AO44" s="2"/>
      <c r="AP44" s="138">
        <v>75</v>
      </c>
      <c r="AQ44" s="17"/>
      <c r="AV44" s="7"/>
      <c r="AW44" s="7"/>
      <c r="BF44" s="1"/>
      <c r="BK44" s="1"/>
      <c r="BM44" s="1"/>
      <c r="BO44" s="1"/>
      <c r="BP44" s="1"/>
      <c r="BQ44" s="1"/>
      <c r="BV44" s="147"/>
    </row>
    <row r="45" spans="1:82">
      <c r="A45" s="1"/>
      <c r="B45" s="2"/>
      <c r="C45" s="2">
        <v>100</v>
      </c>
      <c r="D45" s="17">
        <v>19.78</v>
      </c>
      <c r="E45" s="1">
        <f t="shared" si="64"/>
        <v>0</v>
      </c>
      <c r="F45" s="15" t="e">
        <f t="shared" si="65"/>
        <v>#DIV/0!</v>
      </c>
      <c r="G45" s="15" t="e">
        <f t="shared" si="66"/>
        <v>#DIV/0!</v>
      </c>
      <c r="H45" s="1">
        <f t="shared" si="67"/>
        <v>0</v>
      </c>
      <c r="I45" s="1">
        <f t="shared" si="68"/>
        <v>0</v>
      </c>
      <c r="J45" s="16" t="e">
        <f t="shared" si="69"/>
        <v>#DIV/0!</v>
      </c>
      <c r="K45" s="16" t="e">
        <f t="shared" si="70"/>
        <v>#DIV/0!</v>
      </c>
      <c r="AN45" s="1"/>
      <c r="AO45" s="2"/>
      <c r="AP45" s="138">
        <v>100</v>
      </c>
      <c r="AQ45" s="17"/>
      <c r="AV45" s="7"/>
      <c r="AW45" s="7"/>
      <c r="BF45" s="1"/>
      <c r="BK45" s="1"/>
      <c r="BM45" s="1"/>
      <c r="BO45" s="1"/>
      <c r="BP45" s="1"/>
      <c r="BQ45" s="1"/>
      <c r="BV45" s="147"/>
    </row>
    <row r="46" spans="1:82">
      <c r="A46" s="1"/>
      <c r="B46" s="2"/>
      <c r="C46" s="2">
        <v>150</v>
      </c>
      <c r="D46" s="17">
        <v>19.059999999999999</v>
      </c>
      <c r="E46" s="1">
        <f t="shared" si="64"/>
        <v>0</v>
      </c>
      <c r="F46" s="15" t="e">
        <f t="shared" si="65"/>
        <v>#DIV/0!</v>
      </c>
      <c r="G46" s="15" t="e">
        <f t="shared" si="66"/>
        <v>#DIV/0!</v>
      </c>
      <c r="H46" s="1">
        <f t="shared" si="67"/>
        <v>0</v>
      </c>
      <c r="I46" s="1">
        <f t="shared" si="68"/>
        <v>0</v>
      </c>
      <c r="J46" s="16" t="e">
        <f t="shared" si="69"/>
        <v>#DIV/0!</v>
      </c>
      <c r="K46" s="16" t="e">
        <f t="shared" si="70"/>
        <v>#DIV/0!</v>
      </c>
      <c r="AN46" s="1"/>
      <c r="AO46" s="2"/>
      <c r="AP46" s="138">
        <v>150</v>
      </c>
      <c r="AQ46" s="17"/>
      <c r="AV46" s="7"/>
      <c r="AW46" s="7"/>
      <c r="BF46" s="1"/>
      <c r="BK46" s="1"/>
      <c r="BM46" s="1"/>
      <c r="BO46" s="1"/>
      <c r="BP46" s="1"/>
      <c r="BQ46" s="1"/>
      <c r="BV46" s="147"/>
    </row>
    <row r="47" spans="1:82">
      <c r="A47" s="1"/>
      <c r="B47" s="2"/>
      <c r="C47" s="2">
        <v>200</v>
      </c>
      <c r="D47" s="17">
        <v>16.260000000000002</v>
      </c>
      <c r="E47" s="1">
        <f t="shared" si="64"/>
        <v>0</v>
      </c>
      <c r="F47" s="15" t="e">
        <f t="shared" si="65"/>
        <v>#DIV/0!</v>
      </c>
      <c r="G47" s="15" t="e">
        <f t="shared" si="66"/>
        <v>#DIV/0!</v>
      </c>
      <c r="H47" s="1">
        <f t="shared" si="67"/>
        <v>0</v>
      </c>
      <c r="I47" s="1">
        <f t="shared" si="68"/>
        <v>0</v>
      </c>
      <c r="J47" s="16" t="e">
        <f t="shared" si="69"/>
        <v>#DIV/0!</v>
      </c>
      <c r="K47" s="16" t="e">
        <f t="shared" si="70"/>
        <v>#DIV/0!</v>
      </c>
      <c r="AN47" s="1"/>
      <c r="AO47" s="2"/>
      <c r="AP47" s="138">
        <v>200</v>
      </c>
      <c r="AQ47" s="17"/>
      <c r="AV47" s="7"/>
      <c r="AW47" s="7"/>
      <c r="BF47" s="1"/>
      <c r="BK47" s="1"/>
      <c r="BM47" s="1"/>
      <c r="BO47" s="1"/>
      <c r="BP47" s="1"/>
      <c r="BQ47" s="1"/>
      <c r="BV47" s="147"/>
    </row>
    <row r="48" spans="1:82">
      <c r="A48" s="1"/>
      <c r="B48" s="2"/>
      <c r="C48" s="2">
        <v>300</v>
      </c>
      <c r="D48" s="17">
        <v>13.46</v>
      </c>
      <c r="E48" s="1">
        <f t="shared" si="64"/>
        <v>0</v>
      </c>
      <c r="F48" s="15" t="e">
        <f t="shared" si="65"/>
        <v>#DIV/0!</v>
      </c>
      <c r="G48" s="15" t="e">
        <f t="shared" si="66"/>
        <v>#DIV/0!</v>
      </c>
      <c r="H48" s="1">
        <f t="shared" si="67"/>
        <v>0</v>
      </c>
      <c r="I48" s="1">
        <f t="shared" si="68"/>
        <v>0</v>
      </c>
      <c r="J48" s="16" t="e">
        <f t="shared" si="69"/>
        <v>#DIV/0!</v>
      </c>
      <c r="K48" s="16" t="e">
        <f t="shared" si="70"/>
        <v>#DIV/0!</v>
      </c>
      <c r="AN48" s="1"/>
      <c r="AO48" s="2"/>
      <c r="AP48" s="138">
        <v>300</v>
      </c>
      <c r="AQ48" s="17"/>
      <c r="AV48" s="7"/>
      <c r="AW48" s="7"/>
      <c r="BV48" s="147"/>
    </row>
    <row r="49" spans="1:82">
      <c r="A49" s="1"/>
      <c r="B49" s="2"/>
      <c r="C49" s="2">
        <v>400</v>
      </c>
      <c r="D49" s="17">
        <v>10.199999999999999</v>
      </c>
      <c r="E49" s="1">
        <f t="shared" si="64"/>
        <v>0</v>
      </c>
      <c r="F49" s="15" t="e">
        <f t="shared" si="65"/>
        <v>#DIV/0!</v>
      </c>
      <c r="G49" s="15" t="e">
        <f t="shared" si="66"/>
        <v>#DIV/0!</v>
      </c>
      <c r="H49" s="1">
        <f t="shared" si="67"/>
        <v>0</v>
      </c>
      <c r="I49" s="1">
        <f t="shared" si="68"/>
        <v>0</v>
      </c>
      <c r="J49" s="16" t="e">
        <f t="shared" si="69"/>
        <v>#DIV/0!</v>
      </c>
      <c r="K49" s="16" t="e">
        <f t="shared" si="70"/>
        <v>#DIV/0!</v>
      </c>
      <c r="AN49" s="1"/>
      <c r="AO49" s="2"/>
      <c r="AP49" s="138">
        <v>400</v>
      </c>
      <c r="AQ49" s="17"/>
      <c r="AV49" s="7"/>
      <c r="AW49" s="7"/>
      <c r="BV49" s="147"/>
    </row>
    <row r="50" spans="1:82">
      <c r="A50" s="1"/>
      <c r="B50" s="2"/>
      <c r="C50" s="2">
        <v>500</v>
      </c>
      <c r="E50" s="1">
        <f t="shared" si="64"/>
        <v>0</v>
      </c>
      <c r="F50" s="15" t="e">
        <f t="shared" si="65"/>
        <v>#DIV/0!</v>
      </c>
      <c r="G50" s="15" t="e">
        <f t="shared" si="66"/>
        <v>#DIV/0!</v>
      </c>
      <c r="H50" s="1">
        <f t="shared" si="67"/>
        <v>0</v>
      </c>
      <c r="I50" s="1">
        <f t="shared" si="68"/>
        <v>0</v>
      </c>
      <c r="J50" s="16" t="e">
        <f t="shared" si="69"/>
        <v>#DIV/0!</v>
      </c>
      <c r="K50" s="16" t="e">
        <f t="shared" si="70"/>
        <v>#DIV/0!</v>
      </c>
      <c r="AN50" s="1"/>
      <c r="AO50" s="2"/>
      <c r="AP50" s="138">
        <v>500</v>
      </c>
      <c r="AQ50" s="17"/>
      <c r="BV50" s="147"/>
    </row>
    <row r="51" spans="1:82">
      <c r="A51" s="1"/>
      <c r="B51" s="2"/>
      <c r="C51" s="2">
        <v>600</v>
      </c>
      <c r="D51" s="1"/>
      <c r="E51" s="1">
        <f>COUNT(BV51:CD51)</f>
        <v>0</v>
      </c>
      <c r="F51" s="15" t="e">
        <f>AVERAGE(BV51:CD51)</f>
        <v>#DIV/0!</v>
      </c>
      <c r="G51" s="15" t="e">
        <f>STDEV(BV51:CD51)</f>
        <v>#DIV/0!</v>
      </c>
      <c r="H51" s="1">
        <f>MAX(BV51:CD51)</f>
        <v>0</v>
      </c>
      <c r="I51" s="1">
        <f>MIN(BV51:CD51)</f>
        <v>0</v>
      </c>
      <c r="J51" s="16" t="e">
        <f t="shared" si="69"/>
        <v>#DIV/0!</v>
      </c>
      <c r="K51" s="16" t="e">
        <f t="shared" si="70"/>
        <v>#DIV/0!</v>
      </c>
      <c r="AN51" s="1"/>
      <c r="AO51" s="2"/>
      <c r="AP51" s="138">
        <v>600</v>
      </c>
      <c r="AQ51" s="1"/>
      <c r="AR51" s="18"/>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47"/>
      <c r="BW51" s="142"/>
      <c r="BX51" s="1"/>
      <c r="BY51" s="1"/>
      <c r="BZ51" s="1"/>
      <c r="CA51" s="1"/>
      <c r="CB51" s="1"/>
      <c r="CC51" s="1"/>
      <c r="CD51" s="1"/>
    </row>
    <row r="52" spans="1:82">
      <c r="A52" s="1"/>
      <c r="B52" s="7"/>
      <c r="C52" s="7"/>
      <c r="D52" s="1"/>
      <c r="E52" s="1"/>
      <c r="F52" s="15"/>
      <c r="G52" s="15"/>
      <c r="H52" s="1"/>
      <c r="I52" s="1"/>
      <c r="K52" s="16"/>
      <c r="AN52" s="1"/>
      <c r="AO52" s="7"/>
      <c r="AP52" s="140"/>
      <c r="AQ52" s="1"/>
      <c r="AR52" s="7"/>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7"/>
      <c r="BW52" s="142"/>
      <c r="BX52" s="1"/>
      <c r="BY52" s="1"/>
      <c r="BZ52" s="1"/>
      <c r="CA52" s="1"/>
      <c r="CB52" s="1"/>
      <c r="CC52" s="1"/>
      <c r="CD52" s="1"/>
    </row>
    <row r="53" spans="1:82">
      <c r="A53" s="5"/>
      <c r="B53" s="6"/>
      <c r="C53" s="6" t="s">
        <v>15</v>
      </c>
      <c r="D53" s="5">
        <v>350</v>
      </c>
      <c r="E53" s="1">
        <f>COUNT(BV53:BV53)</f>
        <v>0</v>
      </c>
      <c r="F53" s="15" t="e">
        <f>AVERAGE(BV53:BV53)</f>
        <v>#DIV/0!</v>
      </c>
      <c r="G53" s="15" t="e">
        <f>STDEV(BV53:BV53)</f>
        <v>#DIV/0!</v>
      </c>
      <c r="H53" s="1">
        <f>MAX(BV53:BV53)</f>
        <v>0</v>
      </c>
      <c r="I53" s="1">
        <f>MIN(BV53:BV53)</f>
        <v>0</v>
      </c>
      <c r="J53" s="16" t="e">
        <f>D53-F53</f>
        <v>#DIV/0!</v>
      </c>
      <c r="AN53" s="5"/>
      <c r="AO53" s="6"/>
      <c r="AP53" s="137" t="s">
        <v>15</v>
      </c>
      <c r="AQ53" s="5"/>
      <c r="AS53" s="5"/>
      <c r="AT53" s="5"/>
      <c r="AU53" s="5"/>
      <c r="AV53" s="7"/>
      <c r="AW53" s="7"/>
      <c r="AX53" s="5"/>
      <c r="AY53" s="5"/>
      <c r="AZ53" s="5"/>
      <c r="BA53" s="5"/>
      <c r="BB53" s="5"/>
      <c r="BC53" s="5"/>
      <c r="BD53" s="5"/>
      <c r="BE53" s="5"/>
      <c r="BF53" s="5"/>
      <c r="BG53" s="5"/>
      <c r="BH53" s="5"/>
      <c r="BI53" s="5"/>
      <c r="BJ53" s="5"/>
      <c r="BK53" s="5"/>
      <c r="BL53" s="5"/>
      <c r="BM53" s="5"/>
      <c r="BN53" s="5"/>
      <c r="BO53" s="5"/>
      <c r="BP53" s="5"/>
      <c r="BQ53" s="5"/>
      <c r="BR53" s="5"/>
      <c r="BS53" s="5"/>
      <c r="BT53" s="5"/>
      <c r="BU53" s="5"/>
      <c r="BV53" s="145"/>
      <c r="BW53" s="146"/>
      <c r="BX53" s="5"/>
      <c r="BY53" s="5"/>
      <c r="BZ53" s="5"/>
      <c r="CA53" s="5"/>
      <c r="CB53" s="5"/>
      <c r="CC53" s="5"/>
      <c r="CD53" s="5"/>
    </row>
    <row r="54" spans="1:82">
      <c r="A54" s="1"/>
      <c r="B54" s="2"/>
      <c r="C54" s="2" t="s">
        <v>16</v>
      </c>
      <c r="D54" s="1">
        <v>3</v>
      </c>
      <c r="E54" s="1">
        <f>COUNT(BV54:BV54)</f>
        <v>0</v>
      </c>
      <c r="F54" s="15" t="e">
        <f>AVERAGE(BV54:BV54)</f>
        <v>#DIV/0!</v>
      </c>
      <c r="G54" s="15" t="e">
        <f>STDEV(BV54:BV54)</f>
        <v>#DIV/0!</v>
      </c>
      <c r="H54" s="1">
        <f>MAX(BV54:BV54)</f>
        <v>0</v>
      </c>
      <c r="I54" s="1">
        <f>MIN(BV54:BV54)</f>
        <v>0</v>
      </c>
      <c r="J54" s="16" t="e">
        <f>D54-F54</f>
        <v>#DIV/0!</v>
      </c>
      <c r="AN54" s="1"/>
      <c r="AO54" s="2"/>
      <c r="AP54" s="138" t="s">
        <v>16</v>
      </c>
      <c r="AQ54" s="1"/>
      <c r="AS54" s="1"/>
      <c r="AT54" s="1"/>
      <c r="AU54" s="1"/>
      <c r="AV54" s="7"/>
      <c r="AW54" s="7"/>
      <c r="AX54" s="1"/>
      <c r="AY54" s="1"/>
      <c r="AZ54" s="1"/>
      <c r="BA54" s="1"/>
      <c r="BB54" s="1"/>
      <c r="BC54" s="1"/>
      <c r="BD54" s="1"/>
      <c r="BE54" s="1"/>
      <c r="BF54" s="1"/>
      <c r="BG54" s="1"/>
      <c r="BH54" s="1"/>
      <c r="BI54" s="1"/>
      <c r="BJ54" s="1"/>
      <c r="BK54" s="1"/>
      <c r="BL54" s="1"/>
      <c r="BM54" s="1"/>
      <c r="BN54" s="1"/>
      <c r="BO54" s="1"/>
      <c r="BP54" s="1"/>
      <c r="BQ54" s="1"/>
      <c r="BR54" s="1"/>
      <c r="BS54" s="1"/>
      <c r="BT54" s="1"/>
      <c r="BU54" s="1"/>
      <c r="BV54" s="147"/>
      <c r="BW54" s="142"/>
      <c r="BX54" s="1"/>
      <c r="BY54" s="1"/>
      <c r="BZ54" s="1"/>
      <c r="CA54" s="1"/>
      <c r="CB54" s="1"/>
      <c r="CC54" s="1"/>
      <c r="CD54" s="1"/>
    </row>
    <row r="55" spans="1:82">
      <c r="A55" s="1" t="s">
        <v>0</v>
      </c>
      <c r="B55" s="1" t="s">
        <v>1</v>
      </c>
      <c r="C55" s="1" t="s">
        <v>2</v>
      </c>
      <c r="D55" s="3">
        <v>2008</v>
      </c>
      <c r="E55" s="1" t="s">
        <v>3</v>
      </c>
      <c r="F55" s="15" t="s">
        <v>4</v>
      </c>
      <c r="G55" s="15" t="s">
        <v>8</v>
      </c>
      <c r="H55" s="1" t="s">
        <v>5</v>
      </c>
      <c r="I55" s="1" t="s">
        <v>6</v>
      </c>
      <c r="J55" s="15" t="s">
        <v>7</v>
      </c>
      <c r="AN55" s="3" t="s">
        <v>11</v>
      </c>
      <c r="AO55" s="3" t="s">
        <v>12</v>
      </c>
      <c r="AP55" s="139" t="s">
        <v>13</v>
      </c>
      <c r="AQ55" s="3">
        <v>2006</v>
      </c>
      <c r="AR55" s="1">
        <v>2005</v>
      </c>
      <c r="AS55" s="1">
        <v>2004</v>
      </c>
      <c r="AT55" s="1">
        <v>2003</v>
      </c>
      <c r="AU55" s="1">
        <v>2002</v>
      </c>
      <c r="AV55">
        <v>2001</v>
      </c>
      <c r="AW55" s="1">
        <v>2001</v>
      </c>
      <c r="AX55" s="1">
        <v>2000</v>
      </c>
      <c r="AY55" s="1">
        <v>1999</v>
      </c>
      <c r="AZ55" s="1">
        <v>1999</v>
      </c>
      <c r="BA55" s="1">
        <v>1998</v>
      </c>
      <c r="BB55" s="1">
        <v>1997</v>
      </c>
      <c r="BC55" s="1">
        <v>1996</v>
      </c>
      <c r="BD55" s="1">
        <v>1995</v>
      </c>
      <c r="BE55" s="1">
        <v>1994</v>
      </c>
      <c r="BF55" s="3">
        <v>1993</v>
      </c>
      <c r="BG55" s="3">
        <v>1992</v>
      </c>
      <c r="BH55" s="3"/>
      <c r="BI55" s="3">
        <v>1991</v>
      </c>
      <c r="BJ55" s="3">
        <v>1990</v>
      </c>
      <c r="BK55" s="3">
        <v>1989</v>
      </c>
      <c r="BL55" s="3">
        <v>1988</v>
      </c>
      <c r="BM55" s="3">
        <v>1987</v>
      </c>
      <c r="BN55" s="3">
        <v>1986</v>
      </c>
      <c r="BO55" s="3">
        <v>1985</v>
      </c>
      <c r="BP55" s="3">
        <v>1984</v>
      </c>
      <c r="BQ55" s="3">
        <v>1984</v>
      </c>
      <c r="BR55" s="3">
        <v>1983</v>
      </c>
      <c r="BS55" s="3">
        <v>1982</v>
      </c>
      <c r="BT55" s="3">
        <v>1981</v>
      </c>
      <c r="BU55" s="3">
        <v>1981</v>
      </c>
      <c r="BV55" s="144">
        <v>1980</v>
      </c>
      <c r="BW55" s="144"/>
      <c r="BX55" s="3"/>
      <c r="BY55" s="3"/>
      <c r="BZ55" s="3"/>
      <c r="CA55" s="3"/>
      <c r="CB55" s="3"/>
      <c r="CC55" s="3"/>
      <c r="CD55" s="3"/>
    </row>
    <row r="56" spans="1:82">
      <c r="A56" s="3">
        <v>1</v>
      </c>
      <c r="B56" s="4">
        <v>39</v>
      </c>
      <c r="C56" s="4" t="s">
        <v>14</v>
      </c>
      <c r="D56" s="3">
        <v>16</v>
      </c>
      <c r="E56" s="1">
        <f t="shared" ref="E56:E69" si="71">COUNT(BV56:CD56)</f>
        <v>0</v>
      </c>
      <c r="F56" s="15" t="e">
        <f t="shared" ref="F56:F69" si="72">AVERAGE(BV56:CD56)</f>
        <v>#DIV/0!</v>
      </c>
      <c r="G56" s="15" t="e">
        <f t="shared" ref="G56:G69" si="73">STDEV(BV56:CD56)</f>
        <v>#DIV/0!</v>
      </c>
      <c r="H56" s="1">
        <f t="shared" ref="H56:H69" si="74">MAX(BV56:CD56)</f>
        <v>0</v>
      </c>
      <c r="I56" s="1">
        <f t="shared" ref="I56:I69" si="75">MIN(BV56:CD56)</f>
        <v>0</v>
      </c>
      <c r="J56" s="16" t="e">
        <f t="shared" ref="J56:J69" si="76">D56-F56</f>
        <v>#DIV/0!</v>
      </c>
      <c r="AN56" s="3">
        <v>1</v>
      </c>
      <c r="AO56" s="4">
        <v>39</v>
      </c>
      <c r="AP56" s="136" t="s">
        <v>14</v>
      </c>
      <c r="AQ56" s="3"/>
      <c r="AS56" s="3"/>
      <c r="AT56" s="3"/>
      <c r="AU56" s="3"/>
      <c r="AV56" s="7"/>
      <c r="AW56" s="7"/>
      <c r="AX56" s="3"/>
      <c r="AY56" s="3"/>
      <c r="AZ56" s="3"/>
      <c r="BA56" s="3"/>
      <c r="BB56" s="3"/>
      <c r="BC56" s="3"/>
      <c r="BD56" s="3"/>
      <c r="BE56" s="3"/>
      <c r="BF56" s="3"/>
      <c r="BG56" s="3"/>
      <c r="BH56" s="3"/>
      <c r="BI56" s="3"/>
      <c r="BJ56" s="3"/>
      <c r="BK56" s="3"/>
      <c r="BL56" s="3"/>
      <c r="BM56" s="3"/>
      <c r="BN56" s="3"/>
      <c r="BO56" s="3"/>
      <c r="BP56" s="3"/>
      <c r="BQ56" s="3"/>
      <c r="BR56" s="3"/>
      <c r="BS56" s="3"/>
      <c r="BT56" s="3"/>
      <c r="BU56" s="3"/>
      <c r="BV56" s="143"/>
      <c r="BW56" s="144"/>
      <c r="BX56" s="3"/>
      <c r="BY56" s="3"/>
      <c r="BZ56" s="3"/>
      <c r="CA56" s="3"/>
      <c r="CB56" s="3"/>
      <c r="CC56" s="3"/>
      <c r="CD56" s="3"/>
    </row>
    <row r="57" spans="1:82">
      <c r="A57" s="1"/>
      <c r="B57" s="2"/>
      <c r="C57" s="6">
        <v>0</v>
      </c>
      <c r="D57" s="5">
        <v>20.9</v>
      </c>
      <c r="E57" s="1">
        <f t="shared" si="71"/>
        <v>0</v>
      </c>
      <c r="F57" s="15" t="e">
        <f t="shared" si="72"/>
        <v>#DIV/0!</v>
      </c>
      <c r="G57" s="15" t="e">
        <f t="shared" si="73"/>
        <v>#DIV/0!</v>
      </c>
      <c r="H57" s="1">
        <f t="shared" si="74"/>
        <v>0</v>
      </c>
      <c r="I57" s="1">
        <f t="shared" si="75"/>
        <v>0</v>
      </c>
      <c r="J57" s="16" t="e">
        <f t="shared" si="76"/>
        <v>#DIV/0!</v>
      </c>
      <c r="K57" s="16" t="e">
        <f t="shared" ref="K57:K69" si="77">J57/G57</f>
        <v>#DIV/0!</v>
      </c>
      <c r="AN57" s="1"/>
      <c r="AO57" s="2"/>
      <c r="AP57" s="137">
        <v>0</v>
      </c>
      <c r="AQ57" s="5"/>
      <c r="AS57" s="5"/>
      <c r="AT57" s="5"/>
      <c r="AU57" s="5"/>
      <c r="AV57" s="7"/>
      <c r="AW57" s="7"/>
      <c r="AX57" s="5"/>
      <c r="AY57" s="5"/>
      <c r="AZ57" s="5"/>
      <c r="BA57" s="5"/>
      <c r="BB57" s="5"/>
      <c r="BC57" s="5"/>
      <c r="BD57" s="5"/>
      <c r="BE57" s="5"/>
      <c r="BF57" s="5"/>
      <c r="BG57" s="5"/>
      <c r="BH57" s="5"/>
      <c r="BI57" s="5"/>
      <c r="BJ57" s="5"/>
      <c r="BK57" s="5"/>
      <c r="BL57" s="5"/>
      <c r="BM57" s="5"/>
      <c r="BN57" s="5"/>
      <c r="BO57" s="5"/>
      <c r="BP57" s="5"/>
      <c r="BQ57" s="5"/>
      <c r="BR57" s="5"/>
      <c r="BS57" s="5"/>
      <c r="BT57" s="5"/>
      <c r="BU57" s="5"/>
      <c r="BV57" s="145"/>
      <c r="BW57" s="146"/>
      <c r="BX57" s="5"/>
      <c r="BY57" s="5"/>
      <c r="BZ57" s="5"/>
      <c r="CA57" s="5"/>
      <c r="CB57" s="5"/>
      <c r="CC57" s="5"/>
      <c r="CD57" s="5"/>
    </row>
    <row r="58" spans="1:82">
      <c r="A58" s="1"/>
      <c r="B58" s="2"/>
      <c r="C58" s="2">
        <v>10</v>
      </c>
      <c r="D58" s="17">
        <v>20.95</v>
      </c>
      <c r="E58" s="1">
        <f t="shared" si="71"/>
        <v>0</v>
      </c>
      <c r="F58" s="15" t="e">
        <f t="shared" si="72"/>
        <v>#DIV/0!</v>
      </c>
      <c r="G58" s="15" t="e">
        <f t="shared" si="73"/>
        <v>#DIV/0!</v>
      </c>
      <c r="H58" s="1">
        <f t="shared" si="74"/>
        <v>0</v>
      </c>
      <c r="I58" s="1">
        <f t="shared" si="75"/>
        <v>0</v>
      </c>
      <c r="J58" s="16" t="e">
        <f t="shared" si="76"/>
        <v>#DIV/0!</v>
      </c>
      <c r="K58" s="16" t="e">
        <f t="shared" si="77"/>
        <v>#DIV/0!</v>
      </c>
      <c r="AN58" s="1"/>
      <c r="AO58" s="2"/>
      <c r="AP58" s="138">
        <v>10</v>
      </c>
      <c r="AQ58" s="17"/>
      <c r="AT58" s="17"/>
      <c r="AV58" s="7"/>
      <c r="AW58" s="7"/>
      <c r="BF58" s="1"/>
      <c r="BH58" s="1"/>
      <c r="BI58" s="1"/>
      <c r="BK58" s="1"/>
      <c r="BM58" s="1"/>
      <c r="BO58" s="1"/>
      <c r="BP58" s="1"/>
      <c r="BQ58" s="1"/>
      <c r="BV58" s="147"/>
    </row>
    <row r="59" spans="1:82">
      <c r="A59" s="1"/>
      <c r="B59" s="2"/>
      <c r="C59" s="2">
        <v>20</v>
      </c>
      <c r="D59" s="17">
        <v>20.94</v>
      </c>
      <c r="E59" s="1">
        <f t="shared" si="71"/>
        <v>0</v>
      </c>
      <c r="F59" s="15" t="e">
        <f t="shared" si="72"/>
        <v>#DIV/0!</v>
      </c>
      <c r="G59" s="15" t="e">
        <f t="shared" si="73"/>
        <v>#DIV/0!</v>
      </c>
      <c r="H59" s="1">
        <f t="shared" si="74"/>
        <v>0</v>
      </c>
      <c r="I59" s="1">
        <f t="shared" si="75"/>
        <v>0</v>
      </c>
      <c r="J59" s="16" t="e">
        <f t="shared" si="76"/>
        <v>#DIV/0!</v>
      </c>
      <c r="K59" s="16" t="e">
        <f t="shared" si="77"/>
        <v>#DIV/0!</v>
      </c>
      <c r="AN59" s="1"/>
      <c r="AO59" s="2"/>
      <c r="AP59" s="138">
        <v>20</v>
      </c>
      <c r="AQ59" s="17"/>
      <c r="AT59" s="17"/>
      <c r="AV59" s="7"/>
      <c r="AW59" s="7"/>
      <c r="BF59" s="1"/>
      <c r="BH59" s="1"/>
      <c r="BI59" s="1"/>
      <c r="BK59" s="1"/>
      <c r="BM59" s="1"/>
      <c r="BO59" s="1"/>
      <c r="BP59" s="1"/>
      <c r="BQ59" s="1"/>
      <c r="BV59" s="147"/>
    </row>
    <row r="60" spans="1:82">
      <c r="A60" s="1"/>
      <c r="B60" s="2"/>
      <c r="C60" s="2">
        <v>30</v>
      </c>
      <c r="D60" s="17">
        <v>20.95</v>
      </c>
      <c r="E60" s="1">
        <f t="shared" si="71"/>
        <v>0</v>
      </c>
      <c r="F60" s="15" t="e">
        <f t="shared" si="72"/>
        <v>#DIV/0!</v>
      </c>
      <c r="G60" s="15" t="e">
        <f t="shared" si="73"/>
        <v>#DIV/0!</v>
      </c>
      <c r="H60" s="1">
        <f t="shared" si="74"/>
        <v>0</v>
      </c>
      <c r="I60" s="1">
        <f t="shared" si="75"/>
        <v>0</v>
      </c>
      <c r="J60" s="16" t="e">
        <f t="shared" si="76"/>
        <v>#DIV/0!</v>
      </c>
      <c r="K60" s="16" t="e">
        <f t="shared" si="77"/>
        <v>#DIV/0!</v>
      </c>
      <c r="AN60" s="1"/>
      <c r="AO60" s="2"/>
      <c r="AP60" s="138">
        <v>30</v>
      </c>
      <c r="AQ60" s="17"/>
      <c r="AT60" s="17"/>
      <c r="AV60" s="7"/>
      <c r="AW60" s="7"/>
      <c r="BF60" s="1"/>
      <c r="BH60" s="1"/>
      <c r="BI60" s="1"/>
      <c r="BK60" s="1"/>
      <c r="BM60" s="1"/>
      <c r="BO60" s="1"/>
      <c r="BP60" s="1"/>
      <c r="BQ60" s="1"/>
      <c r="BV60" s="147"/>
    </row>
    <row r="61" spans="1:82">
      <c r="A61" s="1"/>
      <c r="B61" s="2"/>
      <c r="C61" s="2">
        <v>50</v>
      </c>
      <c r="D61" s="17">
        <v>20.96</v>
      </c>
      <c r="E61" s="1">
        <f t="shared" si="71"/>
        <v>0</v>
      </c>
      <c r="F61" s="15" t="e">
        <f t="shared" si="72"/>
        <v>#DIV/0!</v>
      </c>
      <c r="G61" s="15" t="e">
        <f t="shared" si="73"/>
        <v>#DIV/0!</v>
      </c>
      <c r="H61" s="1">
        <f t="shared" si="74"/>
        <v>0</v>
      </c>
      <c r="I61" s="1">
        <f t="shared" si="75"/>
        <v>0</v>
      </c>
      <c r="J61" s="16" t="e">
        <f t="shared" si="76"/>
        <v>#DIV/0!</v>
      </c>
      <c r="K61" s="16" t="e">
        <f t="shared" si="77"/>
        <v>#DIV/0!</v>
      </c>
      <c r="AN61" s="1"/>
      <c r="AO61" s="2"/>
      <c r="AP61" s="138">
        <v>50</v>
      </c>
      <c r="AQ61" s="17"/>
      <c r="AT61" s="17"/>
      <c r="AV61" s="7"/>
      <c r="AW61" s="7"/>
      <c r="BF61" s="1"/>
      <c r="BH61" s="1"/>
      <c r="BI61" s="1"/>
      <c r="BK61" s="1"/>
      <c r="BM61" s="1"/>
      <c r="BO61" s="1"/>
      <c r="BP61" s="1"/>
      <c r="BQ61" s="1"/>
      <c r="BV61" s="147"/>
    </row>
    <row r="62" spans="1:82">
      <c r="A62" s="1"/>
      <c r="B62" s="2"/>
      <c r="C62" s="2">
        <v>75</v>
      </c>
      <c r="D62" s="17">
        <v>20.92</v>
      </c>
      <c r="E62" s="1">
        <f t="shared" si="71"/>
        <v>0</v>
      </c>
      <c r="F62" s="15" t="e">
        <f t="shared" si="72"/>
        <v>#DIV/0!</v>
      </c>
      <c r="G62" s="15" t="e">
        <f t="shared" si="73"/>
        <v>#DIV/0!</v>
      </c>
      <c r="H62" s="1">
        <f t="shared" si="74"/>
        <v>0</v>
      </c>
      <c r="I62" s="1">
        <f t="shared" si="75"/>
        <v>0</v>
      </c>
      <c r="J62" s="16" t="e">
        <f t="shared" si="76"/>
        <v>#DIV/0!</v>
      </c>
      <c r="K62" s="16" t="e">
        <f t="shared" si="77"/>
        <v>#DIV/0!</v>
      </c>
      <c r="AN62" s="1"/>
      <c r="AO62" s="2"/>
      <c r="AP62" s="138">
        <v>75</v>
      </c>
      <c r="AQ62" s="17"/>
      <c r="AT62" s="17"/>
      <c r="AV62" s="7"/>
      <c r="AW62" s="7"/>
      <c r="BF62" s="1"/>
      <c r="BH62" s="1"/>
      <c r="BI62" s="1"/>
      <c r="BK62" s="1"/>
      <c r="BM62" s="1"/>
      <c r="BO62" s="1"/>
      <c r="BP62" s="1"/>
      <c r="BQ62" s="1"/>
      <c r="BV62" s="147"/>
    </row>
    <row r="63" spans="1:82">
      <c r="A63" s="1"/>
      <c r="B63" s="2"/>
      <c r="C63" s="2">
        <v>100</v>
      </c>
      <c r="D63" s="17">
        <v>20.89</v>
      </c>
      <c r="E63" s="1">
        <f t="shared" si="71"/>
        <v>0</v>
      </c>
      <c r="F63" s="15" t="e">
        <f t="shared" si="72"/>
        <v>#DIV/0!</v>
      </c>
      <c r="G63" s="15" t="e">
        <f t="shared" si="73"/>
        <v>#DIV/0!</v>
      </c>
      <c r="H63" s="1">
        <f t="shared" si="74"/>
        <v>0</v>
      </c>
      <c r="I63" s="1">
        <f t="shared" si="75"/>
        <v>0</v>
      </c>
      <c r="J63" s="16" t="e">
        <f t="shared" si="76"/>
        <v>#DIV/0!</v>
      </c>
      <c r="K63" s="16" t="e">
        <f t="shared" si="77"/>
        <v>#DIV/0!</v>
      </c>
      <c r="AN63" s="1"/>
      <c r="AO63" s="2"/>
      <c r="AP63" s="138">
        <v>100</v>
      </c>
      <c r="AQ63" s="17"/>
      <c r="AT63" s="17"/>
      <c r="AV63" s="7"/>
      <c r="AW63" s="7"/>
      <c r="BF63" s="1"/>
      <c r="BH63" s="1"/>
      <c r="BI63" s="1"/>
      <c r="BK63" s="1"/>
      <c r="BM63" s="1"/>
      <c r="BO63" s="1"/>
      <c r="BP63" s="1"/>
      <c r="BQ63" s="1"/>
      <c r="BV63" s="147"/>
    </row>
    <row r="64" spans="1:82">
      <c r="A64" s="1"/>
      <c r="B64" s="2"/>
      <c r="C64" s="2">
        <v>150</v>
      </c>
      <c r="D64" s="17">
        <v>20.41</v>
      </c>
      <c r="E64" s="1">
        <f t="shared" si="71"/>
        <v>0</v>
      </c>
      <c r="F64" s="15" t="e">
        <f t="shared" si="72"/>
        <v>#DIV/0!</v>
      </c>
      <c r="G64" s="15" t="e">
        <f t="shared" si="73"/>
        <v>#DIV/0!</v>
      </c>
      <c r="H64" s="1">
        <f t="shared" si="74"/>
        <v>0</v>
      </c>
      <c r="I64" s="1">
        <f t="shared" si="75"/>
        <v>0</v>
      </c>
      <c r="J64" s="16" t="e">
        <f t="shared" si="76"/>
        <v>#DIV/0!</v>
      </c>
      <c r="K64" s="16" t="e">
        <f t="shared" si="77"/>
        <v>#DIV/0!</v>
      </c>
      <c r="AN64" s="1"/>
      <c r="AO64" s="2"/>
      <c r="AP64" s="138">
        <v>150</v>
      </c>
      <c r="AQ64" s="17"/>
      <c r="AT64" s="17"/>
      <c r="AV64" s="7"/>
      <c r="AW64" s="7"/>
      <c r="BF64" s="1"/>
      <c r="BH64" s="1"/>
      <c r="BI64" s="1"/>
      <c r="BK64" s="1"/>
      <c r="BM64" s="1"/>
      <c r="BO64" s="1"/>
      <c r="BP64" s="1"/>
      <c r="BQ64" s="1"/>
      <c r="BV64" s="147"/>
    </row>
    <row r="65" spans="1:82">
      <c r="A65" s="1"/>
      <c r="B65" s="2"/>
      <c r="C65" s="2">
        <v>200</v>
      </c>
      <c r="D65" s="17">
        <v>18.57</v>
      </c>
      <c r="E65" s="1">
        <f t="shared" si="71"/>
        <v>0</v>
      </c>
      <c r="F65" s="15" t="e">
        <f t="shared" si="72"/>
        <v>#DIV/0!</v>
      </c>
      <c r="G65" s="15" t="e">
        <f t="shared" si="73"/>
        <v>#DIV/0!</v>
      </c>
      <c r="H65" s="1">
        <f t="shared" si="74"/>
        <v>0</v>
      </c>
      <c r="I65" s="1">
        <f t="shared" si="75"/>
        <v>0</v>
      </c>
      <c r="J65" s="16" t="e">
        <f t="shared" si="76"/>
        <v>#DIV/0!</v>
      </c>
      <c r="K65" s="16" t="e">
        <f t="shared" si="77"/>
        <v>#DIV/0!</v>
      </c>
      <c r="AN65" s="1"/>
      <c r="AO65" s="2"/>
      <c r="AP65" s="138">
        <v>200</v>
      </c>
      <c r="AQ65" s="17"/>
      <c r="AT65" s="17"/>
      <c r="AV65" s="7"/>
      <c r="AW65" s="7"/>
      <c r="BF65" s="1"/>
      <c r="BH65" s="1"/>
      <c r="BI65" s="1"/>
      <c r="BK65" s="1"/>
      <c r="BM65" s="1"/>
      <c r="BO65" s="1"/>
      <c r="BP65" s="1"/>
      <c r="BQ65" s="1"/>
      <c r="BV65" s="147"/>
    </row>
    <row r="66" spans="1:82">
      <c r="A66" s="1"/>
      <c r="B66" s="2"/>
      <c r="C66" s="2">
        <v>300</v>
      </c>
      <c r="D66" s="17">
        <v>15.71</v>
      </c>
      <c r="E66" s="1">
        <f t="shared" si="71"/>
        <v>0</v>
      </c>
      <c r="F66" s="15" t="e">
        <f t="shared" si="72"/>
        <v>#DIV/0!</v>
      </c>
      <c r="G66" s="15" t="e">
        <f t="shared" si="73"/>
        <v>#DIV/0!</v>
      </c>
      <c r="H66" s="1">
        <f t="shared" si="74"/>
        <v>0</v>
      </c>
      <c r="I66" s="1">
        <f t="shared" si="75"/>
        <v>0</v>
      </c>
      <c r="J66" s="16" t="e">
        <f t="shared" si="76"/>
        <v>#DIV/0!</v>
      </c>
      <c r="K66" s="16" t="e">
        <f t="shared" si="77"/>
        <v>#DIV/0!</v>
      </c>
      <c r="AN66" s="1"/>
      <c r="AO66" s="2"/>
      <c r="AP66" s="138">
        <v>300</v>
      </c>
      <c r="AQ66" s="17"/>
      <c r="AT66" s="17"/>
      <c r="AV66" s="7"/>
      <c r="AW66" s="7"/>
      <c r="BV66" s="147"/>
    </row>
    <row r="67" spans="1:82">
      <c r="A67" s="1"/>
      <c r="B67" s="2"/>
      <c r="C67" s="2">
        <v>400</v>
      </c>
      <c r="D67" s="17">
        <v>13.28</v>
      </c>
      <c r="E67" s="1">
        <f t="shared" si="71"/>
        <v>0</v>
      </c>
      <c r="F67" s="15" t="e">
        <f t="shared" si="72"/>
        <v>#DIV/0!</v>
      </c>
      <c r="G67" s="15" t="e">
        <f t="shared" si="73"/>
        <v>#DIV/0!</v>
      </c>
      <c r="H67" s="1">
        <f t="shared" si="74"/>
        <v>0</v>
      </c>
      <c r="I67" s="1">
        <f t="shared" si="75"/>
        <v>0</v>
      </c>
      <c r="J67" s="16" t="e">
        <f t="shared" si="76"/>
        <v>#DIV/0!</v>
      </c>
      <c r="K67" s="16" t="e">
        <f t="shared" si="77"/>
        <v>#DIV/0!</v>
      </c>
      <c r="AN67" s="1"/>
      <c r="AO67" s="2"/>
      <c r="AP67" s="138">
        <v>400</v>
      </c>
      <c r="AQ67" s="17"/>
      <c r="AT67" s="17"/>
      <c r="BV67" s="147"/>
    </row>
    <row r="68" spans="1:82">
      <c r="A68" s="1"/>
      <c r="B68" s="2"/>
      <c r="C68" s="2">
        <v>500</v>
      </c>
      <c r="D68" s="17">
        <v>7.63</v>
      </c>
      <c r="E68" s="1">
        <f t="shared" si="71"/>
        <v>0</v>
      </c>
      <c r="F68" s="15" t="e">
        <f t="shared" si="72"/>
        <v>#DIV/0!</v>
      </c>
      <c r="G68" s="15" t="e">
        <f t="shared" si="73"/>
        <v>#DIV/0!</v>
      </c>
      <c r="H68" s="1">
        <f t="shared" si="74"/>
        <v>0</v>
      </c>
      <c r="I68" s="1">
        <f t="shared" si="75"/>
        <v>0</v>
      </c>
      <c r="J68" s="16" t="e">
        <f t="shared" si="76"/>
        <v>#DIV/0!</v>
      </c>
      <c r="K68" s="16" t="e">
        <f t="shared" si="77"/>
        <v>#DIV/0!</v>
      </c>
      <c r="AN68" s="1"/>
      <c r="AO68" s="2"/>
      <c r="AP68" s="138">
        <v>500</v>
      </c>
      <c r="AQ68" s="17"/>
      <c r="AT68" s="17"/>
      <c r="BV68" s="147"/>
    </row>
    <row r="69" spans="1:82">
      <c r="A69" s="1"/>
      <c r="B69" s="2"/>
      <c r="C69" s="2">
        <v>600</v>
      </c>
      <c r="D69" s="1"/>
      <c r="E69" s="1">
        <f t="shared" si="71"/>
        <v>0</v>
      </c>
      <c r="F69" s="15" t="e">
        <f t="shared" si="72"/>
        <v>#DIV/0!</v>
      </c>
      <c r="G69" s="15" t="e">
        <f t="shared" si="73"/>
        <v>#DIV/0!</v>
      </c>
      <c r="H69" s="1">
        <f t="shared" si="74"/>
        <v>0</v>
      </c>
      <c r="I69" s="1">
        <f t="shared" si="75"/>
        <v>0</v>
      </c>
      <c r="J69" s="16" t="e">
        <f t="shared" si="76"/>
        <v>#DIV/0!</v>
      </c>
      <c r="K69" s="16" t="e">
        <f t="shared" si="77"/>
        <v>#DIV/0!</v>
      </c>
      <c r="AN69" s="1"/>
      <c r="AO69" s="2"/>
      <c r="AP69" s="138">
        <v>600</v>
      </c>
      <c r="AQ69" s="1"/>
      <c r="AR69" s="18"/>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47"/>
      <c r="BW69" s="142"/>
      <c r="BX69" s="1"/>
      <c r="BY69" s="1"/>
      <c r="BZ69" s="1"/>
      <c r="CA69" s="1"/>
      <c r="CB69" s="1"/>
      <c r="CC69" s="1"/>
      <c r="CD69" s="1"/>
    </row>
    <row r="70" spans="1:82">
      <c r="A70" s="1"/>
      <c r="B70" s="7"/>
      <c r="C70" s="7"/>
      <c r="D70" s="1"/>
      <c r="E70" s="1"/>
      <c r="F70" s="15"/>
      <c r="G70" s="15"/>
      <c r="H70" s="1"/>
      <c r="I70" s="1"/>
      <c r="K70" s="16"/>
      <c r="AN70" s="1"/>
      <c r="AO70" s="7"/>
      <c r="AP70" s="140"/>
      <c r="AQ70" s="1"/>
      <c r="AR70" s="7"/>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7"/>
      <c r="BW70" s="142"/>
      <c r="BX70" s="1"/>
      <c r="BY70" s="1"/>
      <c r="BZ70" s="1"/>
      <c r="CA70" s="1"/>
      <c r="CB70" s="1"/>
      <c r="CC70" s="1"/>
      <c r="CD70" s="1"/>
    </row>
    <row r="71" spans="1:82">
      <c r="A71" s="5"/>
      <c r="B71" s="6"/>
      <c r="C71" s="6" t="s">
        <v>15</v>
      </c>
      <c r="D71" s="5">
        <v>339</v>
      </c>
      <c r="E71" s="1">
        <f>COUNT(BV71:CD71)</f>
        <v>0</v>
      </c>
      <c r="F71" s="15" t="e">
        <f>AVERAGE(BV71:CD71)</f>
        <v>#DIV/0!</v>
      </c>
      <c r="G71" s="15" t="e">
        <f>STDEV(BV71:CD71)</f>
        <v>#DIV/0!</v>
      </c>
      <c r="H71" s="1">
        <f>MAX(BV71:CD71)</f>
        <v>0</v>
      </c>
      <c r="I71" s="1">
        <f>MIN(BV71:CD71)</f>
        <v>0</v>
      </c>
      <c r="J71" s="16" t="e">
        <f>D71-F71</f>
        <v>#DIV/0!</v>
      </c>
      <c r="AN71" s="5"/>
      <c r="AO71" s="6"/>
      <c r="AP71" s="137" t="s">
        <v>15</v>
      </c>
      <c r="AQ71" s="5"/>
      <c r="AS71" s="5"/>
      <c r="AT71" s="5"/>
      <c r="AU71" s="5"/>
      <c r="AV71" s="7"/>
      <c r="AW71" s="7"/>
      <c r="AX71" s="5"/>
      <c r="AY71" s="5"/>
      <c r="AZ71" s="5"/>
      <c r="BA71" s="5"/>
      <c r="BB71" s="5"/>
      <c r="BC71" s="5"/>
      <c r="BD71" s="5"/>
      <c r="BE71" s="5"/>
      <c r="BF71" s="5"/>
      <c r="BG71" s="5"/>
      <c r="BH71" s="5"/>
      <c r="BI71" s="5"/>
      <c r="BJ71" s="5"/>
      <c r="BK71" s="5"/>
      <c r="BL71" s="5"/>
      <c r="BM71" s="5"/>
      <c r="BN71" s="5"/>
      <c r="BO71" s="5"/>
      <c r="BP71" s="5"/>
      <c r="BQ71" s="5"/>
      <c r="BR71" s="5"/>
      <c r="BS71" s="5"/>
      <c r="BT71" s="5"/>
      <c r="BU71" s="5"/>
      <c r="BV71" s="145"/>
      <c r="BW71" s="146"/>
      <c r="BX71" s="5"/>
      <c r="BY71" s="5"/>
      <c r="BZ71" s="5"/>
      <c r="CA71" s="5"/>
      <c r="CB71" s="5"/>
      <c r="CC71" s="5"/>
      <c r="CD71" s="5"/>
    </row>
    <row r="72" spans="1:82">
      <c r="A72" s="1"/>
      <c r="B72" s="2"/>
      <c r="C72" s="2" t="s">
        <v>16</v>
      </c>
      <c r="D72" s="1">
        <v>2.5</v>
      </c>
      <c r="E72" s="1">
        <f>COUNT(BV72:CD72)</f>
        <v>0</v>
      </c>
      <c r="F72" s="15" t="e">
        <f>AVERAGE(BV72:CD72)</f>
        <v>#DIV/0!</v>
      </c>
      <c r="G72" s="15" t="e">
        <f>STDEV(BV72:CD72)</f>
        <v>#DIV/0!</v>
      </c>
      <c r="H72" s="1">
        <f>MAX(BV72:CD72)</f>
        <v>0</v>
      </c>
      <c r="I72" s="1">
        <f>MIN(BV72:CD72)</f>
        <v>0</v>
      </c>
      <c r="J72" s="16" t="e">
        <f>D72-F72</f>
        <v>#DIV/0!</v>
      </c>
      <c r="AN72" s="1"/>
      <c r="AO72" s="2"/>
      <c r="AP72" s="138" t="s">
        <v>16</v>
      </c>
      <c r="AQ72" s="1"/>
      <c r="AS72" s="1"/>
      <c r="AT72" s="1"/>
      <c r="AU72" s="1"/>
      <c r="AV72" s="7"/>
      <c r="AW72" s="7"/>
      <c r="AX72" s="1"/>
      <c r="AY72" s="1"/>
      <c r="AZ72" s="1"/>
      <c r="BA72" s="1"/>
      <c r="BB72" s="1"/>
      <c r="BC72" s="1"/>
      <c r="BD72" s="1"/>
      <c r="BE72" s="1"/>
      <c r="BF72" s="1"/>
      <c r="BG72" s="1"/>
      <c r="BH72" s="1"/>
      <c r="BI72" s="1"/>
      <c r="BJ72" s="1"/>
      <c r="BK72" s="1"/>
      <c r="BL72" s="1"/>
      <c r="BM72" s="1"/>
      <c r="BN72" s="1"/>
      <c r="BO72" s="1"/>
      <c r="BP72" s="1"/>
      <c r="BQ72" s="1"/>
      <c r="BR72" s="1"/>
      <c r="BS72" s="1"/>
      <c r="BT72" s="1"/>
      <c r="BU72" s="1"/>
      <c r="BV72" s="147"/>
      <c r="BW72" s="142"/>
      <c r="BX72" s="1"/>
      <c r="BY72" s="1"/>
      <c r="BZ72" s="1"/>
      <c r="CA72" s="1"/>
      <c r="CB72" s="1"/>
      <c r="CC72" s="1"/>
      <c r="CD72" s="1"/>
    </row>
    <row r="73" spans="1:82">
      <c r="A73" s="1" t="s">
        <v>0</v>
      </c>
      <c r="B73" s="1" t="s">
        <v>1</v>
      </c>
      <c r="C73" s="1" t="s">
        <v>2</v>
      </c>
      <c r="D73" s="3">
        <v>2008</v>
      </c>
      <c r="E73" s="1" t="s">
        <v>3</v>
      </c>
      <c r="F73" s="15" t="s">
        <v>4</v>
      </c>
      <c r="G73" s="15" t="s">
        <v>8</v>
      </c>
      <c r="H73" s="1" t="s">
        <v>5</v>
      </c>
      <c r="I73" s="1" t="s">
        <v>6</v>
      </c>
      <c r="J73" s="15" t="s">
        <v>7</v>
      </c>
      <c r="AN73" s="3" t="s">
        <v>11</v>
      </c>
      <c r="AO73" s="3" t="s">
        <v>12</v>
      </c>
      <c r="AP73" s="139" t="s">
        <v>13</v>
      </c>
      <c r="AQ73" s="3"/>
      <c r="AR73" s="1">
        <v>2005</v>
      </c>
      <c r="AS73" s="1">
        <v>2004</v>
      </c>
      <c r="AT73" s="1">
        <v>2003</v>
      </c>
      <c r="AU73" s="1">
        <v>2002</v>
      </c>
      <c r="AV73">
        <v>2001</v>
      </c>
      <c r="AW73" s="1">
        <v>2001</v>
      </c>
      <c r="AX73" s="1">
        <v>2000</v>
      </c>
      <c r="AY73" s="1">
        <v>1999</v>
      </c>
      <c r="AZ73" s="1">
        <v>1999</v>
      </c>
      <c r="BA73" s="1">
        <v>1998</v>
      </c>
      <c r="BB73" s="1">
        <v>1997</v>
      </c>
      <c r="BC73" s="1">
        <v>1996</v>
      </c>
      <c r="BD73" s="1">
        <v>1995</v>
      </c>
      <c r="BE73" s="1">
        <v>1994</v>
      </c>
      <c r="BF73" s="3">
        <v>1993</v>
      </c>
      <c r="BG73" s="3">
        <v>1992</v>
      </c>
      <c r="BH73" s="3"/>
      <c r="BI73" s="3">
        <v>1991</v>
      </c>
      <c r="BJ73" s="3">
        <v>1990</v>
      </c>
      <c r="BK73" s="3">
        <v>1989</v>
      </c>
      <c r="BL73" s="3">
        <v>1988</v>
      </c>
      <c r="BM73" s="3">
        <v>1987</v>
      </c>
      <c r="BN73" s="3">
        <v>1986</v>
      </c>
      <c r="BO73" s="3">
        <v>1985</v>
      </c>
      <c r="BP73" s="3">
        <v>1984</v>
      </c>
      <c r="BQ73" s="3">
        <v>1984</v>
      </c>
      <c r="BR73" s="3">
        <v>1983</v>
      </c>
      <c r="BS73" s="3">
        <v>1982</v>
      </c>
      <c r="BT73" s="3">
        <v>1981</v>
      </c>
      <c r="BU73" s="3">
        <v>1981</v>
      </c>
      <c r="BV73" s="144">
        <v>1980</v>
      </c>
      <c r="BW73" s="144"/>
      <c r="BX73" s="3"/>
      <c r="BY73" s="3"/>
      <c r="BZ73" s="3"/>
      <c r="CA73" s="3"/>
      <c r="CB73" s="3"/>
      <c r="CC73" s="3"/>
      <c r="CD73" s="3"/>
    </row>
    <row r="74" spans="1:82">
      <c r="A74" s="3">
        <v>1</v>
      </c>
      <c r="B74" s="4">
        <v>40</v>
      </c>
      <c r="C74" s="4" t="s">
        <v>14</v>
      </c>
      <c r="D74" s="3">
        <v>16</v>
      </c>
      <c r="E74" s="1">
        <f t="shared" ref="E74:E87" si="78">COUNT(BV74:CD74)</f>
        <v>0</v>
      </c>
      <c r="F74" s="15" t="e">
        <f t="shared" ref="F74:F87" si="79">AVERAGE(BV74:CD74)</f>
        <v>#DIV/0!</v>
      </c>
      <c r="G74" s="15" t="e">
        <f t="shared" ref="G74:G87" si="80">STDEV(BV74:CD74)</f>
        <v>#DIV/0!</v>
      </c>
      <c r="H74" s="1">
        <f t="shared" ref="H74:H87" si="81">MAX(BV74:CD74)</f>
        <v>0</v>
      </c>
      <c r="I74" s="1">
        <f t="shared" ref="I74:I87" si="82">MIN(BV74:CD74)</f>
        <v>0</v>
      </c>
      <c r="J74" s="16" t="e">
        <f t="shared" ref="J74:J87" si="83">D74-F74</f>
        <v>#DIV/0!</v>
      </c>
      <c r="AN74" s="3">
        <v>1</v>
      </c>
      <c r="AO74" s="4">
        <v>40</v>
      </c>
      <c r="AP74" s="136" t="s">
        <v>14</v>
      </c>
      <c r="AQ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143"/>
      <c r="BW74" s="144"/>
      <c r="BX74" s="3"/>
      <c r="BY74" s="3"/>
      <c r="BZ74" s="3"/>
      <c r="CA74" s="3"/>
      <c r="CB74" s="3"/>
      <c r="CC74" s="3"/>
      <c r="CD74" s="3"/>
    </row>
    <row r="75" spans="1:82">
      <c r="A75" s="1"/>
      <c r="B75" s="2"/>
      <c r="C75" s="6">
        <v>0</v>
      </c>
      <c r="D75" s="5">
        <v>21.1</v>
      </c>
      <c r="E75" s="1">
        <f t="shared" si="78"/>
        <v>0</v>
      </c>
      <c r="F75" s="15" t="e">
        <f t="shared" si="79"/>
        <v>#DIV/0!</v>
      </c>
      <c r="G75" s="15" t="e">
        <f t="shared" si="80"/>
        <v>#DIV/0!</v>
      </c>
      <c r="H75" s="1">
        <f t="shared" si="81"/>
        <v>0</v>
      </c>
      <c r="I75" s="1">
        <f t="shared" si="82"/>
        <v>0</v>
      </c>
      <c r="J75" s="16" t="e">
        <f t="shared" si="83"/>
        <v>#DIV/0!</v>
      </c>
      <c r="AN75" s="1"/>
      <c r="AO75" s="2"/>
      <c r="AP75" s="137">
        <v>0</v>
      </c>
      <c r="AQ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145"/>
      <c r="BW75" s="146"/>
      <c r="BX75" s="5"/>
      <c r="BY75" s="5"/>
      <c r="BZ75" s="5"/>
      <c r="CA75" s="5"/>
      <c r="CB75" s="5"/>
      <c r="CC75" s="5"/>
      <c r="CD75" s="5"/>
    </row>
    <row r="76" spans="1:82">
      <c r="A76" s="1"/>
      <c r="B76" s="2"/>
      <c r="C76" s="2">
        <v>10</v>
      </c>
      <c r="D76" s="17">
        <v>21.1</v>
      </c>
      <c r="E76" s="1">
        <f t="shared" si="78"/>
        <v>0</v>
      </c>
      <c r="F76" s="15" t="e">
        <f t="shared" si="79"/>
        <v>#DIV/0!</v>
      </c>
      <c r="G76" s="15" t="e">
        <f t="shared" si="80"/>
        <v>#DIV/0!</v>
      </c>
      <c r="H76" s="1">
        <f t="shared" si="81"/>
        <v>0</v>
      </c>
      <c r="I76" s="1">
        <f t="shared" si="82"/>
        <v>0</v>
      </c>
      <c r="J76" s="16" t="e">
        <f t="shared" si="83"/>
        <v>#DIV/0!</v>
      </c>
      <c r="AN76" s="1"/>
      <c r="AO76" s="2"/>
      <c r="AP76" s="138">
        <v>10</v>
      </c>
      <c r="BF76" s="1"/>
      <c r="BH76" s="1"/>
      <c r="BI76" s="1"/>
      <c r="BK76" s="1"/>
      <c r="BM76" s="1"/>
      <c r="BO76" s="1"/>
      <c r="BP76" s="1"/>
      <c r="BQ76" s="1"/>
      <c r="BV76" s="147"/>
    </row>
    <row r="77" spans="1:82">
      <c r="A77" s="1"/>
      <c r="B77" s="2"/>
      <c r="C77" s="2">
        <v>20</v>
      </c>
      <c r="D77" s="17">
        <v>21.1</v>
      </c>
      <c r="E77" s="1">
        <f t="shared" si="78"/>
        <v>0</v>
      </c>
      <c r="F77" s="15" t="e">
        <f t="shared" si="79"/>
        <v>#DIV/0!</v>
      </c>
      <c r="G77" s="15" t="e">
        <f t="shared" si="80"/>
        <v>#DIV/0!</v>
      </c>
      <c r="H77" s="1">
        <f t="shared" si="81"/>
        <v>0</v>
      </c>
      <c r="I77" s="1">
        <f t="shared" si="82"/>
        <v>0</v>
      </c>
      <c r="J77" s="16" t="e">
        <f t="shared" si="83"/>
        <v>#DIV/0!</v>
      </c>
      <c r="AN77" s="1"/>
      <c r="AO77" s="2"/>
      <c r="AP77" s="138">
        <v>20</v>
      </c>
      <c r="BF77" s="1"/>
      <c r="BH77" s="1"/>
      <c r="BI77" s="1"/>
      <c r="BK77" s="1"/>
      <c r="BM77" s="1"/>
      <c r="BO77" s="1"/>
      <c r="BP77" s="1"/>
      <c r="BQ77" s="1"/>
      <c r="BV77" s="147"/>
    </row>
    <row r="78" spans="1:82">
      <c r="A78" s="1"/>
      <c r="B78" s="2"/>
      <c r="C78" s="2">
        <v>30</v>
      </c>
      <c r="D78" s="17">
        <v>21.11</v>
      </c>
      <c r="E78" s="1">
        <f t="shared" si="78"/>
        <v>0</v>
      </c>
      <c r="F78" s="15" t="e">
        <f t="shared" si="79"/>
        <v>#DIV/0!</v>
      </c>
      <c r="G78" s="15" t="e">
        <f t="shared" si="80"/>
        <v>#DIV/0!</v>
      </c>
      <c r="H78" s="1">
        <f t="shared" si="81"/>
        <v>0</v>
      </c>
      <c r="I78" s="1">
        <f t="shared" si="82"/>
        <v>0</v>
      </c>
      <c r="J78" s="16" t="e">
        <f t="shared" si="83"/>
        <v>#DIV/0!</v>
      </c>
      <c r="AN78" s="1"/>
      <c r="AO78" s="2"/>
      <c r="AP78" s="138">
        <v>30</v>
      </c>
      <c r="BF78" s="1"/>
      <c r="BH78" s="1"/>
      <c r="BI78" s="1"/>
      <c r="BK78" s="1"/>
      <c r="BM78" s="1"/>
      <c r="BO78" s="1"/>
      <c r="BP78" s="1"/>
      <c r="BQ78" s="1"/>
      <c r="BV78" s="147"/>
    </row>
    <row r="79" spans="1:82">
      <c r="A79" s="1"/>
      <c r="B79" s="2"/>
      <c r="C79" s="2">
        <v>50</v>
      </c>
      <c r="D79" s="17">
        <v>21.11</v>
      </c>
      <c r="E79" s="1">
        <f t="shared" si="78"/>
        <v>0</v>
      </c>
      <c r="F79" s="15" t="e">
        <f t="shared" si="79"/>
        <v>#DIV/0!</v>
      </c>
      <c r="G79" s="15" t="e">
        <f t="shared" si="80"/>
        <v>#DIV/0!</v>
      </c>
      <c r="H79" s="1">
        <f t="shared" si="81"/>
        <v>0</v>
      </c>
      <c r="I79" s="1">
        <f t="shared" si="82"/>
        <v>0</v>
      </c>
      <c r="J79" s="16" t="e">
        <f t="shared" si="83"/>
        <v>#DIV/0!</v>
      </c>
      <c r="AN79" s="1"/>
      <c r="AO79" s="2"/>
      <c r="AP79" s="138">
        <v>50</v>
      </c>
      <c r="BF79" s="1"/>
      <c r="BH79" s="1"/>
      <c r="BI79" s="1"/>
      <c r="BK79" s="1"/>
      <c r="BM79" s="1"/>
      <c r="BO79" s="1"/>
      <c r="BP79" s="1"/>
      <c r="BQ79" s="1"/>
      <c r="BV79" s="147"/>
    </row>
    <row r="80" spans="1:82">
      <c r="A80" s="1"/>
      <c r="B80" s="2"/>
      <c r="C80" s="2">
        <v>75</v>
      </c>
      <c r="D80" s="17">
        <v>21.11</v>
      </c>
      <c r="E80" s="1">
        <f t="shared" si="78"/>
        <v>0</v>
      </c>
      <c r="F80" s="15" t="e">
        <f t="shared" si="79"/>
        <v>#DIV/0!</v>
      </c>
      <c r="G80" s="15" t="e">
        <f t="shared" si="80"/>
        <v>#DIV/0!</v>
      </c>
      <c r="H80" s="1">
        <f t="shared" si="81"/>
        <v>0</v>
      </c>
      <c r="I80" s="1">
        <f t="shared" si="82"/>
        <v>0</v>
      </c>
      <c r="J80" s="16" t="e">
        <f t="shared" si="83"/>
        <v>#DIV/0!</v>
      </c>
      <c r="AN80" s="1"/>
      <c r="AO80" s="2"/>
      <c r="AP80" s="138">
        <v>75</v>
      </c>
      <c r="BF80" s="1"/>
      <c r="BH80" s="1"/>
      <c r="BI80" s="1"/>
      <c r="BK80" s="1"/>
      <c r="BM80" s="1"/>
      <c r="BO80" s="1"/>
      <c r="BP80" s="1"/>
      <c r="BQ80" s="1"/>
      <c r="BV80" s="147"/>
    </row>
    <row r="81" spans="1:82">
      <c r="A81" s="1"/>
      <c r="B81" s="2"/>
      <c r="C81" s="2">
        <v>100</v>
      </c>
      <c r="D81" s="17">
        <v>21.12</v>
      </c>
      <c r="E81" s="1">
        <f t="shared" si="78"/>
        <v>0</v>
      </c>
      <c r="F81" s="15" t="e">
        <f t="shared" si="79"/>
        <v>#DIV/0!</v>
      </c>
      <c r="G81" s="15" t="e">
        <f t="shared" si="80"/>
        <v>#DIV/0!</v>
      </c>
      <c r="H81" s="1">
        <f t="shared" si="81"/>
        <v>0</v>
      </c>
      <c r="I81" s="1">
        <f t="shared" si="82"/>
        <v>0</v>
      </c>
      <c r="J81" s="16" t="e">
        <f t="shared" si="83"/>
        <v>#DIV/0!</v>
      </c>
      <c r="AN81" s="1"/>
      <c r="AO81" s="2"/>
      <c r="AP81" s="138">
        <v>100</v>
      </c>
      <c r="BF81" s="1"/>
      <c r="BH81" s="1"/>
      <c r="BI81" s="1"/>
      <c r="BK81" s="1"/>
      <c r="BM81" s="1"/>
      <c r="BO81" s="1"/>
      <c r="BP81" s="1"/>
      <c r="BQ81" s="1"/>
      <c r="BV81" s="147"/>
    </row>
    <row r="82" spans="1:82">
      <c r="A82" s="1"/>
      <c r="B82" s="2"/>
      <c r="C82" s="2">
        <v>150</v>
      </c>
      <c r="D82" s="17">
        <v>21.09</v>
      </c>
      <c r="E82" s="1">
        <f t="shared" si="78"/>
        <v>0</v>
      </c>
      <c r="F82" s="15" t="e">
        <f t="shared" si="79"/>
        <v>#DIV/0!</v>
      </c>
      <c r="G82" s="15" t="e">
        <f t="shared" si="80"/>
        <v>#DIV/0!</v>
      </c>
      <c r="H82" s="1">
        <f t="shared" si="81"/>
        <v>0</v>
      </c>
      <c r="I82" s="1">
        <f t="shared" si="82"/>
        <v>0</v>
      </c>
      <c r="J82" s="16" t="e">
        <f t="shared" si="83"/>
        <v>#DIV/0!</v>
      </c>
      <c r="AN82" s="1"/>
      <c r="AO82" s="2"/>
      <c r="AP82" s="138">
        <v>150</v>
      </c>
      <c r="BF82" s="1"/>
      <c r="BH82" s="1"/>
      <c r="BI82" s="1"/>
      <c r="BK82" s="1"/>
      <c r="BM82" s="1"/>
      <c r="BO82" s="1"/>
      <c r="BP82" s="1"/>
      <c r="BQ82" s="1"/>
      <c r="BV82" s="147"/>
    </row>
    <row r="83" spans="1:82">
      <c r="A83" s="1"/>
      <c r="B83" s="2"/>
      <c r="C83" s="2">
        <v>200</v>
      </c>
      <c r="D83" s="17">
        <v>20.149999999999999</v>
      </c>
      <c r="E83" s="1">
        <f t="shared" si="78"/>
        <v>0</v>
      </c>
      <c r="F83" s="15" t="e">
        <f t="shared" si="79"/>
        <v>#DIV/0!</v>
      </c>
      <c r="G83" s="15" t="e">
        <f t="shared" si="80"/>
        <v>#DIV/0!</v>
      </c>
      <c r="H83" s="1">
        <f t="shared" si="81"/>
        <v>0</v>
      </c>
      <c r="I83" s="1">
        <f t="shared" si="82"/>
        <v>0</v>
      </c>
      <c r="J83" s="16" t="e">
        <f t="shared" si="83"/>
        <v>#DIV/0!</v>
      </c>
      <c r="AN83" s="1"/>
      <c r="AO83" s="2"/>
      <c r="AP83" s="138">
        <v>200</v>
      </c>
      <c r="BF83" s="1"/>
      <c r="BH83" s="1"/>
      <c r="BI83" s="1"/>
      <c r="BK83" s="1"/>
      <c r="BM83" s="1"/>
      <c r="BO83" s="1"/>
      <c r="BP83" s="1"/>
      <c r="BQ83" s="1"/>
      <c r="BV83" s="147"/>
    </row>
    <row r="84" spans="1:82">
      <c r="A84" s="1"/>
      <c r="B84" s="2"/>
      <c r="C84" s="2">
        <v>300</v>
      </c>
      <c r="D84" s="17">
        <v>16.36</v>
      </c>
      <c r="E84" s="1">
        <f t="shared" si="78"/>
        <v>0</v>
      </c>
      <c r="F84" s="15" t="e">
        <f t="shared" si="79"/>
        <v>#DIV/0!</v>
      </c>
      <c r="G84" s="15" t="e">
        <f t="shared" si="80"/>
        <v>#DIV/0!</v>
      </c>
      <c r="H84" s="1">
        <f t="shared" si="81"/>
        <v>0</v>
      </c>
      <c r="I84" s="1">
        <f t="shared" si="82"/>
        <v>0</v>
      </c>
      <c r="J84" s="16" t="e">
        <f t="shared" si="83"/>
        <v>#DIV/0!</v>
      </c>
      <c r="AN84" s="1"/>
      <c r="AO84" s="2"/>
      <c r="AP84" s="138">
        <v>300</v>
      </c>
      <c r="BV84" s="147"/>
    </row>
    <row r="85" spans="1:82">
      <c r="A85" s="1"/>
      <c r="B85" s="2"/>
      <c r="C85" s="2">
        <v>400</v>
      </c>
      <c r="D85" s="17">
        <v>13.16</v>
      </c>
      <c r="E85" s="1">
        <f t="shared" si="78"/>
        <v>0</v>
      </c>
      <c r="F85" s="15" t="e">
        <f t="shared" si="79"/>
        <v>#DIV/0!</v>
      </c>
      <c r="G85" s="15" t="e">
        <f t="shared" si="80"/>
        <v>#DIV/0!</v>
      </c>
      <c r="H85" s="1">
        <f t="shared" si="81"/>
        <v>0</v>
      </c>
      <c r="I85" s="1">
        <f t="shared" si="82"/>
        <v>0</v>
      </c>
      <c r="J85" s="16" t="e">
        <f t="shared" si="83"/>
        <v>#DIV/0!</v>
      </c>
      <c r="AN85" s="1"/>
      <c r="AO85" s="2"/>
      <c r="AP85" s="138">
        <v>400</v>
      </c>
      <c r="BV85" s="147"/>
    </row>
    <row r="86" spans="1:82">
      <c r="A86" s="1"/>
      <c r="B86" s="2"/>
      <c r="C86" s="2">
        <v>500</v>
      </c>
      <c r="D86" s="17">
        <v>10.02</v>
      </c>
      <c r="E86" s="1">
        <f t="shared" si="78"/>
        <v>0</v>
      </c>
      <c r="F86" s="15" t="e">
        <f t="shared" si="79"/>
        <v>#DIV/0!</v>
      </c>
      <c r="G86" s="15" t="e">
        <f t="shared" si="80"/>
        <v>#DIV/0!</v>
      </c>
      <c r="H86" s="1">
        <f t="shared" si="81"/>
        <v>0</v>
      </c>
      <c r="I86" s="1">
        <f t="shared" si="82"/>
        <v>0</v>
      </c>
      <c r="J86" s="16" t="e">
        <f t="shared" si="83"/>
        <v>#DIV/0!</v>
      </c>
      <c r="AN86" s="1"/>
      <c r="AO86" s="2"/>
      <c r="AP86" s="138">
        <v>500</v>
      </c>
      <c r="BV86" s="147"/>
    </row>
    <row r="87" spans="1:82">
      <c r="A87" s="1"/>
      <c r="B87" s="2"/>
      <c r="C87" s="2">
        <v>600</v>
      </c>
      <c r="D87" s="1"/>
      <c r="E87" s="1">
        <f t="shared" si="78"/>
        <v>0</v>
      </c>
      <c r="F87" s="15" t="e">
        <f t="shared" si="79"/>
        <v>#DIV/0!</v>
      </c>
      <c r="G87" s="15" t="e">
        <f t="shared" si="80"/>
        <v>#DIV/0!</v>
      </c>
      <c r="H87" s="1">
        <f t="shared" si="81"/>
        <v>0</v>
      </c>
      <c r="I87" s="1">
        <f t="shared" si="82"/>
        <v>0</v>
      </c>
      <c r="J87" s="16" t="e">
        <f t="shared" si="83"/>
        <v>#DIV/0!</v>
      </c>
      <c r="AN87" s="1"/>
      <c r="AO87" s="2"/>
      <c r="AP87" s="138">
        <v>600</v>
      </c>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47"/>
      <c r="BW87" s="142"/>
      <c r="BX87" s="1"/>
      <c r="BY87" s="1"/>
      <c r="BZ87" s="1"/>
      <c r="CA87" s="1"/>
      <c r="CB87" s="1"/>
      <c r="CC87" s="1"/>
      <c r="CD87" s="1"/>
    </row>
    <row r="88" spans="1:82">
      <c r="A88" s="1"/>
      <c r="B88" s="7"/>
      <c r="C88" s="7"/>
      <c r="D88" s="1"/>
      <c r="E88" s="1"/>
      <c r="F88" s="15"/>
      <c r="G88" s="15"/>
      <c r="H88" s="1"/>
      <c r="I88" s="1"/>
      <c r="AN88" s="1"/>
      <c r="AO88" s="7"/>
      <c r="AP88" s="140"/>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7"/>
      <c r="BW88" s="142"/>
      <c r="BX88" s="1"/>
      <c r="BY88" s="1"/>
      <c r="BZ88" s="1"/>
      <c r="CA88" s="1"/>
      <c r="CB88" s="1"/>
      <c r="CC88" s="1"/>
      <c r="CD88" s="1"/>
    </row>
    <row r="89" spans="1:82">
      <c r="A89" s="5"/>
      <c r="B89" s="6"/>
      <c r="C89" s="6" t="s">
        <v>15</v>
      </c>
      <c r="D89" s="5">
        <v>352</v>
      </c>
      <c r="E89" s="1">
        <f>COUNT(BV89:CD89)</f>
        <v>0</v>
      </c>
      <c r="F89" s="15" t="e">
        <f>AVERAGE(BV89:CD89)</f>
        <v>#DIV/0!</v>
      </c>
      <c r="G89" s="15" t="e">
        <f>STDEV(BV89:CD89)</f>
        <v>#DIV/0!</v>
      </c>
      <c r="H89" s="1">
        <f>MAX(BV89:CD89)</f>
        <v>0</v>
      </c>
      <c r="I89" s="1">
        <f>MIN(BV89:CD89)</f>
        <v>0</v>
      </c>
      <c r="J89" s="16" t="e">
        <f>D89-F89</f>
        <v>#DIV/0!</v>
      </c>
      <c r="AN89" s="5"/>
      <c r="AO89" s="6"/>
      <c r="AP89" s="137" t="s">
        <v>15</v>
      </c>
      <c r="AQ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145"/>
      <c r="BW89" s="146"/>
      <c r="BX89" s="5"/>
      <c r="BY89" s="5"/>
      <c r="BZ89" s="5"/>
      <c r="CA89" s="5"/>
      <c r="CB89" s="5"/>
      <c r="CC89" s="5"/>
      <c r="CD89" s="5"/>
    </row>
    <row r="90" spans="1:82">
      <c r="A90" s="1"/>
      <c r="B90" s="2"/>
      <c r="C90" s="2" t="s">
        <v>16</v>
      </c>
      <c r="D90" s="1">
        <v>2.7</v>
      </c>
      <c r="E90" s="1">
        <f>COUNT(BV90:CD90)</f>
        <v>0</v>
      </c>
      <c r="F90" s="15" t="e">
        <f>AVERAGE(BV90:CD90)</f>
        <v>#DIV/0!</v>
      </c>
      <c r="G90" s="15" t="e">
        <f>STDEV(BV90:CD90)</f>
        <v>#DIV/0!</v>
      </c>
      <c r="H90" s="1">
        <f>MAX(BV90:CD90)</f>
        <v>0</v>
      </c>
      <c r="I90" s="1">
        <f>MIN(BV90:CD90)</f>
        <v>0</v>
      </c>
      <c r="J90" s="16" t="e">
        <f>D90-F90</f>
        <v>#DIV/0!</v>
      </c>
      <c r="AN90" s="1"/>
      <c r="AO90" s="2"/>
      <c r="AP90" s="138" t="s">
        <v>16</v>
      </c>
      <c r="AQ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47"/>
      <c r="BW90" s="142"/>
      <c r="BX90" s="1"/>
      <c r="BY90" s="1"/>
      <c r="BZ90" s="1"/>
      <c r="CA90" s="1"/>
      <c r="CB90" s="1"/>
      <c r="CC90" s="1"/>
      <c r="CD90" s="1"/>
    </row>
    <row r="91" spans="1:82">
      <c r="A91" s="1" t="s">
        <v>0</v>
      </c>
      <c r="B91" s="1" t="s">
        <v>1</v>
      </c>
      <c r="C91" s="1" t="s">
        <v>2</v>
      </c>
      <c r="D91" s="3"/>
      <c r="E91" s="1" t="s">
        <v>3</v>
      </c>
      <c r="F91" s="15" t="s">
        <v>4</v>
      </c>
      <c r="G91" s="15" t="s">
        <v>8</v>
      </c>
      <c r="H91" s="1" t="s">
        <v>5</v>
      </c>
      <c r="I91" s="1" t="s">
        <v>6</v>
      </c>
      <c r="J91" s="15" t="s">
        <v>7</v>
      </c>
      <c r="AN91" s="3" t="s">
        <v>11</v>
      </c>
      <c r="AO91" s="3" t="s">
        <v>12</v>
      </c>
      <c r="AP91" s="139" t="s">
        <v>13</v>
      </c>
      <c r="AQ91" s="3"/>
      <c r="AR91" s="1">
        <v>2005</v>
      </c>
      <c r="AS91" s="1">
        <v>2004</v>
      </c>
      <c r="AT91" s="1">
        <v>2003</v>
      </c>
      <c r="AU91" s="1">
        <v>2002</v>
      </c>
      <c r="AV91">
        <v>2001</v>
      </c>
      <c r="AW91" s="1">
        <v>2001</v>
      </c>
      <c r="AX91" s="1">
        <v>2000</v>
      </c>
      <c r="AY91" s="1">
        <v>1999</v>
      </c>
      <c r="AZ91" s="1">
        <v>1999</v>
      </c>
      <c r="BA91" s="1">
        <v>1998</v>
      </c>
      <c r="BB91" s="1">
        <v>1997</v>
      </c>
      <c r="BC91" s="1">
        <v>1996</v>
      </c>
      <c r="BD91" s="1">
        <v>1995</v>
      </c>
      <c r="BE91" s="1">
        <v>1994</v>
      </c>
      <c r="BF91" s="3">
        <v>1993</v>
      </c>
      <c r="BG91" s="3">
        <v>1992</v>
      </c>
      <c r="BH91" s="3"/>
      <c r="BI91" s="3">
        <v>1991</v>
      </c>
      <c r="BJ91" s="3">
        <v>1990</v>
      </c>
      <c r="BK91" s="3">
        <v>1989</v>
      </c>
      <c r="BL91" s="3">
        <v>1988</v>
      </c>
      <c r="BM91" s="3">
        <v>1987</v>
      </c>
      <c r="BN91" s="3">
        <v>1986</v>
      </c>
      <c r="BO91" s="3">
        <v>1985</v>
      </c>
      <c r="BP91" s="3">
        <v>1984</v>
      </c>
      <c r="BQ91" s="3">
        <v>1984</v>
      </c>
      <c r="BR91" s="3">
        <v>1983</v>
      </c>
      <c r="BS91" s="3">
        <v>1982</v>
      </c>
      <c r="BT91" s="3">
        <v>1981</v>
      </c>
      <c r="BU91" s="3">
        <v>1981</v>
      </c>
      <c r="BV91" s="144">
        <v>1980</v>
      </c>
      <c r="BW91" s="144"/>
      <c r="BX91" s="3"/>
      <c r="BY91" s="3"/>
      <c r="BZ91" s="3"/>
      <c r="CA91" s="3"/>
      <c r="CB91" s="3"/>
      <c r="CC91" s="3"/>
      <c r="CD91" s="3"/>
    </row>
    <row r="92" spans="1:82">
      <c r="A92" s="3">
        <v>1</v>
      </c>
      <c r="B92" s="4">
        <v>49</v>
      </c>
      <c r="C92" s="4" t="s">
        <v>14</v>
      </c>
      <c r="D92" s="3"/>
      <c r="E92" s="1">
        <f t="shared" ref="E92:E105" si="84">COUNT(BV92:CD92)</f>
        <v>0</v>
      </c>
      <c r="F92" s="15" t="e">
        <f t="shared" ref="F92:F105" si="85">AVERAGE(BV92:CD92)</f>
        <v>#DIV/0!</v>
      </c>
      <c r="G92" s="15" t="e">
        <f t="shared" ref="G92:G105" si="86">STDEV(BV92:CD92)</f>
        <v>#DIV/0!</v>
      </c>
      <c r="H92" s="1">
        <f t="shared" ref="H92:H105" si="87">MAX(BV92:CD92)</f>
        <v>0</v>
      </c>
      <c r="I92" s="1">
        <f t="shared" ref="I92:I105" si="88">MIN(BV92:CD92)</f>
        <v>0</v>
      </c>
      <c r="J92" s="16" t="e">
        <f t="shared" ref="J92:J105" si="89">D92-F92</f>
        <v>#DIV/0!</v>
      </c>
      <c r="AN92" s="3">
        <v>1</v>
      </c>
      <c r="AO92" s="4">
        <v>49</v>
      </c>
      <c r="AP92" s="136" t="s">
        <v>14</v>
      </c>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143"/>
      <c r="BW92" s="144"/>
      <c r="BX92" s="3"/>
      <c r="BY92" s="3"/>
      <c r="BZ92" s="3"/>
      <c r="CA92" s="3"/>
      <c r="CB92" s="3"/>
      <c r="CC92" s="3"/>
      <c r="CD92" s="3"/>
    </row>
    <row r="93" spans="1:82">
      <c r="A93" s="1"/>
      <c r="B93" s="2"/>
      <c r="C93" s="6">
        <v>0</v>
      </c>
      <c r="D93" s="5"/>
      <c r="E93" s="1">
        <f t="shared" si="84"/>
        <v>0</v>
      </c>
      <c r="F93" s="15" t="e">
        <f t="shared" si="85"/>
        <v>#DIV/0!</v>
      </c>
      <c r="G93" s="15" t="e">
        <f t="shared" si="86"/>
        <v>#DIV/0!</v>
      </c>
      <c r="H93" s="1">
        <f t="shared" si="87"/>
        <v>0</v>
      </c>
      <c r="I93" s="1">
        <f t="shared" si="88"/>
        <v>0</v>
      </c>
      <c r="J93" s="16" t="e">
        <f t="shared" si="89"/>
        <v>#DIV/0!</v>
      </c>
      <c r="AN93" s="1"/>
      <c r="AO93" s="2"/>
      <c r="AP93" s="137">
        <v>0</v>
      </c>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145"/>
      <c r="BW93" s="146"/>
      <c r="BX93" s="5"/>
      <c r="BY93" s="5"/>
      <c r="BZ93" s="5"/>
      <c r="CA93" s="5"/>
      <c r="CB93" s="5"/>
      <c r="CC93" s="5"/>
      <c r="CD93" s="5"/>
    </row>
    <row r="94" spans="1:82">
      <c r="A94" s="1"/>
      <c r="B94" s="2"/>
      <c r="C94" s="2">
        <v>10</v>
      </c>
      <c r="E94" s="1">
        <f t="shared" si="84"/>
        <v>0</v>
      </c>
      <c r="F94" s="15" t="e">
        <f t="shared" si="85"/>
        <v>#DIV/0!</v>
      </c>
      <c r="G94" s="15" t="e">
        <f t="shared" si="86"/>
        <v>#DIV/0!</v>
      </c>
      <c r="H94" s="1">
        <f t="shared" si="87"/>
        <v>0</v>
      </c>
      <c r="I94" s="1">
        <f t="shared" si="88"/>
        <v>0</v>
      </c>
      <c r="J94" s="16" t="e">
        <f t="shared" si="89"/>
        <v>#DIV/0!</v>
      </c>
      <c r="AN94" s="1"/>
      <c r="AO94" s="2"/>
      <c r="AP94" s="138">
        <v>10</v>
      </c>
      <c r="BO94" s="1"/>
      <c r="BP94" s="1"/>
      <c r="BQ94" s="1"/>
      <c r="BV94" s="147"/>
    </row>
    <row r="95" spans="1:82">
      <c r="A95" s="1"/>
      <c r="B95" s="2"/>
      <c r="C95" s="2">
        <v>20</v>
      </c>
      <c r="E95" s="1">
        <f t="shared" si="84"/>
        <v>0</v>
      </c>
      <c r="F95" s="15" t="e">
        <f t="shared" si="85"/>
        <v>#DIV/0!</v>
      </c>
      <c r="G95" s="15" t="e">
        <f t="shared" si="86"/>
        <v>#DIV/0!</v>
      </c>
      <c r="H95" s="1">
        <f t="shared" si="87"/>
        <v>0</v>
      </c>
      <c r="I95" s="1">
        <f t="shared" si="88"/>
        <v>0</v>
      </c>
      <c r="J95" s="16" t="e">
        <f t="shared" si="89"/>
        <v>#DIV/0!</v>
      </c>
      <c r="AN95" s="1"/>
      <c r="AO95" s="2"/>
      <c r="AP95" s="138">
        <v>20</v>
      </c>
      <c r="BO95" s="1"/>
      <c r="BP95" s="1"/>
      <c r="BQ95" s="1"/>
      <c r="BV95" s="147"/>
    </row>
    <row r="96" spans="1:82">
      <c r="A96" s="1"/>
      <c r="B96" s="2"/>
      <c r="C96" s="2">
        <v>30</v>
      </c>
      <c r="E96" s="1">
        <f t="shared" si="84"/>
        <v>0</v>
      </c>
      <c r="F96" s="15" t="e">
        <f t="shared" si="85"/>
        <v>#DIV/0!</v>
      </c>
      <c r="G96" s="15" t="e">
        <f t="shared" si="86"/>
        <v>#DIV/0!</v>
      </c>
      <c r="H96" s="1">
        <f t="shared" si="87"/>
        <v>0</v>
      </c>
      <c r="I96" s="1">
        <f t="shared" si="88"/>
        <v>0</v>
      </c>
      <c r="J96" s="16" t="e">
        <f t="shared" si="89"/>
        <v>#DIV/0!</v>
      </c>
      <c r="AN96" s="1"/>
      <c r="AO96" s="2"/>
      <c r="AP96" s="138">
        <v>30</v>
      </c>
      <c r="BO96" s="1"/>
      <c r="BP96" s="1"/>
      <c r="BQ96" s="1"/>
      <c r="BV96" s="147"/>
    </row>
    <row r="97" spans="1:82">
      <c r="A97" s="1"/>
      <c r="B97" s="2"/>
      <c r="C97" s="2">
        <v>50</v>
      </c>
      <c r="E97" s="1">
        <f t="shared" si="84"/>
        <v>0</v>
      </c>
      <c r="F97" s="15" t="e">
        <f t="shared" si="85"/>
        <v>#DIV/0!</v>
      </c>
      <c r="G97" s="15" t="e">
        <f t="shared" si="86"/>
        <v>#DIV/0!</v>
      </c>
      <c r="H97" s="1">
        <f t="shared" si="87"/>
        <v>0</v>
      </c>
      <c r="I97" s="1">
        <f t="shared" si="88"/>
        <v>0</v>
      </c>
      <c r="J97" s="16" t="e">
        <f t="shared" si="89"/>
        <v>#DIV/0!</v>
      </c>
      <c r="AN97" s="1"/>
      <c r="AO97" s="2"/>
      <c r="AP97" s="138">
        <v>50</v>
      </c>
      <c r="BO97" s="1"/>
      <c r="BP97" s="1"/>
      <c r="BQ97" s="1"/>
      <c r="BV97" s="147"/>
    </row>
    <row r="98" spans="1:82">
      <c r="A98" s="1"/>
      <c r="B98" s="2"/>
      <c r="C98" s="2">
        <v>75</v>
      </c>
      <c r="E98" s="1">
        <f t="shared" si="84"/>
        <v>0</v>
      </c>
      <c r="F98" s="15" t="e">
        <f t="shared" si="85"/>
        <v>#DIV/0!</v>
      </c>
      <c r="G98" s="15" t="e">
        <f t="shared" si="86"/>
        <v>#DIV/0!</v>
      </c>
      <c r="H98" s="1">
        <f t="shared" si="87"/>
        <v>0</v>
      </c>
      <c r="I98" s="1">
        <f t="shared" si="88"/>
        <v>0</v>
      </c>
      <c r="J98" s="16" t="e">
        <f t="shared" si="89"/>
        <v>#DIV/0!</v>
      </c>
      <c r="AN98" s="1"/>
      <c r="AO98" s="2"/>
      <c r="AP98" s="138">
        <v>75</v>
      </c>
      <c r="BO98" s="1"/>
      <c r="BP98" s="1"/>
      <c r="BQ98" s="1"/>
      <c r="BV98" s="147"/>
    </row>
    <row r="99" spans="1:82">
      <c r="A99" s="1"/>
      <c r="B99" s="2"/>
      <c r="C99" s="2">
        <v>100</v>
      </c>
      <c r="E99" s="1">
        <f t="shared" si="84"/>
        <v>0</v>
      </c>
      <c r="F99" s="15" t="e">
        <f t="shared" si="85"/>
        <v>#DIV/0!</v>
      </c>
      <c r="G99" s="15" t="e">
        <f t="shared" si="86"/>
        <v>#DIV/0!</v>
      </c>
      <c r="H99" s="1">
        <f t="shared" si="87"/>
        <v>0</v>
      </c>
      <c r="I99" s="1">
        <f t="shared" si="88"/>
        <v>0</v>
      </c>
      <c r="J99" s="16" t="e">
        <f t="shared" si="89"/>
        <v>#DIV/0!</v>
      </c>
      <c r="AN99" s="1"/>
      <c r="AO99" s="2"/>
      <c r="AP99" s="138">
        <v>100</v>
      </c>
      <c r="BO99" s="1"/>
      <c r="BP99" s="1"/>
      <c r="BQ99" s="1"/>
      <c r="BV99" s="147"/>
    </row>
    <row r="100" spans="1:82">
      <c r="A100" s="1"/>
      <c r="B100" s="2"/>
      <c r="C100" s="2">
        <v>150</v>
      </c>
      <c r="E100" s="1">
        <f t="shared" si="84"/>
        <v>0</v>
      </c>
      <c r="F100" s="15" t="e">
        <f t="shared" si="85"/>
        <v>#DIV/0!</v>
      </c>
      <c r="G100" s="15" t="e">
        <f t="shared" si="86"/>
        <v>#DIV/0!</v>
      </c>
      <c r="H100" s="1">
        <f t="shared" si="87"/>
        <v>0</v>
      </c>
      <c r="I100" s="1">
        <f t="shared" si="88"/>
        <v>0</v>
      </c>
      <c r="J100" s="16" t="e">
        <f t="shared" si="89"/>
        <v>#DIV/0!</v>
      </c>
      <c r="AN100" s="1"/>
      <c r="AO100" s="2"/>
      <c r="AP100" s="138">
        <v>150</v>
      </c>
      <c r="BO100" s="1"/>
      <c r="BP100" s="1"/>
      <c r="BQ100" s="1"/>
      <c r="BV100" s="147"/>
    </row>
    <row r="101" spans="1:82">
      <c r="A101" s="1"/>
      <c r="B101" s="2"/>
      <c r="C101" s="2">
        <v>200</v>
      </c>
      <c r="E101" s="1">
        <f t="shared" si="84"/>
        <v>0</v>
      </c>
      <c r="F101" s="15" t="e">
        <f t="shared" si="85"/>
        <v>#DIV/0!</v>
      </c>
      <c r="G101" s="15" t="e">
        <f t="shared" si="86"/>
        <v>#DIV/0!</v>
      </c>
      <c r="H101" s="1">
        <f t="shared" si="87"/>
        <v>0</v>
      </c>
      <c r="I101" s="1">
        <f t="shared" si="88"/>
        <v>0</v>
      </c>
      <c r="J101" s="16" t="e">
        <f t="shared" si="89"/>
        <v>#DIV/0!</v>
      </c>
      <c r="AN101" s="1"/>
      <c r="AO101" s="2"/>
      <c r="AP101" s="138">
        <v>200</v>
      </c>
      <c r="BO101" s="1"/>
      <c r="BP101" s="1"/>
      <c r="BQ101" s="1"/>
      <c r="BV101" s="147"/>
    </row>
    <row r="102" spans="1:82">
      <c r="A102" s="1"/>
      <c r="B102" s="2"/>
      <c r="C102" s="2">
        <v>300</v>
      </c>
      <c r="E102" s="1">
        <f t="shared" si="84"/>
        <v>0</v>
      </c>
      <c r="F102" s="15" t="e">
        <f t="shared" si="85"/>
        <v>#DIV/0!</v>
      </c>
      <c r="G102" s="15" t="e">
        <f t="shared" si="86"/>
        <v>#DIV/0!</v>
      </c>
      <c r="H102" s="1">
        <f t="shared" si="87"/>
        <v>0</v>
      </c>
      <c r="I102" s="1">
        <f t="shared" si="88"/>
        <v>0</v>
      </c>
      <c r="J102" s="16" t="e">
        <f t="shared" si="89"/>
        <v>#DIV/0!</v>
      </c>
      <c r="AN102" s="1"/>
      <c r="AO102" s="2"/>
      <c r="AP102" s="138">
        <v>300</v>
      </c>
      <c r="BV102" s="147"/>
    </row>
    <row r="103" spans="1:82">
      <c r="A103" s="1"/>
      <c r="B103" s="2"/>
      <c r="C103" s="2">
        <v>400</v>
      </c>
      <c r="E103" s="1">
        <f t="shared" si="84"/>
        <v>0</v>
      </c>
      <c r="F103" s="15" t="e">
        <f t="shared" si="85"/>
        <v>#DIV/0!</v>
      </c>
      <c r="G103" s="15" t="e">
        <f t="shared" si="86"/>
        <v>#DIV/0!</v>
      </c>
      <c r="H103" s="1">
        <f t="shared" si="87"/>
        <v>0</v>
      </c>
      <c r="I103" s="1">
        <f t="shared" si="88"/>
        <v>0</v>
      </c>
      <c r="J103" s="16" t="e">
        <f t="shared" si="89"/>
        <v>#DIV/0!</v>
      </c>
      <c r="AN103" s="1"/>
      <c r="AO103" s="2"/>
      <c r="AP103" s="138">
        <v>400</v>
      </c>
      <c r="BV103" s="147"/>
    </row>
    <row r="104" spans="1:82">
      <c r="A104" s="1"/>
      <c r="B104" s="2"/>
      <c r="C104" s="2">
        <v>500</v>
      </c>
      <c r="E104" s="1">
        <f t="shared" si="84"/>
        <v>0</v>
      </c>
      <c r="F104" s="15" t="e">
        <f t="shared" si="85"/>
        <v>#DIV/0!</v>
      </c>
      <c r="G104" s="15" t="e">
        <f t="shared" si="86"/>
        <v>#DIV/0!</v>
      </c>
      <c r="H104" s="1">
        <f t="shared" si="87"/>
        <v>0</v>
      </c>
      <c r="I104" s="1">
        <f t="shared" si="88"/>
        <v>0</v>
      </c>
      <c r="J104" s="16" t="e">
        <f t="shared" si="89"/>
        <v>#DIV/0!</v>
      </c>
      <c r="AN104" s="1"/>
      <c r="AO104" s="2"/>
      <c r="AP104" s="138">
        <v>500</v>
      </c>
      <c r="BV104" s="147"/>
    </row>
    <row r="105" spans="1:82">
      <c r="A105" s="1"/>
      <c r="B105" s="2"/>
      <c r="C105" s="2">
        <v>600</v>
      </c>
      <c r="D105" s="1"/>
      <c r="E105" s="1">
        <f t="shared" si="84"/>
        <v>0</v>
      </c>
      <c r="F105" s="15" t="e">
        <f t="shared" si="85"/>
        <v>#DIV/0!</v>
      </c>
      <c r="G105" s="15" t="e">
        <f t="shared" si="86"/>
        <v>#DIV/0!</v>
      </c>
      <c r="H105" s="1">
        <f t="shared" si="87"/>
        <v>0</v>
      </c>
      <c r="I105" s="1">
        <f t="shared" si="88"/>
        <v>0</v>
      </c>
      <c r="J105" s="16" t="e">
        <f t="shared" si="89"/>
        <v>#DIV/0!</v>
      </c>
      <c r="AN105" s="1"/>
      <c r="AO105" s="2"/>
      <c r="AP105" s="138">
        <v>600</v>
      </c>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47"/>
      <c r="BW105" s="142"/>
      <c r="BX105" s="1"/>
      <c r="BY105" s="1"/>
      <c r="BZ105" s="1"/>
      <c r="CA105" s="1"/>
      <c r="CB105" s="1"/>
      <c r="CC105" s="1"/>
      <c r="CD105" s="1"/>
    </row>
    <row r="106" spans="1:82">
      <c r="A106" s="1"/>
      <c r="B106" s="7"/>
      <c r="C106" s="7"/>
      <c r="D106" s="1"/>
      <c r="E106" s="1"/>
      <c r="F106" s="15"/>
      <c r="G106" s="15"/>
      <c r="H106" s="1"/>
      <c r="I106" s="1"/>
      <c r="AN106" s="1"/>
      <c r="AO106" s="7"/>
      <c r="AP106" s="140"/>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7"/>
      <c r="BW106" s="142"/>
      <c r="BX106" s="1"/>
      <c r="BY106" s="1"/>
      <c r="BZ106" s="1"/>
      <c r="CA106" s="1"/>
      <c r="CB106" s="1"/>
      <c r="CC106" s="1"/>
      <c r="CD106" s="1"/>
    </row>
    <row r="107" spans="1:82">
      <c r="A107" s="5"/>
      <c r="B107" s="6"/>
      <c r="C107" s="6" t="s">
        <v>15</v>
      </c>
      <c r="D107" s="5"/>
      <c r="E107" s="1">
        <f>COUNT(BV107:CD107)</f>
        <v>0</v>
      </c>
      <c r="F107" s="15" t="e">
        <f>AVERAGE(BV107:CD107)</f>
        <v>#DIV/0!</v>
      </c>
      <c r="G107" s="15" t="e">
        <f>STDEV(BV107:CD107)</f>
        <v>#DIV/0!</v>
      </c>
      <c r="H107" s="1">
        <f>MAX(BV107:CD107)</f>
        <v>0</v>
      </c>
      <c r="I107" s="1">
        <f>MIN(BV107:CD107)</f>
        <v>0</v>
      </c>
      <c r="J107" s="16" t="e">
        <f>D107-F107</f>
        <v>#DIV/0!</v>
      </c>
      <c r="AN107" s="5"/>
      <c r="AO107" s="6"/>
      <c r="AP107" s="137" t="s">
        <v>15</v>
      </c>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145"/>
      <c r="BW107" s="146"/>
      <c r="BX107" s="5"/>
      <c r="BY107" s="5"/>
      <c r="BZ107" s="5"/>
      <c r="CA107" s="5"/>
      <c r="CB107" s="5"/>
      <c r="CC107" s="5"/>
      <c r="CD107" s="5"/>
    </row>
    <row r="108" spans="1:82">
      <c r="A108" s="1"/>
      <c r="B108" s="2"/>
      <c r="C108" s="2" t="s">
        <v>16</v>
      </c>
      <c r="D108" s="1"/>
      <c r="E108" s="1">
        <f>COUNT(BV108:CD108)</f>
        <v>0</v>
      </c>
      <c r="F108" s="15" t="e">
        <f>AVERAGE(BV108:CD108)</f>
        <v>#DIV/0!</v>
      </c>
      <c r="G108" s="15" t="e">
        <f>STDEV(BV108:CD108)</f>
        <v>#DIV/0!</v>
      </c>
      <c r="H108" s="1">
        <f>MAX(BV108:CD108)</f>
        <v>0</v>
      </c>
      <c r="I108" s="1">
        <f>MIN(BV108:CD108)</f>
        <v>0</v>
      </c>
      <c r="J108" s="16" t="e">
        <f>D108-F108</f>
        <v>#DIV/0!</v>
      </c>
      <c r="AN108" s="1"/>
      <c r="AO108" s="2"/>
      <c r="AP108" s="138" t="s">
        <v>16</v>
      </c>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47"/>
      <c r="BW108" s="142"/>
      <c r="BX108" s="1"/>
      <c r="BY108" s="1"/>
      <c r="BZ108" s="1"/>
      <c r="CA108" s="1"/>
      <c r="CB108" s="1"/>
      <c r="CC108" s="1"/>
      <c r="CD108" s="1"/>
    </row>
    <row r="109" spans="1:82">
      <c r="A109" s="1" t="s">
        <v>0</v>
      </c>
      <c r="B109" s="1" t="s">
        <v>1</v>
      </c>
      <c r="C109" s="1" t="s">
        <v>2</v>
      </c>
      <c r="D109" s="3"/>
      <c r="E109" s="1" t="s">
        <v>3</v>
      </c>
      <c r="F109" s="15" t="s">
        <v>4</v>
      </c>
      <c r="G109" s="15" t="s">
        <v>8</v>
      </c>
      <c r="H109" s="1" t="s">
        <v>5</v>
      </c>
      <c r="I109" s="1" t="s">
        <v>6</v>
      </c>
      <c r="J109" s="15" t="s">
        <v>7</v>
      </c>
      <c r="AN109" s="3" t="s">
        <v>11</v>
      </c>
      <c r="AO109" s="3" t="s">
        <v>12</v>
      </c>
      <c r="AP109" s="139" t="s">
        <v>13</v>
      </c>
      <c r="AQ109" s="3"/>
      <c r="AR109" s="1">
        <v>2005</v>
      </c>
      <c r="AS109" s="1">
        <v>2004</v>
      </c>
      <c r="AT109" s="1">
        <v>2003</v>
      </c>
      <c r="AU109" s="1">
        <v>2002</v>
      </c>
      <c r="AV109">
        <v>2001</v>
      </c>
      <c r="AW109" s="1">
        <v>2001</v>
      </c>
      <c r="AX109" s="1">
        <v>2000</v>
      </c>
      <c r="AY109" s="1">
        <v>1999</v>
      </c>
      <c r="AZ109" s="1">
        <v>1999</v>
      </c>
      <c r="BA109" s="1">
        <v>1998</v>
      </c>
      <c r="BB109" s="1">
        <v>1997</v>
      </c>
      <c r="BC109" s="1">
        <v>1996</v>
      </c>
      <c r="BD109" s="1">
        <v>1995</v>
      </c>
      <c r="BE109" s="1">
        <v>1994</v>
      </c>
      <c r="BF109" s="3">
        <v>1993</v>
      </c>
      <c r="BG109" s="3">
        <v>1992</v>
      </c>
      <c r="BH109" s="3"/>
      <c r="BI109" s="3">
        <v>1991</v>
      </c>
      <c r="BJ109" s="3">
        <v>1990</v>
      </c>
      <c r="BK109" s="3">
        <v>1989</v>
      </c>
      <c r="BL109" s="3">
        <v>1988</v>
      </c>
      <c r="BM109" s="3">
        <v>1987</v>
      </c>
      <c r="BN109" s="3">
        <v>1986</v>
      </c>
      <c r="BO109" s="3">
        <v>1985</v>
      </c>
      <c r="BP109" s="3">
        <v>1984</v>
      </c>
      <c r="BQ109" s="3">
        <v>1984</v>
      </c>
      <c r="BR109" s="3">
        <v>1983</v>
      </c>
      <c r="BS109" s="3">
        <v>1982</v>
      </c>
      <c r="BT109" s="3">
        <v>1981</v>
      </c>
      <c r="BU109" s="3">
        <v>1981</v>
      </c>
      <c r="BV109" s="144">
        <v>1980</v>
      </c>
      <c r="BW109" s="144"/>
      <c r="BX109" s="3"/>
      <c r="BY109" s="3"/>
      <c r="BZ109" s="3"/>
      <c r="CA109" s="3"/>
      <c r="CB109" s="3"/>
      <c r="CC109" s="3"/>
      <c r="CD109" s="3"/>
    </row>
    <row r="110" spans="1:82">
      <c r="A110" s="3">
        <v>1</v>
      </c>
      <c r="B110" s="4">
        <v>58</v>
      </c>
      <c r="C110" s="4" t="s">
        <v>14</v>
      </c>
      <c r="D110" s="3"/>
      <c r="E110" s="1">
        <f t="shared" ref="E110:E123" si="90">COUNT(BV110:CD110)</f>
        <v>0</v>
      </c>
      <c r="F110" s="15" t="e">
        <f t="shared" ref="F110:F123" si="91">AVERAGE(BV110:CD110)</f>
        <v>#DIV/0!</v>
      </c>
      <c r="G110" s="15" t="e">
        <f t="shared" ref="G110:G123" si="92">STDEV(BV110:CD110)</f>
        <v>#DIV/0!</v>
      </c>
      <c r="H110" s="1">
        <f t="shared" ref="H110:H123" si="93">MAX(BV110:CD110)</f>
        <v>0</v>
      </c>
      <c r="I110" s="1">
        <f t="shared" ref="I110:I123" si="94">MIN(BV110:CD110)</f>
        <v>0</v>
      </c>
      <c r="J110" s="16" t="e">
        <f t="shared" ref="J110:J123" si="95">D110-F110</f>
        <v>#DIV/0!</v>
      </c>
      <c r="AN110" s="3">
        <v>1</v>
      </c>
      <c r="AO110" s="4">
        <v>58</v>
      </c>
      <c r="AP110" s="136" t="s">
        <v>14</v>
      </c>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143"/>
      <c r="BW110" s="144"/>
      <c r="BX110" s="3"/>
      <c r="BY110" s="3"/>
      <c r="BZ110" s="3"/>
      <c r="CA110" s="3"/>
      <c r="CB110" s="3"/>
      <c r="CC110" s="3"/>
      <c r="CD110" s="3"/>
    </row>
    <row r="111" spans="1:82">
      <c r="A111" s="1"/>
      <c r="B111" s="2"/>
      <c r="C111" s="6">
        <v>0</v>
      </c>
      <c r="D111" s="5"/>
      <c r="E111" s="1">
        <f t="shared" si="90"/>
        <v>0</v>
      </c>
      <c r="F111" s="15" t="e">
        <f t="shared" si="91"/>
        <v>#DIV/0!</v>
      </c>
      <c r="G111" s="15" t="e">
        <f t="shared" si="92"/>
        <v>#DIV/0!</v>
      </c>
      <c r="H111" s="1">
        <f t="shared" si="93"/>
        <v>0</v>
      </c>
      <c r="I111" s="1">
        <f t="shared" si="94"/>
        <v>0</v>
      </c>
      <c r="J111" s="16" t="e">
        <f t="shared" si="95"/>
        <v>#DIV/0!</v>
      </c>
      <c r="AN111" s="1"/>
      <c r="AO111" s="2"/>
      <c r="AP111" s="137">
        <v>0</v>
      </c>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145"/>
      <c r="BW111" s="146"/>
      <c r="BX111" s="5"/>
      <c r="BY111" s="5"/>
      <c r="BZ111" s="5"/>
      <c r="CA111" s="5"/>
      <c r="CB111" s="5"/>
      <c r="CC111" s="5"/>
      <c r="CD111" s="5"/>
    </row>
    <row r="112" spans="1:82">
      <c r="A112" s="1"/>
      <c r="B112" s="2"/>
      <c r="C112" s="2">
        <v>10</v>
      </c>
      <c r="E112" s="1">
        <f t="shared" si="90"/>
        <v>0</v>
      </c>
      <c r="F112" s="15" t="e">
        <f t="shared" si="91"/>
        <v>#DIV/0!</v>
      </c>
      <c r="G112" s="15" t="e">
        <f t="shared" si="92"/>
        <v>#DIV/0!</v>
      </c>
      <c r="H112" s="1">
        <f t="shared" si="93"/>
        <v>0</v>
      </c>
      <c r="I112" s="1">
        <f t="shared" si="94"/>
        <v>0</v>
      </c>
      <c r="J112" s="16" t="e">
        <f t="shared" si="95"/>
        <v>#DIV/0!</v>
      </c>
      <c r="AN112" s="1"/>
      <c r="AO112" s="2"/>
      <c r="AP112" s="138">
        <v>10</v>
      </c>
      <c r="BP112" s="1"/>
      <c r="BQ112" s="1"/>
      <c r="BV112" s="147"/>
    </row>
    <row r="113" spans="1:82">
      <c r="A113" s="1"/>
      <c r="B113" s="2"/>
      <c r="C113" s="2">
        <v>20</v>
      </c>
      <c r="E113" s="1">
        <f t="shared" si="90"/>
        <v>0</v>
      </c>
      <c r="F113" s="15" t="e">
        <f t="shared" si="91"/>
        <v>#DIV/0!</v>
      </c>
      <c r="G113" s="15" t="e">
        <f t="shared" si="92"/>
        <v>#DIV/0!</v>
      </c>
      <c r="H113" s="1">
        <f t="shared" si="93"/>
        <v>0</v>
      </c>
      <c r="I113" s="1">
        <f t="shared" si="94"/>
        <v>0</v>
      </c>
      <c r="J113" s="16" t="e">
        <f t="shared" si="95"/>
        <v>#DIV/0!</v>
      </c>
      <c r="AN113" s="1"/>
      <c r="AO113" s="2"/>
      <c r="AP113" s="138">
        <v>20</v>
      </c>
      <c r="BP113" s="1"/>
      <c r="BQ113" s="1"/>
      <c r="BV113" s="147"/>
    </row>
    <row r="114" spans="1:82">
      <c r="A114" s="1"/>
      <c r="B114" s="2"/>
      <c r="C114" s="2">
        <v>30</v>
      </c>
      <c r="E114" s="1">
        <f t="shared" si="90"/>
        <v>0</v>
      </c>
      <c r="F114" s="15" t="e">
        <f t="shared" si="91"/>
        <v>#DIV/0!</v>
      </c>
      <c r="G114" s="15" t="e">
        <f t="shared" si="92"/>
        <v>#DIV/0!</v>
      </c>
      <c r="H114" s="1">
        <f t="shared" si="93"/>
        <v>0</v>
      </c>
      <c r="I114" s="1">
        <f t="shared" si="94"/>
        <v>0</v>
      </c>
      <c r="J114" s="16" t="e">
        <f t="shared" si="95"/>
        <v>#DIV/0!</v>
      </c>
      <c r="AN114" s="1"/>
      <c r="AO114" s="2"/>
      <c r="AP114" s="138">
        <v>30</v>
      </c>
      <c r="BP114" s="1"/>
      <c r="BQ114" s="1"/>
      <c r="BV114" s="147"/>
    </row>
    <row r="115" spans="1:82">
      <c r="A115" s="1"/>
      <c r="B115" s="2"/>
      <c r="C115" s="2">
        <v>50</v>
      </c>
      <c r="E115" s="1">
        <f t="shared" si="90"/>
        <v>0</v>
      </c>
      <c r="F115" s="15" t="e">
        <f t="shared" si="91"/>
        <v>#DIV/0!</v>
      </c>
      <c r="G115" s="15" t="e">
        <f t="shared" si="92"/>
        <v>#DIV/0!</v>
      </c>
      <c r="H115" s="1">
        <f t="shared" si="93"/>
        <v>0</v>
      </c>
      <c r="I115" s="1">
        <f t="shared" si="94"/>
        <v>0</v>
      </c>
      <c r="J115" s="16" t="e">
        <f t="shared" si="95"/>
        <v>#DIV/0!</v>
      </c>
      <c r="AN115" s="1"/>
      <c r="AO115" s="2"/>
      <c r="AP115" s="138">
        <v>50</v>
      </c>
      <c r="BP115" s="1"/>
      <c r="BQ115" s="1"/>
      <c r="BV115" s="147"/>
    </row>
    <row r="116" spans="1:82">
      <c r="A116" s="1"/>
      <c r="B116" s="2"/>
      <c r="C116" s="2">
        <v>75</v>
      </c>
      <c r="E116" s="1">
        <f t="shared" si="90"/>
        <v>0</v>
      </c>
      <c r="F116" s="15" t="e">
        <f t="shared" si="91"/>
        <v>#DIV/0!</v>
      </c>
      <c r="G116" s="15" t="e">
        <f t="shared" si="92"/>
        <v>#DIV/0!</v>
      </c>
      <c r="H116" s="1">
        <f t="shared" si="93"/>
        <v>0</v>
      </c>
      <c r="I116" s="1">
        <f t="shared" si="94"/>
        <v>0</v>
      </c>
      <c r="J116" s="16" t="e">
        <f t="shared" si="95"/>
        <v>#DIV/0!</v>
      </c>
      <c r="AN116" s="1"/>
      <c r="AO116" s="2"/>
      <c r="AP116" s="138">
        <v>75</v>
      </c>
      <c r="BP116" s="1"/>
      <c r="BQ116" s="1"/>
      <c r="BV116" s="147"/>
    </row>
    <row r="117" spans="1:82">
      <c r="A117" s="1"/>
      <c r="B117" s="2"/>
      <c r="C117" s="2">
        <v>100</v>
      </c>
      <c r="E117" s="1">
        <f t="shared" si="90"/>
        <v>0</v>
      </c>
      <c r="F117" s="15" t="e">
        <f t="shared" si="91"/>
        <v>#DIV/0!</v>
      </c>
      <c r="G117" s="15" t="e">
        <f t="shared" si="92"/>
        <v>#DIV/0!</v>
      </c>
      <c r="H117" s="1">
        <f t="shared" si="93"/>
        <v>0</v>
      </c>
      <c r="I117" s="1">
        <f t="shared" si="94"/>
        <v>0</v>
      </c>
      <c r="J117" s="16" t="e">
        <f t="shared" si="95"/>
        <v>#DIV/0!</v>
      </c>
      <c r="AN117" s="1"/>
      <c r="AO117" s="2"/>
      <c r="AP117" s="138">
        <v>100</v>
      </c>
      <c r="BP117" s="1"/>
      <c r="BQ117" s="1"/>
      <c r="BV117" s="147"/>
    </row>
    <row r="118" spans="1:82">
      <c r="A118" s="1"/>
      <c r="B118" s="2"/>
      <c r="C118" s="2">
        <v>150</v>
      </c>
      <c r="E118" s="1">
        <f t="shared" si="90"/>
        <v>0</v>
      </c>
      <c r="F118" s="15" t="e">
        <f t="shared" si="91"/>
        <v>#DIV/0!</v>
      </c>
      <c r="G118" s="15" t="e">
        <f t="shared" si="92"/>
        <v>#DIV/0!</v>
      </c>
      <c r="H118" s="1">
        <f t="shared" si="93"/>
        <v>0</v>
      </c>
      <c r="I118" s="1">
        <f t="shared" si="94"/>
        <v>0</v>
      </c>
      <c r="J118" s="16" t="e">
        <f t="shared" si="95"/>
        <v>#DIV/0!</v>
      </c>
      <c r="AN118" s="1"/>
      <c r="AO118" s="2"/>
      <c r="AP118" s="138">
        <v>150</v>
      </c>
      <c r="BP118" s="1"/>
      <c r="BQ118" s="1"/>
      <c r="BV118" s="147"/>
    </row>
    <row r="119" spans="1:82">
      <c r="A119" s="1"/>
      <c r="B119" s="2"/>
      <c r="C119" s="2">
        <v>200</v>
      </c>
      <c r="E119" s="1">
        <f t="shared" si="90"/>
        <v>0</v>
      </c>
      <c r="F119" s="15" t="e">
        <f t="shared" si="91"/>
        <v>#DIV/0!</v>
      </c>
      <c r="G119" s="15" t="e">
        <f t="shared" si="92"/>
        <v>#DIV/0!</v>
      </c>
      <c r="H119" s="1">
        <f t="shared" si="93"/>
        <v>0</v>
      </c>
      <c r="I119" s="1">
        <f t="shared" si="94"/>
        <v>0</v>
      </c>
      <c r="J119" s="16" t="e">
        <f t="shared" si="95"/>
        <v>#DIV/0!</v>
      </c>
      <c r="AN119" s="1"/>
      <c r="AO119" s="2"/>
      <c r="AP119" s="138">
        <v>200</v>
      </c>
      <c r="BP119" s="1"/>
      <c r="BQ119" s="1"/>
      <c r="BV119" s="147"/>
    </row>
    <row r="120" spans="1:82">
      <c r="A120" s="1"/>
      <c r="B120" s="2"/>
      <c r="C120" s="2">
        <v>300</v>
      </c>
      <c r="E120" s="1">
        <f t="shared" si="90"/>
        <v>0</v>
      </c>
      <c r="F120" s="15" t="e">
        <f t="shared" si="91"/>
        <v>#DIV/0!</v>
      </c>
      <c r="G120" s="15" t="e">
        <f t="shared" si="92"/>
        <v>#DIV/0!</v>
      </c>
      <c r="H120" s="1">
        <f t="shared" si="93"/>
        <v>0</v>
      </c>
      <c r="I120" s="1">
        <f t="shared" si="94"/>
        <v>0</v>
      </c>
      <c r="J120" s="16" t="e">
        <f t="shared" si="95"/>
        <v>#DIV/0!</v>
      </c>
      <c r="AN120" s="1"/>
      <c r="AO120" s="2"/>
      <c r="AP120" s="138">
        <v>300</v>
      </c>
      <c r="BV120" s="147"/>
    </row>
    <row r="121" spans="1:82">
      <c r="A121" s="1"/>
      <c r="B121" s="2"/>
      <c r="C121" s="2">
        <v>400</v>
      </c>
      <c r="E121" s="1">
        <f t="shared" si="90"/>
        <v>0</v>
      </c>
      <c r="F121" s="15" t="e">
        <f t="shared" si="91"/>
        <v>#DIV/0!</v>
      </c>
      <c r="G121" s="15" t="e">
        <f t="shared" si="92"/>
        <v>#DIV/0!</v>
      </c>
      <c r="H121" s="1">
        <f t="shared" si="93"/>
        <v>0</v>
      </c>
      <c r="I121" s="1">
        <f t="shared" si="94"/>
        <v>0</v>
      </c>
      <c r="J121" s="16" t="e">
        <f t="shared" si="95"/>
        <v>#DIV/0!</v>
      </c>
      <c r="AN121" s="1"/>
      <c r="AO121" s="2"/>
      <c r="AP121" s="138">
        <v>400</v>
      </c>
      <c r="BV121" s="147"/>
    </row>
    <row r="122" spans="1:82">
      <c r="A122" s="1"/>
      <c r="B122" s="2"/>
      <c r="C122" s="2">
        <v>500</v>
      </c>
      <c r="E122" s="1">
        <f t="shared" si="90"/>
        <v>0</v>
      </c>
      <c r="F122" s="15" t="e">
        <f t="shared" si="91"/>
        <v>#DIV/0!</v>
      </c>
      <c r="G122" s="15" t="e">
        <f t="shared" si="92"/>
        <v>#DIV/0!</v>
      </c>
      <c r="H122" s="1">
        <f t="shared" si="93"/>
        <v>0</v>
      </c>
      <c r="I122" s="1">
        <f t="shared" si="94"/>
        <v>0</v>
      </c>
      <c r="J122" s="16" t="e">
        <f t="shared" si="95"/>
        <v>#DIV/0!</v>
      </c>
      <c r="AN122" s="1"/>
      <c r="AO122" s="2"/>
      <c r="AP122" s="138">
        <v>500</v>
      </c>
      <c r="BV122" s="147"/>
    </row>
    <row r="123" spans="1:82">
      <c r="A123" s="1"/>
      <c r="B123" s="2"/>
      <c r="C123" s="2">
        <v>600</v>
      </c>
      <c r="D123" s="1"/>
      <c r="E123" s="1">
        <f t="shared" si="90"/>
        <v>0</v>
      </c>
      <c r="F123" s="15" t="e">
        <f t="shared" si="91"/>
        <v>#DIV/0!</v>
      </c>
      <c r="G123" s="15" t="e">
        <f t="shared" si="92"/>
        <v>#DIV/0!</v>
      </c>
      <c r="H123" s="1">
        <f t="shared" si="93"/>
        <v>0</v>
      </c>
      <c r="I123" s="1">
        <f t="shared" si="94"/>
        <v>0</v>
      </c>
      <c r="J123" s="16" t="e">
        <f t="shared" si="95"/>
        <v>#DIV/0!</v>
      </c>
      <c r="AN123" s="1"/>
      <c r="AO123" s="2"/>
      <c r="AP123" s="138">
        <v>600</v>
      </c>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47"/>
      <c r="BW123" s="142"/>
      <c r="BX123" s="1"/>
      <c r="BY123" s="1"/>
      <c r="BZ123" s="1"/>
      <c r="CA123" s="1"/>
      <c r="CB123" s="1"/>
      <c r="CC123" s="1"/>
      <c r="CD123" s="1"/>
    </row>
    <row r="124" spans="1:82">
      <c r="A124" s="1"/>
      <c r="B124" s="7"/>
      <c r="C124" s="7"/>
      <c r="D124" s="1"/>
      <c r="E124" s="1"/>
      <c r="F124" s="15"/>
      <c r="G124" s="15"/>
      <c r="H124" s="1"/>
      <c r="I124" s="1"/>
      <c r="AN124" s="1"/>
      <c r="AO124" s="7"/>
      <c r="AP124" s="140"/>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7"/>
      <c r="BW124" s="142"/>
      <c r="BX124" s="1"/>
      <c r="BY124" s="1"/>
      <c r="BZ124" s="1"/>
      <c r="CA124" s="1"/>
      <c r="CB124" s="1"/>
      <c r="CC124" s="1"/>
      <c r="CD124" s="1"/>
    </row>
    <row r="125" spans="1:82">
      <c r="A125" s="5"/>
      <c r="B125" s="6"/>
      <c r="C125" s="6" t="s">
        <v>15</v>
      </c>
      <c r="D125" s="5"/>
      <c r="E125" s="1">
        <f>COUNT(BV125:CD125)</f>
        <v>0</v>
      </c>
      <c r="F125" s="15" t="e">
        <f>AVERAGE(BV125:CD125)</f>
        <v>#DIV/0!</v>
      </c>
      <c r="G125" s="15" t="e">
        <f>STDEV(BV125:CD125)</f>
        <v>#DIV/0!</v>
      </c>
      <c r="H125" s="1">
        <f>MAX(BV125:CD125)</f>
        <v>0</v>
      </c>
      <c r="I125" s="1">
        <f>MIN(BV125:CD125)</f>
        <v>0</v>
      </c>
      <c r="J125" s="16" t="e">
        <f>D125-F125</f>
        <v>#DIV/0!</v>
      </c>
      <c r="AN125" s="5"/>
      <c r="AO125" s="6"/>
      <c r="AP125" s="137" t="s">
        <v>15</v>
      </c>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145"/>
      <c r="BW125" s="146"/>
      <c r="BX125" s="5"/>
      <c r="BY125" s="5"/>
      <c r="BZ125" s="5"/>
      <c r="CA125" s="5"/>
      <c r="CB125" s="5"/>
      <c r="CC125" s="5"/>
      <c r="CD125" s="5"/>
    </row>
    <row r="126" spans="1:82">
      <c r="A126" s="1"/>
      <c r="B126" s="2"/>
      <c r="C126" s="2" t="s">
        <v>16</v>
      </c>
      <c r="D126" s="1"/>
      <c r="E126" s="1">
        <f>COUNT(BV126:CD126)</f>
        <v>0</v>
      </c>
      <c r="F126" s="15" t="e">
        <f>AVERAGE(BV126:CD126)</f>
        <v>#DIV/0!</v>
      </c>
      <c r="G126" s="15" t="e">
        <f>STDEV(BV126:CD126)</f>
        <v>#DIV/0!</v>
      </c>
      <c r="H126" s="1">
        <f>MAX(BV126:CD126)</f>
        <v>0</v>
      </c>
      <c r="I126" s="1">
        <f>MIN(BV126:CD126)</f>
        <v>0</v>
      </c>
      <c r="J126" s="16" t="e">
        <f>D126-F126</f>
        <v>#DIV/0!</v>
      </c>
      <c r="AN126" s="1"/>
      <c r="AO126" s="2"/>
      <c r="AP126" s="138" t="s">
        <v>16</v>
      </c>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47"/>
      <c r="BW126" s="142"/>
      <c r="BX126" s="1"/>
      <c r="BY126" s="1"/>
      <c r="BZ126" s="1"/>
      <c r="CA126" s="1"/>
      <c r="CB126" s="1"/>
      <c r="CC126" s="1"/>
      <c r="CD126" s="1"/>
    </row>
    <row r="127" spans="1:82">
      <c r="A127" s="1" t="s">
        <v>0</v>
      </c>
      <c r="B127" s="1" t="s">
        <v>1</v>
      </c>
      <c r="C127" s="1" t="s">
        <v>2</v>
      </c>
      <c r="D127" s="3"/>
      <c r="E127" s="1" t="s">
        <v>3</v>
      </c>
      <c r="F127" s="15" t="s">
        <v>4</v>
      </c>
      <c r="G127" s="15" t="s">
        <v>8</v>
      </c>
      <c r="H127" s="1" t="s">
        <v>5</v>
      </c>
      <c r="I127" s="1" t="s">
        <v>6</v>
      </c>
      <c r="J127" s="15" t="s">
        <v>7</v>
      </c>
      <c r="AN127" s="3" t="s">
        <v>11</v>
      </c>
      <c r="AO127" s="3" t="s">
        <v>12</v>
      </c>
      <c r="AP127" s="139" t="s">
        <v>13</v>
      </c>
      <c r="AQ127" s="3"/>
      <c r="AR127" s="1">
        <v>2005</v>
      </c>
      <c r="AS127" s="1">
        <v>2004</v>
      </c>
      <c r="AT127" s="1">
        <v>2003</v>
      </c>
      <c r="AU127" s="1">
        <v>2002</v>
      </c>
      <c r="AV127">
        <v>2001</v>
      </c>
      <c r="AW127" s="1">
        <v>2001</v>
      </c>
      <c r="AX127" s="1">
        <v>2000</v>
      </c>
      <c r="AY127" s="1">
        <v>1999</v>
      </c>
      <c r="AZ127" s="1">
        <v>1999</v>
      </c>
      <c r="BA127" s="1">
        <v>1998</v>
      </c>
      <c r="BB127" s="1">
        <v>1997</v>
      </c>
      <c r="BC127" s="1">
        <v>1996</v>
      </c>
      <c r="BD127" s="1">
        <v>1995</v>
      </c>
      <c r="BE127" s="1">
        <v>1994</v>
      </c>
      <c r="BF127" s="3">
        <v>1993</v>
      </c>
      <c r="BG127" s="3">
        <v>1992</v>
      </c>
      <c r="BH127" s="3"/>
      <c r="BI127" s="3">
        <v>1991</v>
      </c>
      <c r="BJ127" s="3">
        <v>1990</v>
      </c>
      <c r="BK127" s="3">
        <v>1989</v>
      </c>
      <c r="BL127" s="3">
        <v>1988</v>
      </c>
      <c r="BM127" s="3">
        <v>1987</v>
      </c>
      <c r="BN127" s="3">
        <v>1986</v>
      </c>
      <c r="BO127" s="3">
        <v>1985</v>
      </c>
      <c r="BP127" s="3">
        <v>1984</v>
      </c>
      <c r="BQ127" s="3">
        <v>1984</v>
      </c>
      <c r="BR127" s="3">
        <v>1983</v>
      </c>
      <c r="BS127" s="3">
        <v>1982</v>
      </c>
      <c r="BT127" s="3">
        <v>1981</v>
      </c>
      <c r="BU127" s="3">
        <v>1981</v>
      </c>
      <c r="BV127" s="144">
        <v>1980</v>
      </c>
      <c r="BW127" s="144"/>
      <c r="BX127" s="3"/>
      <c r="BY127" s="3"/>
      <c r="BZ127" s="3"/>
      <c r="CA127" s="3"/>
      <c r="CB127" s="3"/>
      <c r="CC127" s="3"/>
      <c r="CD127" s="3"/>
    </row>
    <row r="128" spans="1:82">
      <c r="A128" s="3">
        <v>1</v>
      </c>
      <c r="B128" s="4">
        <v>47</v>
      </c>
      <c r="C128" s="4" t="s">
        <v>14</v>
      </c>
      <c r="D128" s="3"/>
      <c r="E128" s="1">
        <f t="shared" ref="E128:E141" si="96">COUNT(BV128:CD128)</f>
        <v>0</v>
      </c>
      <c r="F128" s="15" t="e">
        <f t="shared" ref="F128:F141" si="97">AVERAGE(BV128:CD128)</f>
        <v>#DIV/0!</v>
      </c>
      <c r="G128" s="15" t="e">
        <f t="shared" ref="G128:G141" si="98">STDEV(BV128:CD128)</f>
        <v>#DIV/0!</v>
      </c>
      <c r="H128" s="1">
        <f t="shared" ref="H128:H141" si="99">MAX(BV128:CD128)</f>
        <v>0</v>
      </c>
      <c r="I128" s="1">
        <f t="shared" ref="I128:I141" si="100">MIN(BV128:CD128)</f>
        <v>0</v>
      </c>
      <c r="J128" s="16" t="e">
        <f t="shared" ref="J128:J141" si="101">D128-F128</f>
        <v>#DIV/0!</v>
      </c>
      <c r="AN128" s="3">
        <v>1</v>
      </c>
      <c r="AO128" s="4">
        <v>47</v>
      </c>
      <c r="AP128" s="136" t="s">
        <v>14</v>
      </c>
      <c r="AQ128" s="3"/>
      <c r="AR128" s="3"/>
      <c r="AS128" s="3"/>
      <c r="AT128" s="3"/>
      <c r="AU128" s="3"/>
      <c r="AV128" s="3"/>
      <c r="AW128" s="3"/>
      <c r="AX128" s="7"/>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143"/>
      <c r="BW128" s="144"/>
      <c r="BX128" s="3"/>
      <c r="BY128" s="3"/>
      <c r="BZ128" s="3"/>
      <c r="CA128" s="3"/>
      <c r="CB128" s="3"/>
      <c r="CC128" s="3"/>
      <c r="CD128" s="3"/>
    </row>
    <row r="129" spans="1:82">
      <c r="A129" s="1"/>
      <c r="B129" s="2"/>
      <c r="C129" s="6">
        <v>0</v>
      </c>
      <c r="D129" s="5"/>
      <c r="E129" s="1">
        <f t="shared" si="96"/>
        <v>0</v>
      </c>
      <c r="F129" s="15" t="e">
        <f t="shared" si="97"/>
        <v>#DIV/0!</v>
      </c>
      <c r="G129" s="15" t="e">
        <f t="shared" si="98"/>
        <v>#DIV/0!</v>
      </c>
      <c r="H129" s="1">
        <f t="shared" si="99"/>
        <v>0</v>
      </c>
      <c r="I129" s="1">
        <f t="shared" si="100"/>
        <v>0</v>
      </c>
      <c r="J129" s="16" t="e">
        <f t="shared" si="101"/>
        <v>#DIV/0!</v>
      </c>
      <c r="AN129" s="1"/>
      <c r="AO129" s="2"/>
      <c r="AP129" s="137">
        <v>0</v>
      </c>
      <c r="AQ129" s="5"/>
      <c r="AR129" s="5"/>
      <c r="AS129" s="5"/>
      <c r="AT129" s="5"/>
      <c r="AU129" s="5"/>
      <c r="AV129" s="5"/>
      <c r="AW129" s="5"/>
      <c r="AX129" s="7"/>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145"/>
      <c r="BW129" s="146"/>
      <c r="BX129" s="5"/>
      <c r="BY129" s="5"/>
      <c r="BZ129" s="5"/>
      <c r="CA129" s="5"/>
      <c r="CB129" s="5"/>
      <c r="CC129" s="5"/>
      <c r="CD129" s="5"/>
    </row>
    <row r="130" spans="1:82">
      <c r="A130" s="1"/>
      <c r="B130" s="2"/>
      <c r="C130" s="2">
        <v>10</v>
      </c>
      <c r="E130" s="1">
        <f t="shared" si="96"/>
        <v>0</v>
      </c>
      <c r="F130" s="15" t="e">
        <f t="shared" si="97"/>
        <v>#DIV/0!</v>
      </c>
      <c r="G130" s="15" t="e">
        <f t="shared" si="98"/>
        <v>#DIV/0!</v>
      </c>
      <c r="H130" s="1">
        <f t="shared" si="99"/>
        <v>0</v>
      </c>
      <c r="I130" s="1">
        <f t="shared" si="100"/>
        <v>0</v>
      </c>
      <c r="J130" s="16" t="e">
        <f t="shared" si="101"/>
        <v>#DIV/0!</v>
      </c>
      <c r="AN130" s="1"/>
      <c r="AO130" s="2"/>
      <c r="AP130" s="138">
        <v>10</v>
      </c>
      <c r="AX130" s="7"/>
      <c r="BP130" s="1"/>
      <c r="BQ130" s="1"/>
      <c r="BV130" s="147"/>
    </row>
    <row r="131" spans="1:82">
      <c r="A131" s="1"/>
      <c r="B131" s="2"/>
      <c r="C131" s="2">
        <v>20</v>
      </c>
      <c r="E131" s="1">
        <f t="shared" si="96"/>
        <v>0</v>
      </c>
      <c r="F131" s="15" t="e">
        <f t="shared" si="97"/>
        <v>#DIV/0!</v>
      </c>
      <c r="G131" s="15" t="e">
        <f t="shared" si="98"/>
        <v>#DIV/0!</v>
      </c>
      <c r="H131" s="1">
        <f t="shared" si="99"/>
        <v>0</v>
      </c>
      <c r="I131" s="1">
        <f t="shared" si="100"/>
        <v>0</v>
      </c>
      <c r="J131" s="16" t="e">
        <f t="shared" si="101"/>
        <v>#DIV/0!</v>
      </c>
      <c r="AN131" s="1"/>
      <c r="AO131" s="2"/>
      <c r="AP131" s="138">
        <v>20</v>
      </c>
      <c r="AX131" s="7"/>
      <c r="BP131" s="1"/>
      <c r="BQ131" s="1"/>
      <c r="BV131" s="147"/>
    </row>
    <row r="132" spans="1:82">
      <c r="A132" s="1"/>
      <c r="B132" s="2"/>
      <c r="C132" s="2">
        <v>30</v>
      </c>
      <c r="E132" s="1">
        <f t="shared" si="96"/>
        <v>0</v>
      </c>
      <c r="F132" s="15" t="e">
        <f t="shared" si="97"/>
        <v>#DIV/0!</v>
      </c>
      <c r="G132" s="15" t="e">
        <f t="shared" si="98"/>
        <v>#DIV/0!</v>
      </c>
      <c r="H132" s="1">
        <f t="shared" si="99"/>
        <v>0</v>
      </c>
      <c r="I132" s="1">
        <f t="shared" si="100"/>
        <v>0</v>
      </c>
      <c r="J132" s="16" t="e">
        <f t="shared" si="101"/>
        <v>#DIV/0!</v>
      </c>
      <c r="AN132" s="1"/>
      <c r="AO132" s="2"/>
      <c r="AP132" s="138">
        <v>30</v>
      </c>
      <c r="AX132" s="7"/>
      <c r="BP132" s="1"/>
      <c r="BQ132" s="1"/>
      <c r="BV132" s="147"/>
    </row>
    <row r="133" spans="1:82">
      <c r="A133" s="1"/>
      <c r="B133" s="2"/>
      <c r="C133" s="2">
        <v>50</v>
      </c>
      <c r="E133" s="1">
        <f t="shared" si="96"/>
        <v>0</v>
      </c>
      <c r="F133" s="15" t="e">
        <f t="shared" si="97"/>
        <v>#DIV/0!</v>
      </c>
      <c r="G133" s="15" t="e">
        <f t="shared" si="98"/>
        <v>#DIV/0!</v>
      </c>
      <c r="H133" s="1">
        <f t="shared" si="99"/>
        <v>0</v>
      </c>
      <c r="I133" s="1">
        <f t="shared" si="100"/>
        <v>0</v>
      </c>
      <c r="J133" s="16" t="e">
        <f t="shared" si="101"/>
        <v>#DIV/0!</v>
      </c>
      <c r="AN133" s="1"/>
      <c r="AO133" s="2"/>
      <c r="AP133" s="138">
        <v>50</v>
      </c>
      <c r="AX133" s="7"/>
      <c r="BP133" s="1"/>
      <c r="BQ133" s="1"/>
      <c r="BV133" s="147"/>
    </row>
    <row r="134" spans="1:82">
      <c r="A134" s="1"/>
      <c r="B134" s="2"/>
      <c r="C134" s="2">
        <v>75</v>
      </c>
      <c r="E134" s="1">
        <f t="shared" si="96"/>
        <v>0</v>
      </c>
      <c r="F134" s="15" t="e">
        <f t="shared" si="97"/>
        <v>#DIV/0!</v>
      </c>
      <c r="G134" s="15" t="e">
        <f t="shared" si="98"/>
        <v>#DIV/0!</v>
      </c>
      <c r="H134" s="1">
        <f t="shared" si="99"/>
        <v>0</v>
      </c>
      <c r="I134" s="1">
        <f t="shared" si="100"/>
        <v>0</v>
      </c>
      <c r="J134" s="16" t="e">
        <f t="shared" si="101"/>
        <v>#DIV/0!</v>
      </c>
      <c r="AN134" s="1"/>
      <c r="AO134" s="2"/>
      <c r="AP134" s="138">
        <v>75</v>
      </c>
      <c r="AX134" s="7"/>
      <c r="BP134" s="1"/>
      <c r="BQ134" s="1"/>
      <c r="BV134" s="147"/>
    </row>
    <row r="135" spans="1:82">
      <c r="A135" s="1"/>
      <c r="B135" s="2"/>
      <c r="C135" s="2">
        <v>100</v>
      </c>
      <c r="E135" s="1">
        <f t="shared" si="96"/>
        <v>0</v>
      </c>
      <c r="F135" s="15" t="e">
        <f t="shared" si="97"/>
        <v>#DIV/0!</v>
      </c>
      <c r="G135" s="15" t="e">
        <f t="shared" si="98"/>
        <v>#DIV/0!</v>
      </c>
      <c r="H135" s="1">
        <f t="shared" si="99"/>
        <v>0</v>
      </c>
      <c r="I135" s="1">
        <f t="shared" si="100"/>
        <v>0</v>
      </c>
      <c r="J135" s="16" t="e">
        <f t="shared" si="101"/>
        <v>#DIV/0!</v>
      </c>
      <c r="AN135" s="1"/>
      <c r="AO135" s="2"/>
      <c r="AP135" s="138">
        <v>100</v>
      </c>
      <c r="AX135" s="7"/>
      <c r="BP135" s="1"/>
      <c r="BQ135" s="1"/>
      <c r="BV135" s="147"/>
    </row>
    <row r="136" spans="1:82">
      <c r="A136" s="1"/>
      <c r="B136" s="2"/>
      <c r="C136" s="2">
        <v>150</v>
      </c>
      <c r="E136" s="1">
        <f t="shared" si="96"/>
        <v>0</v>
      </c>
      <c r="F136" s="15" t="e">
        <f t="shared" si="97"/>
        <v>#DIV/0!</v>
      </c>
      <c r="G136" s="15" t="e">
        <f t="shared" si="98"/>
        <v>#DIV/0!</v>
      </c>
      <c r="H136" s="1">
        <f t="shared" si="99"/>
        <v>0</v>
      </c>
      <c r="I136" s="1">
        <f t="shared" si="100"/>
        <v>0</v>
      </c>
      <c r="J136" s="16" t="e">
        <f t="shared" si="101"/>
        <v>#DIV/0!</v>
      </c>
      <c r="AN136" s="1"/>
      <c r="AO136" s="2"/>
      <c r="AP136" s="138">
        <v>150</v>
      </c>
      <c r="AX136" s="7"/>
      <c r="BP136" s="1"/>
      <c r="BQ136" s="1"/>
      <c r="BV136" s="147"/>
    </row>
    <row r="137" spans="1:82">
      <c r="A137" s="1"/>
      <c r="B137" s="2"/>
      <c r="C137" s="2">
        <v>200</v>
      </c>
      <c r="E137" s="1">
        <f t="shared" si="96"/>
        <v>0</v>
      </c>
      <c r="F137" s="15" t="e">
        <f t="shared" si="97"/>
        <v>#DIV/0!</v>
      </c>
      <c r="G137" s="15" t="e">
        <f t="shared" si="98"/>
        <v>#DIV/0!</v>
      </c>
      <c r="H137" s="1">
        <f t="shared" si="99"/>
        <v>0</v>
      </c>
      <c r="I137" s="1">
        <f t="shared" si="100"/>
        <v>0</v>
      </c>
      <c r="J137" s="16" t="e">
        <f t="shared" si="101"/>
        <v>#DIV/0!</v>
      </c>
      <c r="AN137" s="1"/>
      <c r="AO137" s="2"/>
      <c r="AP137" s="138">
        <v>200</v>
      </c>
      <c r="AX137" s="7"/>
      <c r="BP137" s="1"/>
      <c r="BQ137" s="1"/>
      <c r="BV137" s="147"/>
    </row>
    <row r="138" spans="1:82">
      <c r="A138" s="1"/>
      <c r="B138" s="2"/>
      <c r="C138" s="2">
        <v>300</v>
      </c>
      <c r="E138" s="1">
        <f t="shared" si="96"/>
        <v>0</v>
      </c>
      <c r="F138" s="15" t="e">
        <f t="shared" si="97"/>
        <v>#DIV/0!</v>
      </c>
      <c r="G138" s="15" t="e">
        <f t="shared" si="98"/>
        <v>#DIV/0!</v>
      </c>
      <c r="H138" s="1">
        <f t="shared" si="99"/>
        <v>0</v>
      </c>
      <c r="I138" s="1">
        <f t="shared" si="100"/>
        <v>0</v>
      </c>
      <c r="J138" s="16" t="e">
        <f t="shared" si="101"/>
        <v>#DIV/0!</v>
      </c>
      <c r="AN138" s="1"/>
      <c r="AO138" s="2"/>
      <c r="AP138" s="138">
        <v>300</v>
      </c>
      <c r="AX138" s="7"/>
      <c r="BV138" s="147"/>
    </row>
    <row r="139" spans="1:82">
      <c r="A139" s="1"/>
      <c r="B139" s="2"/>
      <c r="C139" s="2">
        <v>400</v>
      </c>
      <c r="E139" s="1">
        <f t="shared" si="96"/>
        <v>0</v>
      </c>
      <c r="F139" s="15" t="e">
        <f t="shared" si="97"/>
        <v>#DIV/0!</v>
      </c>
      <c r="G139" s="15" t="e">
        <f t="shared" si="98"/>
        <v>#DIV/0!</v>
      </c>
      <c r="H139" s="1">
        <f t="shared" si="99"/>
        <v>0</v>
      </c>
      <c r="I139" s="1">
        <f t="shared" si="100"/>
        <v>0</v>
      </c>
      <c r="J139" s="16" t="e">
        <f t="shared" si="101"/>
        <v>#DIV/0!</v>
      </c>
      <c r="AN139" s="1"/>
      <c r="AO139" s="2"/>
      <c r="AP139" s="138">
        <v>400</v>
      </c>
      <c r="AX139" s="7"/>
      <c r="BV139" s="147"/>
    </row>
    <row r="140" spans="1:82">
      <c r="A140" s="1"/>
      <c r="B140" s="2"/>
      <c r="C140" s="2">
        <v>500</v>
      </c>
      <c r="E140" s="1">
        <f t="shared" si="96"/>
        <v>0</v>
      </c>
      <c r="F140" s="15" t="e">
        <f t="shared" si="97"/>
        <v>#DIV/0!</v>
      </c>
      <c r="G140" s="15" t="e">
        <f t="shared" si="98"/>
        <v>#DIV/0!</v>
      </c>
      <c r="H140" s="1">
        <f t="shared" si="99"/>
        <v>0</v>
      </c>
      <c r="I140" s="1">
        <f t="shared" si="100"/>
        <v>0</v>
      </c>
      <c r="J140" s="16" t="e">
        <f t="shared" si="101"/>
        <v>#DIV/0!</v>
      </c>
      <c r="AN140" s="1"/>
      <c r="AO140" s="2"/>
      <c r="AP140" s="138">
        <v>500</v>
      </c>
      <c r="AX140" s="7"/>
      <c r="BV140" s="147"/>
    </row>
    <row r="141" spans="1:82">
      <c r="A141" s="1"/>
      <c r="B141" s="2"/>
      <c r="C141" s="2">
        <v>600</v>
      </c>
      <c r="D141" s="1"/>
      <c r="E141" s="1">
        <f t="shared" si="96"/>
        <v>0</v>
      </c>
      <c r="F141" s="15" t="e">
        <f t="shared" si="97"/>
        <v>#DIV/0!</v>
      </c>
      <c r="G141" s="15" t="e">
        <f t="shared" si="98"/>
        <v>#DIV/0!</v>
      </c>
      <c r="H141" s="1">
        <f t="shared" si="99"/>
        <v>0</v>
      </c>
      <c r="I141" s="1">
        <f t="shared" si="100"/>
        <v>0</v>
      </c>
      <c r="J141" s="16" t="e">
        <f t="shared" si="101"/>
        <v>#DIV/0!</v>
      </c>
      <c r="AN141" s="1"/>
      <c r="AO141" s="2"/>
      <c r="AP141" s="138">
        <v>600</v>
      </c>
      <c r="AQ141" s="1"/>
      <c r="AR141" s="1"/>
      <c r="AS141" s="1"/>
      <c r="AT141" s="1"/>
      <c r="AU141" s="1"/>
      <c r="AV141" s="1"/>
      <c r="AW141" s="1"/>
      <c r="AX141" s="7"/>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47"/>
      <c r="BW141" s="142"/>
      <c r="BX141" s="1"/>
      <c r="BY141" s="1"/>
      <c r="BZ141" s="1"/>
      <c r="CA141" s="1"/>
      <c r="CB141" s="1"/>
      <c r="CC141" s="1"/>
      <c r="CD141" s="1"/>
    </row>
    <row r="142" spans="1:82">
      <c r="A142" s="1"/>
      <c r="B142" s="7"/>
      <c r="C142" s="7"/>
      <c r="D142" s="1"/>
      <c r="E142" s="1"/>
      <c r="F142" s="15"/>
      <c r="G142" s="15"/>
      <c r="H142" s="1"/>
      <c r="I142" s="1"/>
      <c r="AN142" s="1"/>
      <c r="AO142" s="7"/>
      <c r="AP142" s="140"/>
      <c r="AQ142" s="1"/>
      <c r="AR142" s="1"/>
      <c r="AS142" s="1"/>
      <c r="AT142" s="1"/>
      <c r="AU142" s="1"/>
      <c r="AV142" s="1"/>
      <c r="AW142" s="1"/>
      <c r="AX142" s="7"/>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7"/>
      <c r="BW142" s="142"/>
      <c r="BX142" s="1"/>
      <c r="BY142" s="1"/>
      <c r="BZ142" s="1"/>
      <c r="CA142" s="1"/>
      <c r="CB142" s="1"/>
      <c r="CC142" s="1"/>
      <c r="CD142" s="1"/>
    </row>
    <row r="143" spans="1:82">
      <c r="A143" s="5"/>
      <c r="B143" s="6"/>
      <c r="C143" s="6" t="s">
        <v>15</v>
      </c>
      <c r="D143" s="5"/>
      <c r="E143" s="1">
        <f>COUNT(BV143:CD143)</f>
        <v>0</v>
      </c>
      <c r="F143" s="15" t="e">
        <f>AVERAGE(BV143:CD143)</f>
        <v>#DIV/0!</v>
      </c>
      <c r="G143" s="15" t="e">
        <f>STDEV(BV143:CD143)</f>
        <v>#DIV/0!</v>
      </c>
      <c r="H143" s="1">
        <f>MAX(BV143:CD143)</f>
        <v>0</v>
      </c>
      <c r="I143" s="1">
        <f>MIN(BV143:CD143)</f>
        <v>0</v>
      </c>
      <c r="J143" s="16" t="e">
        <f>D143-F143</f>
        <v>#DIV/0!</v>
      </c>
      <c r="AN143" s="5"/>
      <c r="AO143" s="6"/>
      <c r="AP143" s="137" t="s">
        <v>15</v>
      </c>
      <c r="AQ143" s="5"/>
      <c r="AR143" s="5"/>
      <c r="AS143" s="5"/>
      <c r="AT143" s="5"/>
      <c r="AU143" s="5"/>
      <c r="AV143" s="5"/>
      <c r="AW143" s="5"/>
      <c r="AX143" s="7"/>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145"/>
      <c r="BW143" s="146"/>
      <c r="BX143" s="5"/>
      <c r="BY143" s="5"/>
      <c r="BZ143" s="5"/>
      <c r="CA143" s="5"/>
      <c r="CB143" s="5"/>
      <c r="CC143" s="5"/>
      <c r="CD143" s="5"/>
    </row>
    <row r="144" spans="1:82">
      <c r="A144" s="1"/>
      <c r="B144" s="2"/>
      <c r="C144" s="2" t="s">
        <v>16</v>
      </c>
      <c r="D144" s="1"/>
      <c r="E144" s="1">
        <f>COUNT(BV144:CD144)</f>
        <v>0</v>
      </c>
      <c r="F144" s="15" t="e">
        <f>AVERAGE(BV144:CD144)</f>
        <v>#DIV/0!</v>
      </c>
      <c r="G144" s="15" t="e">
        <f>STDEV(BV144:CD144)</f>
        <v>#DIV/0!</v>
      </c>
      <c r="H144" s="1">
        <f>MAX(BV144:CD144)</f>
        <v>0</v>
      </c>
      <c r="I144" s="1">
        <f>MIN(BV144:CD144)</f>
        <v>0</v>
      </c>
      <c r="J144" s="16" t="e">
        <f>D144-F144</f>
        <v>#DIV/0!</v>
      </c>
      <c r="AN144" s="1"/>
      <c r="AO144" s="2"/>
      <c r="AP144" s="138" t="s">
        <v>16</v>
      </c>
      <c r="AQ144" s="1"/>
      <c r="AR144" s="1"/>
      <c r="AS144" s="1"/>
      <c r="AT144" s="1"/>
      <c r="AU144" s="1"/>
      <c r="AV144" s="1"/>
      <c r="AW144" s="1"/>
      <c r="AX144" s="7"/>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47"/>
      <c r="BW144" s="142"/>
      <c r="BX144" s="1"/>
      <c r="BY144" s="1"/>
      <c r="BZ144" s="1"/>
      <c r="CA144" s="1"/>
      <c r="CB144" s="1"/>
      <c r="CC144" s="1"/>
      <c r="CD144" s="1"/>
    </row>
    <row r="145" spans="1:82">
      <c r="A145" s="1" t="s">
        <v>0</v>
      </c>
      <c r="B145" s="1" t="s">
        <v>1</v>
      </c>
      <c r="C145" s="1" t="s">
        <v>2</v>
      </c>
      <c r="D145" s="3"/>
      <c r="E145" s="1" t="s">
        <v>3</v>
      </c>
      <c r="F145" s="15" t="s">
        <v>4</v>
      </c>
      <c r="G145" s="15" t="s">
        <v>8</v>
      </c>
      <c r="H145" s="1" t="s">
        <v>5</v>
      </c>
      <c r="I145" s="1" t="s">
        <v>6</v>
      </c>
      <c r="J145" s="15" t="s">
        <v>7</v>
      </c>
      <c r="AN145" s="3" t="s">
        <v>11</v>
      </c>
      <c r="AO145" s="3" t="s">
        <v>12</v>
      </c>
      <c r="AP145" s="139" t="s">
        <v>13</v>
      </c>
      <c r="AQ145" s="3">
        <v>2006</v>
      </c>
      <c r="AR145" s="1">
        <v>2005</v>
      </c>
      <c r="AS145" s="1">
        <v>2004</v>
      </c>
      <c r="AT145" s="1">
        <v>2003</v>
      </c>
      <c r="AU145" s="1">
        <v>2002</v>
      </c>
      <c r="AV145">
        <v>2001</v>
      </c>
      <c r="AW145" s="1">
        <v>2001</v>
      </c>
      <c r="AX145" s="1">
        <v>2000</v>
      </c>
      <c r="AY145" s="1">
        <v>1999</v>
      </c>
      <c r="AZ145" s="1">
        <v>1999</v>
      </c>
      <c r="BA145" s="1">
        <v>1998</v>
      </c>
      <c r="BB145" s="1">
        <v>1997</v>
      </c>
      <c r="BC145" s="1">
        <v>1996</v>
      </c>
      <c r="BD145" s="1">
        <v>1995</v>
      </c>
      <c r="BE145" s="1">
        <v>1994</v>
      </c>
      <c r="BF145" s="3">
        <v>1993</v>
      </c>
      <c r="BG145" s="3">
        <v>1992</v>
      </c>
      <c r="BH145" s="3"/>
      <c r="BI145" s="3">
        <v>1991</v>
      </c>
      <c r="BJ145" s="3">
        <v>1990</v>
      </c>
      <c r="BK145" s="3">
        <v>1989</v>
      </c>
      <c r="BL145" s="3">
        <v>1988</v>
      </c>
      <c r="BM145" s="3">
        <v>1987</v>
      </c>
      <c r="BN145" s="3">
        <v>1986</v>
      </c>
      <c r="BO145" s="3">
        <v>1985</v>
      </c>
      <c r="BP145" s="3">
        <v>1984</v>
      </c>
      <c r="BQ145" s="3">
        <v>1984</v>
      </c>
      <c r="BR145" s="3">
        <v>1983</v>
      </c>
      <c r="BS145" s="3">
        <v>1982</v>
      </c>
      <c r="BT145" s="3">
        <v>1981</v>
      </c>
      <c r="BU145" s="3">
        <v>1981</v>
      </c>
      <c r="BV145" s="144">
        <v>1980</v>
      </c>
      <c r="BW145" s="144"/>
      <c r="BX145" s="3"/>
      <c r="BY145" s="3"/>
      <c r="BZ145" s="3"/>
      <c r="CA145" s="3"/>
      <c r="CB145" s="3"/>
      <c r="CC145" s="3"/>
      <c r="CD145" s="3"/>
    </row>
    <row r="146" spans="1:82">
      <c r="A146" s="3">
        <v>1</v>
      </c>
      <c r="B146" s="4">
        <v>46</v>
      </c>
      <c r="C146" s="4" t="s">
        <v>14</v>
      </c>
      <c r="D146" s="3"/>
      <c r="E146" s="1">
        <f t="shared" ref="E146:E159" si="102">COUNT(BV146:BV146)</f>
        <v>0</v>
      </c>
      <c r="F146" s="15" t="e">
        <f t="shared" ref="F146:F159" si="103">AVERAGE(BV146:BV146)</f>
        <v>#DIV/0!</v>
      </c>
      <c r="G146" s="15" t="e">
        <f t="shared" ref="G146:G159" si="104">STDEV(BV146:BV146)</f>
        <v>#DIV/0!</v>
      </c>
      <c r="H146" s="1">
        <f t="shared" ref="H146:H159" si="105">MAX(BV146:BV146)</f>
        <v>0</v>
      </c>
      <c r="I146" s="1">
        <f t="shared" ref="I146:I159" si="106">MIN(BV146:BV146)</f>
        <v>0</v>
      </c>
      <c r="J146" s="16" t="e">
        <f>D146-F146</f>
        <v>#DIV/0!</v>
      </c>
      <c r="AN146" s="3">
        <v>1</v>
      </c>
      <c r="AO146" s="4">
        <v>46</v>
      </c>
      <c r="AP146" s="136" t="s">
        <v>14</v>
      </c>
      <c r="AQ146" s="3"/>
      <c r="AR146" s="3"/>
      <c r="AS146" s="3"/>
      <c r="AT146" s="3"/>
      <c r="AU146" s="3"/>
      <c r="AV146" s="3"/>
      <c r="AX146" s="7"/>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143"/>
      <c r="BW146" s="144"/>
      <c r="BX146" s="3"/>
      <c r="BY146" s="3"/>
      <c r="BZ146" s="3"/>
      <c r="CA146" s="3"/>
      <c r="CB146" s="3"/>
      <c r="CC146" s="3"/>
      <c r="CD146" s="3"/>
    </row>
    <row r="147" spans="1:82">
      <c r="A147" s="1"/>
      <c r="B147" s="2"/>
      <c r="C147" s="6">
        <v>0</v>
      </c>
      <c r="D147" s="5"/>
      <c r="E147" s="1">
        <f t="shared" si="102"/>
        <v>0</v>
      </c>
      <c r="F147" s="15" t="e">
        <f t="shared" si="103"/>
        <v>#DIV/0!</v>
      </c>
      <c r="G147" s="15" t="e">
        <f t="shared" si="104"/>
        <v>#DIV/0!</v>
      </c>
      <c r="H147" s="1">
        <f t="shared" si="105"/>
        <v>0</v>
      </c>
      <c r="I147" s="1">
        <f t="shared" si="106"/>
        <v>0</v>
      </c>
      <c r="J147" s="16" t="e">
        <f t="shared" ref="J147:J159" si="107">D147-F147</f>
        <v>#DIV/0!</v>
      </c>
      <c r="AN147" s="1"/>
      <c r="AO147" s="2"/>
      <c r="AP147" s="137">
        <v>0</v>
      </c>
      <c r="AQ147" s="5"/>
      <c r="AR147" s="5"/>
      <c r="AS147" s="5"/>
      <c r="AT147" s="5"/>
      <c r="AU147" s="5"/>
      <c r="AV147" s="5"/>
      <c r="AW147" s="5"/>
      <c r="AX147" s="7"/>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145"/>
      <c r="BW147" s="146"/>
      <c r="BX147" s="5"/>
      <c r="BY147" s="5"/>
      <c r="BZ147" s="5"/>
      <c r="CA147" s="5"/>
      <c r="CB147" s="5"/>
      <c r="CC147" s="5"/>
      <c r="CD147" s="5"/>
    </row>
    <row r="148" spans="1:82">
      <c r="A148" s="1"/>
      <c r="B148" s="2"/>
      <c r="C148" s="2">
        <v>10</v>
      </c>
      <c r="E148" s="1">
        <f t="shared" si="102"/>
        <v>0</v>
      </c>
      <c r="F148" s="15" t="e">
        <f t="shared" si="103"/>
        <v>#DIV/0!</v>
      </c>
      <c r="G148" s="15" t="e">
        <f t="shared" si="104"/>
        <v>#DIV/0!</v>
      </c>
      <c r="H148" s="1">
        <f t="shared" si="105"/>
        <v>0</v>
      </c>
      <c r="I148" s="1">
        <f t="shared" si="106"/>
        <v>0</v>
      </c>
      <c r="J148" s="16" t="e">
        <f t="shared" si="107"/>
        <v>#DIV/0!</v>
      </c>
      <c r="AN148" s="1"/>
      <c r="AO148" s="2"/>
      <c r="AP148" s="138">
        <v>10</v>
      </c>
      <c r="AQ148" s="17"/>
      <c r="AX148" s="7"/>
      <c r="BK148" s="1"/>
      <c r="BO148" s="1"/>
      <c r="BV148" s="147"/>
    </row>
    <row r="149" spans="1:82">
      <c r="A149" s="1"/>
      <c r="B149" s="2"/>
      <c r="C149" s="2">
        <v>20</v>
      </c>
      <c r="E149" s="1">
        <f t="shared" si="102"/>
        <v>0</v>
      </c>
      <c r="F149" s="15" t="e">
        <f t="shared" si="103"/>
        <v>#DIV/0!</v>
      </c>
      <c r="G149" s="15" t="e">
        <f t="shared" si="104"/>
        <v>#DIV/0!</v>
      </c>
      <c r="H149" s="1">
        <f t="shared" si="105"/>
        <v>0</v>
      </c>
      <c r="I149" s="1">
        <f t="shared" si="106"/>
        <v>0</v>
      </c>
      <c r="J149" s="16" t="e">
        <f t="shared" si="107"/>
        <v>#DIV/0!</v>
      </c>
      <c r="AN149" s="1"/>
      <c r="AO149" s="2"/>
      <c r="AP149" s="138">
        <v>20</v>
      </c>
      <c r="AQ149" s="17"/>
      <c r="AX149" s="7"/>
      <c r="BK149" s="1"/>
      <c r="BO149" s="1"/>
      <c r="BV149" s="147"/>
    </row>
    <row r="150" spans="1:82">
      <c r="A150" s="1"/>
      <c r="B150" s="2"/>
      <c r="C150" s="2">
        <v>30</v>
      </c>
      <c r="E150" s="1">
        <f t="shared" si="102"/>
        <v>0</v>
      </c>
      <c r="F150" s="15" t="e">
        <f t="shared" si="103"/>
        <v>#DIV/0!</v>
      </c>
      <c r="G150" s="15" t="e">
        <f t="shared" si="104"/>
        <v>#DIV/0!</v>
      </c>
      <c r="H150" s="1">
        <f t="shared" si="105"/>
        <v>0</v>
      </c>
      <c r="I150" s="1">
        <f t="shared" si="106"/>
        <v>0</v>
      </c>
      <c r="J150" s="16" t="e">
        <f t="shared" si="107"/>
        <v>#DIV/0!</v>
      </c>
      <c r="AN150" s="1"/>
      <c r="AO150" s="2"/>
      <c r="AP150" s="138">
        <v>30</v>
      </c>
      <c r="AQ150" s="17"/>
      <c r="AX150" s="7"/>
      <c r="BK150" s="1"/>
      <c r="BO150" s="1"/>
      <c r="BV150" s="147"/>
    </row>
    <row r="151" spans="1:82">
      <c r="A151" s="1"/>
      <c r="B151" s="2"/>
      <c r="C151" s="2">
        <v>50</v>
      </c>
      <c r="E151" s="1">
        <f t="shared" si="102"/>
        <v>0</v>
      </c>
      <c r="F151" s="15" t="e">
        <f t="shared" si="103"/>
        <v>#DIV/0!</v>
      </c>
      <c r="G151" s="15" t="e">
        <f t="shared" si="104"/>
        <v>#DIV/0!</v>
      </c>
      <c r="H151" s="1">
        <f t="shared" si="105"/>
        <v>0</v>
      </c>
      <c r="I151" s="1">
        <f t="shared" si="106"/>
        <v>0</v>
      </c>
      <c r="J151" s="16" t="e">
        <f t="shared" si="107"/>
        <v>#DIV/0!</v>
      </c>
      <c r="AN151" s="1"/>
      <c r="AO151" s="2"/>
      <c r="AP151" s="138">
        <v>50</v>
      </c>
      <c r="AQ151" s="17"/>
      <c r="AX151" s="7"/>
      <c r="BK151" s="1"/>
      <c r="BO151" s="1"/>
      <c r="BV151" s="147"/>
    </row>
    <row r="152" spans="1:82">
      <c r="A152" s="1"/>
      <c r="B152" s="2"/>
      <c r="C152" s="2">
        <v>75</v>
      </c>
      <c r="E152" s="1">
        <f t="shared" si="102"/>
        <v>0</v>
      </c>
      <c r="F152" s="15" t="e">
        <f t="shared" si="103"/>
        <v>#DIV/0!</v>
      </c>
      <c r="G152" s="15" t="e">
        <f t="shared" si="104"/>
        <v>#DIV/0!</v>
      </c>
      <c r="H152" s="1">
        <f t="shared" si="105"/>
        <v>0</v>
      </c>
      <c r="I152" s="1">
        <f t="shared" si="106"/>
        <v>0</v>
      </c>
      <c r="J152" s="16" t="e">
        <f t="shared" si="107"/>
        <v>#DIV/0!</v>
      </c>
      <c r="AN152" s="1"/>
      <c r="AO152" s="2"/>
      <c r="AP152" s="138">
        <v>75</v>
      </c>
      <c r="AQ152" s="17"/>
      <c r="AX152" s="7"/>
      <c r="BK152" s="1"/>
      <c r="BO152" s="1"/>
      <c r="BV152" s="147"/>
    </row>
    <row r="153" spans="1:82">
      <c r="A153" s="1"/>
      <c r="B153" s="2"/>
      <c r="C153" s="2">
        <v>100</v>
      </c>
      <c r="E153" s="1">
        <f t="shared" si="102"/>
        <v>0</v>
      </c>
      <c r="F153" s="15" t="e">
        <f t="shared" si="103"/>
        <v>#DIV/0!</v>
      </c>
      <c r="G153" s="15" t="e">
        <f t="shared" si="104"/>
        <v>#DIV/0!</v>
      </c>
      <c r="H153" s="1">
        <f t="shared" si="105"/>
        <v>0</v>
      </c>
      <c r="I153" s="1">
        <f t="shared" si="106"/>
        <v>0</v>
      </c>
      <c r="J153" s="16" t="e">
        <f t="shared" si="107"/>
        <v>#DIV/0!</v>
      </c>
      <c r="AN153" s="1"/>
      <c r="AO153" s="2"/>
      <c r="AP153" s="138">
        <v>100</v>
      </c>
      <c r="AQ153" s="17"/>
      <c r="AX153" s="7"/>
      <c r="BK153" s="1"/>
      <c r="BO153" s="1"/>
      <c r="BV153" s="147"/>
    </row>
    <row r="154" spans="1:82">
      <c r="A154" s="1"/>
      <c r="B154" s="2"/>
      <c r="C154" s="2">
        <v>150</v>
      </c>
      <c r="E154" s="1">
        <f t="shared" si="102"/>
        <v>0</v>
      </c>
      <c r="F154" s="15" t="e">
        <f t="shared" si="103"/>
        <v>#DIV/0!</v>
      </c>
      <c r="G154" s="15" t="e">
        <f t="shared" si="104"/>
        <v>#DIV/0!</v>
      </c>
      <c r="H154" s="1">
        <f t="shared" si="105"/>
        <v>0</v>
      </c>
      <c r="I154" s="1">
        <f t="shared" si="106"/>
        <v>0</v>
      </c>
      <c r="J154" s="16" t="e">
        <f t="shared" si="107"/>
        <v>#DIV/0!</v>
      </c>
      <c r="AN154" s="1"/>
      <c r="AO154" s="2"/>
      <c r="AP154" s="138">
        <v>150</v>
      </c>
      <c r="AQ154" s="17"/>
      <c r="AX154" s="7"/>
      <c r="BK154" s="1"/>
      <c r="BO154" s="1"/>
      <c r="BV154" s="147"/>
    </row>
    <row r="155" spans="1:82">
      <c r="A155" s="1"/>
      <c r="B155" s="2"/>
      <c r="C155" s="2">
        <v>200</v>
      </c>
      <c r="E155" s="1">
        <f t="shared" si="102"/>
        <v>0</v>
      </c>
      <c r="F155" s="15" t="e">
        <f t="shared" si="103"/>
        <v>#DIV/0!</v>
      </c>
      <c r="G155" s="15" t="e">
        <f t="shared" si="104"/>
        <v>#DIV/0!</v>
      </c>
      <c r="H155" s="1">
        <f t="shared" si="105"/>
        <v>0</v>
      </c>
      <c r="I155" s="1">
        <f t="shared" si="106"/>
        <v>0</v>
      </c>
      <c r="J155" s="16" t="e">
        <f t="shared" si="107"/>
        <v>#DIV/0!</v>
      </c>
      <c r="AN155" s="1"/>
      <c r="AO155" s="2"/>
      <c r="AP155" s="138">
        <v>200</v>
      </c>
      <c r="AQ155" s="17"/>
      <c r="AX155" s="7"/>
      <c r="BK155" s="1"/>
      <c r="BO155" s="1"/>
      <c r="BV155" s="147"/>
    </row>
    <row r="156" spans="1:82">
      <c r="A156" s="1"/>
      <c r="B156" s="2"/>
      <c r="C156" s="2">
        <v>300</v>
      </c>
      <c r="E156" s="1">
        <f t="shared" si="102"/>
        <v>0</v>
      </c>
      <c r="F156" s="15" t="e">
        <f t="shared" si="103"/>
        <v>#DIV/0!</v>
      </c>
      <c r="G156" s="15" t="e">
        <f t="shared" si="104"/>
        <v>#DIV/0!</v>
      </c>
      <c r="H156" s="1">
        <f t="shared" si="105"/>
        <v>0</v>
      </c>
      <c r="I156" s="1">
        <f t="shared" si="106"/>
        <v>0</v>
      </c>
      <c r="J156" s="16" t="e">
        <f t="shared" si="107"/>
        <v>#DIV/0!</v>
      </c>
      <c r="AN156" s="1"/>
      <c r="AO156" s="2"/>
      <c r="AP156" s="138">
        <v>300</v>
      </c>
      <c r="AX156" s="7"/>
      <c r="BV156" s="147"/>
    </row>
    <row r="157" spans="1:82">
      <c r="A157" s="1"/>
      <c r="B157" s="2"/>
      <c r="C157" s="2">
        <v>400</v>
      </c>
      <c r="E157" s="1">
        <f t="shared" si="102"/>
        <v>0</v>
      </c>
      <c r="F157" s="15" t="e">
        <f t="shared" si="103"/>
        <v>#DIV/0!</v>
      </c>
      <c r="G157" s="15" t="e">
        <f t="shared" si="104"/>
        <v>#DIV/0!</v>
      </c>
      <c r="H157" s="1">
        <f t="shared" si="105"/>
        <v>0</v>
      </c>
      <c r="I157" s="1">
        <f t="shared" si="106"/>
        <v>0</v>
      </c>
      <c r="J157" s="16" t="e">
        <f t="shared" si="107"/>
        <v>#DIV/0!</v>
      </c>
      <c r="AN157" s="1"/>
      <c r="AO157" s="2"/>
      <c r="AP157" s="138">
        <v>400</v>
      </c>
      <c r="AX157" s="7"/>
      <c r="BV157" s="147"/>
    </row>
    <row r="158" spans="1:82">
      <c r="A158" s="1"/>
      <c r="B158" s="2"/>
      <c r="C158" s="2">
        <v>500</v>
      </c>
      <c r="E158" s="1">
        <f t="shared" si="102"/>
        <v>0</v>
      </c>
      <c r="F158" s="15" t="e">
        <f t="shared" si="103"/>
        <v>#DIV/0!</v>
      </c>
      <c r="G158" s="15" t="e">
        <f t="shared" si="104"/>
        <v>#DIV/0!</v>
      </c>
      <c r="H158" s="1">
        <f t="shared" si="105"/>
        <v>0</v>
      </c>
      <c r="I158" s="1">
        <f t="shared" si="106"/>
        <v>0</v>
      </c>
      <c r="J158" s="16" t="e">
        <f t="shared" si="107"/>
        <v>#DIV/0!</v>
      </c>
      <c r="AN158" s="1"/>
      <c r="AO158" s="2"/>
      <c r="AP158" s="138">
        <v>500</v>
      </c>
      <c r="AX158" s="7"/>
      <c r="BV158" s="147"/>
    </row>
    <row r="159" spans="1:82">
      <c r="A159" s="1"/>
      <c r="B159" s="2"/>
      <c r="C159" s="2">
        <v>600</v>
      </c>
      <c r="D159" s="1"/>
      <c r="E159" s="1">
        <f t="shared" si="102"/>
        <v>0</v>
      </c>
      <c r="F159" s="15" t="e">
        <f t="shared" si="103"/>
        <v>#DIV/0!</v>
      </c>
      <c r="G159" s="15" t="e">
        <f t="shared" si="104"/>
        <v>#DIV/0!</v>
      </c>
      <c r="H159" s="1">
        <f t="shared" si="105"/>
        <v>0</v>
      </c>
      <c r="I159" s="1">
        <f t="shared" si="106"/>
        <v>0</v>
      </c>
      <c r="J159" s="16" t="e">
        <f t="shared" si="107"/>
        <v>#DIV/0!</v>
      </c>
      <c r="AN159" s="1"/>
      <c r="AO159" s="2"/>
      <c r="AP159" s="138">
        <v>600</v>
      </c>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47"/>
      <c r="BW159" s="142"/>
      <c r="BX159" s="1"/>
      <c r="BY159" s="1"/>
      <c r="BZ159" s="1"/>
      <c r="CA159" s="1"/>
      <c r="CB159" s="1"/>
      <c r="CC159" s="1"/>
      <c r="CD159" s="1"/>
    </row>
    <row r="160" spans="1:82">
      <c r="A160" s="1"/>
      <c r="B160" s="7"/>
      <c r="C160" s="7"/>
      <c r="D160" s="1"/>
      <c r="E160" s="1"/>
      <c r="F160" s="15"/>
      <c r="G160" s="15"/>
      <c r="H160" s="1"/>
      <c r="I160" s="1"/>
      <c r="AN160" s="1"/>
      <c r="AO160" s="7"/>
      <c r="AP160" s="140"/>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7"/>
      <c r="BW160" s="142"/>
      <c r="BX160" s="1"/>
      <c r="BY160" s="1"/>
      <c r="BZ160" s="1"/>
      <c r="CA160" s="1"/>
      <c r="CB160" s="1"/>
      <c r="CC160" s="1"/>
      <c r="CD160" s="1"/>
    </row>
    <row r="161" spans="1:82">
      <c r="A161" s="5"/>
      <c r="B161" s="6"/>
      <c r="C161" s="6" t="s">
        <v>15</v>
      </c>
      <c r="D161" s="5"/>
      <c r="E161" s="1">
        <f>COUNT(BV161:BV161)</f>
        <v>0</v>
      </c>
      <c r="F161" s="15" t="e">
        <f>AVERAGE(BV161:BV161)</f>
        <v>#DIV/0!</v>
      </c>
      <c r="G161" s="15" t="e">
        <f>STDEV(BV161:BV161)</f>
        <v>#DIV/0!</v>
      </c>
      <c r="H161" s="1">
        <f>MAX(BV161:BV161)</f>
        <v>0</v>
      </c>
      <c r="I161" s="1">
        <f>MIN(BV161:BV161)</f>
        <v>0</v>
      </c>
      <c r="J161" s="16" t="e">
        <f>D161-F161</f>
        <v>#DIV/0!</v>
      </c>
      <c r="AN161" s="5"/>
      <c r="AO161" s="6"/>
      <c r="AP161" s="137" t="s">
        <v>15</v>
      </c>
      <c r="AQ161" s="5"/>
      <c r="AR161" s="5"/>
      <c r="AS161" s="5"/>
      <c r="AT161" s="5"/>
      <c r="AU161" s="5"/>
      <c r="AV161" s="5"/>
      <c r="AX161" s="7"/>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145"/>
      <c r="BW161" s="146"/>
      <c r="BX161" s="5"/>
      <c r="BY161" s="5"/>
      <c r="BZ161" s="5"/>
      <c r="CA161" s="5"/>
      <c r="CB161" s="5"/>
      <c r="CC161" s="5"/>
      <c r="CD161" s="5"/>
    </row>
    <row r="162" spans="1:82">
      <c r="A162" s="1"/>
      <c r="B162" s="2"/>
      <c r="C162" s="2" t="s">
        <v>16</v>
      </c>
      <c r="D162" s="1"/>
      <c r="E162" s="1">
        <f>COUNT(BV162:BV162)</f>
        <v>0</v>
      </c>
      <c r="F162" s="15" t="e">
        <f>AVERAGE(BV162:BV162)</f>
        <v>#DIV/0!</v>
      </c>
      <c r="G162" s="15" t="e">
        <f>STDEV(BV162:BV162)</f>
        <v>#DIV/0!</v>
      </c>
      <c r="H162" s="1">
        <f>MAX(BV162:BV162)</f>
        <v>0</v>
      </c>
      <c r="I162" s="1">
        <f>MIN(BV162:BV162)</f>
        <v>0</v>
      </c>
      <c r="J162" s="16" t="e">
        <f>D162-F162</f>
        <v>#DIV/0!</v>
      </c>
      <c r="AN162" s="1"/>
      <c r="AO162" s="2"/>
      <c r="AP162" s="138" t="s">
        <v>16</v>
      </c>
      <c r="AQ162" s="1"/>
      <c r="AR162" s="1"/>
      <c r="AS162" s="1"/>
      <c r="AT162" s="1"/>
      <c r="AU162" s="1"/>
      <c r="AV162" s="1"/>
      <c r="AX162" s="7"/>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47"/>
      <c r="BW162" s="142"/>
      <c r="BX162" s="1"/>
      <c r="BY162" s="1"/>
      <c r="BZ162" s="1"/>
      <c r="CA162" s="1"/>
      <c r="CB162" s="1"/>
      <c r="CC162" s="1"/>
      <c r="CD162" s="1"/>
    </row>
    <row r="163" spans="1:82">
      <c r="A163" s="1" t="s">
        <v>0</v>
      </c>
      <c r="B163" s="1" t="s">
        <v>1</v>
      </c>
      <c r="C163" s="1" t="s">
        <v>2</v>
      </c>
      <c r="D163" s="3"/>
      <c r="E163" s="1" t="s">
        <v>3</v>
      </c>
      <c r="F163" s="15" t="s">
        <v>4</v>
      </c>
      <c r="G163" s="15" t="s">
        <v>8</v>
      </c>
      <c r="H163" s="1" t="s">
        <v>5</v>
      </c>
      <c r="I163" s="1" t="s">
        <v>6</v>
      </c>
      <c r="J163" s="15" t="s">
        <v>7</v>
      </c>
      <c r="AN163" s="3" t="s">
        <v>11</v>
      </c>
      <c r="AO163" s="3" t="s">
        <v>12</v>
      </c>
      <c r="AP163" s="139" t="s">
        <v>13</v>
      </c>
      <c r="AQ163" s="3">
        <v>2006</v>
      </c>
      <c r="AR163" s="1">
        <v>2005</v>
      </c>
      <c r="AS163" s="1">
        <v>2004</v>
      </c>
      <c r="AT163" s="1">
        <v>2003</v>
      </c>
      <c r="AU163" s="1">
        <v>2002</v>
      </c>
      <c r="AV163">
        <v>2001</v>
      </c>
      <c r="AW163" s="1">
        <v>2001</v>
      </c>
      <c r="AX163" s="1">
        <v>2000</v>
      </c>
      <c r="AY163" s="1">
        <v>1999</v>
      </c>
      <c r="AZ163" s="1">
        <v>1999</v>
      </c>
      <c r="BA163" s="1">
        <v>1998</v>
      </c>
      <c r="BB163" s="1">
        <v>1997</v>
      </c>
      <c r="BC163" s="1">
        <v>1996</v>
      </c>
      <c r="BD163" s="1">
        <v>1995</v>
      </c>
      <c r="BE163" s="1">
        <v>1994</v>
      </c>
      <c r="BF163" s="3">
        <v>1993</v>
      </c>
      <c r="BG163" s="3">
        <v>1992</v>
      </c>
      <c r="BH163" s="3"/>
      <c r="BI163" s="3">
        <v>1991</v>
      </c>
      <c r="BJ163" s="3">
        <v>1990</v>
      </c>
      <c r="BK163" s="3">
        <v>1989</v>
      </c>
      <c r="BL163" s="3">
        <v>1988</v>
      </c>
      <c r="BM163" s="3">
        <v>1987</v>
      </c>
      <c r="BN163" s="3">
        <v>1986</v>
      </c>
      <c r="BO163" s="3">
        <v>1985</v>
      </c>
      <c r="BP163" s="3">
        <v>1984</v>
      </c>
      <c r="BQ163" s="3">
        <v>1984</v>
      </c>
      <c r="BR163" s="3">
        <v>1983</v>
      </c>
      <c r="BS163" s="3">
        <v>1982</v>
      </c>
      <c r="BT163" s="3">
        <v>1981</v>
      </c>
      <c r="BU163" s="3">
        <v>1981</v>
      </c>
      <c r="BV163" s="144">
        <v>1980</v>
      </c>
      <c r="BW163" s="144"/>
      <c r="BX163" s="3"/>
      <c r="BY163" s="3"/>
      <c r="BZ163" s="3"/>
      <c r="CA163" s="3"/>
      <c r="CB163" s="3"/>
      <c r="CC163" s="3"/>
      <c r="CD163" s="3"/>
    </row>
    <row r="164" spans="1:82">
      <c r="A164" s="3">
        <v>1</v>
      </c>
      <c r="B164" s="4">
        <v>56</v>
      </c>
      <c r="C164" s="4" t="s">
        <v>14</v>
      </c>
      <c r="D164" s="3"/>
      <c r="E164" s="1">
        <f t="shared" ref="E164:E177" si="108">COUNT(BV164:BV164)</f>
        <v>0</v>
      </c>
      <c r="F164" s="15" t="e">
        <f t="shared" ref="F164:F177" si="109">AVERAGE(BV164:BV164)</f>
        <v>#DIV/0!</v>
      </c>
      <c r="G164" s="15" t="e">
        <f t="shared" ref="G164:G177" si="110">STDEV(BV164:BV164)</f>
        <v>#DIV/0!</v>
      </c>
      <c r="H164" s="1">
        <f t="shared" ref="H164:H177" si="111">MAX(BV164:BV164)</f>
        <v>0</v>
      </c>
      <c r="I164" s="1">
        <f t="shared" ref="I164:I177" si="112">MIN(BV164:BV164)</f>
        <v>0</v>
      </c>
      <c r="J164" s="16" t="e">
        <f t="shared" ref="J164:J177" si="113">D164-F164</f>
        <v>#DIV/0!</v>
      </c>
      <c r="AN164" s="3">
        <v>1</v>
      </c>
      <c r="AO164" s="4">
        <v>56</v>
      </c>
      <c r="AP164" s="136" t="s">
        <v>14</v>
      </c>
      <c r="AQ164" s="3"/>
      <c r="AR164" s="3"/>
      <c r="AS164" s="3"/>
      <c r="AT164" s="3"/>
      <c r="AU164" s="3"/>
      <c r="AV164" s="3"/>
      <c r="AW164" s="7"/>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143"/>
      <c r="BW164" s="144"/>
      <c r="BX164" s="3"/>
      <c r="BY164" s="3"/>
      <c r="BZ164" s="3"/>
      <c r="CA164" s="3"/>
      <c r="CB164" s="3"/>
      <c r="CC164" s="3"/>
      <c r="CD164" s="3"/>
    </row>
    <row r="165" spans="1:82">
      <c r="A165" s="1"/>
      <c r="B165" s="2"/>
      <c r="C165" s="6">
        <v>0</v>
      </c>
      <c r="D165" s="5"/>
      <c r="E165" s="1">
        <f t="shared" si="108"/>
        <v>0</v>
      </c>
      <c r="F165" s="15" t="e">
        <f t="shared" si="109"/>
        <v>#DIV/0!</v>
      </c>
      <c r="G165" s="15" t="e">
        <f t="shared" si="110"/>
        <v>#DIV/0!</v>
      </c>
      <c r="H165" s="1">
        <f t="shared" si="111"/>
        <v>0</v>
      </c>
      <c r="I165" s="1">
        <f t="shared" si="112"/>
        <v>0</v>
      </c>
      <c r="J165" s="16" t="e">
        <f t="shared" si="113"/>
        <v>#DIV/0!</v>
      </c>
      <c r="AN165" s="1"/>
      <c r="AO165" s="2"/>
      <c r="AP165" s="137">
        <v>0</v>
      </c>
      <c r="AQ165" s="5"/>
      <c r="AR165" s="5"/>
      <c r="AS165" s="5"/>
      <c r="AT165" s="5"/>
      <c r="AU165" s="5"/>
      <c r="AV165" s="5"/>
      <c r="AW165" s="7"/>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145"/>
      <c r="BW165" s="146"/>
      <c r="BX165" s="5"/>
      <c r="BY165" s="5"/>
      <c r="BZ165" s="5"/>
      <c r="CA165" s="5"/>
      <c r="CB165" s="5"/>
      <c r="CC165" s="5"/>
      <c r="CD165" s="5"/>
    </row>
    <row r="166" spans="1:82">
      <c r="A166" s="1"/>
      <c r="B166" s="2"/>
      <c r="C166" s="2">
        <v>10</v>
      </c>
      <c r="E166" s="1">
        <f t="shared" si="108"/>
        <v>0</v>
      </c>
      <c r="F166" s="15" t="e">
        <f t="shared" si="109"/>
        <v>#DIV/0!</v>
      </c>
      <c r="G166" s="15" t="e">
        <f t="shared" si="110"/>
        <v>#DIV/0!</v>
      </c>
      <c r="H166" s="1">
        <f t="shared" si="111"/>
        <v>0</v>
      </c>
      <c r="I166" s="1">
        <f t="shared" si="112"/>
        <v>0</v>
      </c>
      <c r="J166" s="16" t="e">
        <f t="shared" si="113"/>
        <v>#DIV/0!</v>
      </c>
      <c r="AN166" s="1"/>
      <c r="AO166" s="2"/>
      <c r="AP166" s="138">
        <v>10</v>
      </c>
      <c r="AQ166" s="17"/>
      <c r="AT166" s="17"/>
      <c r="AW166" s="7"/>
      <c r="BK166" s="1"/>
      <c r="BO166" s="1"/>
      <c r="BV166" s="147"/>
    </row>
    <row r="167" spans="1:82">
      <c r="A167" s="1"/>
      <c r="B167" s="2"/>
      <c r="C167" s="2">
        <v>20</v>
      </c>
      <c r="E167" s="1">
        <f t="shared" si="108"/>
        <v>0</v>
      </c>
      <c r="F167" s="15" t="e">
        <f t="shared" si="109"/>
        <v>#DIV/0!</v>
      </c>
      <c r="G167" s="15" t="e">
        <f t="shared" si="110"/>
        <v>#DIV/0!</v>
      </c>
      <c r="H167" s="1">
        <f t="shared" si="111"/>
        <v>0</v>
      </c>
      <c r="I167" s="1">
        <f t="shared" si="112"/>
        <v>0</v>
      </c>
      <c r="J167" s="16" t="e">
        <f t="shared" si="113"/>
        <v>#DIV/0!</v>
      </c>
      <c r="AN167" s="1"/>
      <c r="AO167" s="2"/>
      <c r="AP167" s="138">
        <v>20</v>
      </c>
      <c r="AQ167" s="17"/>
      <c r="AT167" s="17"/>
      <c r="AW167" s="7"/>
      <c r="BK167" s="1"/>
      <c r="BO167" s="1"/>
      <c r="BV167" s="147"/>
    </row>
    <row r="168" spans="1:82">
      <c r="A168" s="1"/>
      <c r="B168" s="2"/>
      <c r="C168" s="2">
        <v>30</v>
      </c>
      <c r="E168" s="1">
        <f t="shared" si="108"/>
        <v>0</v>
      </c>
      <c r="F168" s="15" t="e">
        <f t="shared" si="109"/>
        <v>#DIV/0!</v>
      </c>
      <c r="G168" s="15" t="e">
        <f t="shared" si="110"/>
        <v>#DIV/0!</v>
      </c>
      <c r="H168" s="1">
        <f t="shared" si="111"/>
        <v>0</v>
      </c>
      <c r="I168" s="1">
        <f t="shared" si="112"/>
        <v>0</v>
      </c>
      <c r="J168" s="16" t="e">
        <f t="shared" si="113"/>
        <v>#DIV/0!</v>
      </c>
      <c r="AN168" s="1"/>
      <c r="AO168" s="2"/>
      <c r="AP168" s="138">
        <v>30</v>
      </c>
      <c r="AQ168" s="17"/>
      <c r="AT168" s="17"/>
      <c r="AW168" s="7"/>
      <c r="BK168" s="1"/>
      <c r="BO168" s="1"/>
      <c r="BV168" s="147"/>
    </row>
    <row r="169" spans="1:82">
      <c r="A169" s="1"/>
      <c r="B169" s="2"/>
      <c r="C169" s="2">
        <v>50</v>
      </c>
      <c r="E169" s="1">
        <f t="shared" si="108"/>
        <v>0</v>
      </c>
      <c r="F169" s="15" t="e">
        <f t="shared" si="109"/>
        <v>#DIV/0!</v>
      </c>
      <c r="G169" s="15" t="e">
        <f t="shared" si="110"/>
        <v>#DIV/0!</v>
      </c>
      <c r="H169" s="1">
        <f t="shared" si="111"/>
        <v>0</v>
      </c>
      <c r="I169" s="1">
        <f t="shared" si="112"/>
        <v>0</v>
      </c>
      <c r="J169" s="16" t="e">
        <f t="shared" si="113"/>
        <v>#DIV/0!</v>
      </c>
      <c r="AN169" s="1"/>
      <c r="AO169" s="2"/>
      <c r="AP169" s="138">
        <v>50</v>
      </c>
      <c r="AQ169" s="17"/>
      <c r="AT169" s="17"/>
      <c r="AW169" s="7"/>
      <c r="BK169" s="1"/>
      <c r="BO169" s="1"/>
      <c r="BV169" s="147"/>
    </row>
    <row r="170" spans="1:82">
      <c r="A170" s="1"/>
      <c r="B170" s="2"/>
      <c r="C170" s="2">
        <v>75</v>
      </c>
      <c r="E170" s="1">
        <f t="shared" si="108"/>
        <v>0</v>
      </c>
      <c r="F170" s="15" t="e">
        <f t="shared" si="109"/>
        <v>#DIV/0!</v>
      </c>
      <c r="G170" s="15" t="e">
        <f t="shared" si="110"/>
        <v>#DIV/0!</v>
      </c>
      <c r="H170" s="1">
        <f t="shared" si="111"/>
        <v>0</v>
      </c>
      <c r="I170" s="1">
        <f t="shared" si="112"/>
        <v>0</v>
      </c>
      <c r="J170" s="16" t="e">
        <f t="shared" si="113"/>
        <v>#DIV/0!</v>
      </c>
      <c r="AN170" s="1"/>
      <c r="AO170" s="2"/>
      <c r="AP170" s="138">
        <v>75</v>
      </c>
      <c r="AQ170" s="17"/>
      <c r="AT170" s="17"/>
      <c r="AW170" s="7"/>
      <c r="BK170" s="1"/>
      <c r="BO170" s="1"/>
      <c r="BV170" s="147"/>
    </row>
    <row r="171" spans="1:82">
      <c r="A171" s="1"/>
      <c r="B171" s="2"/>
      <c r="C171" s="2">
        <v>100</v>
      </c>
      <c r="E171" s="1">
        <f t="shared" si="108"/>
        <v>0</v>
      </c>
      <c r="F171" s="15" t="e">
        <f t="shared" si="109"/>
        <v>#DIV/0!</v>
      </c>
      <c r="G171" s="15" t="e">
        <f t="shared" si="110"/>
        <v>#DIV/0!</v>
      </c>
      <c r="H171" s="1">
        <f t="shared" si="111"/>
        <v>0</v>
      </c>
      <c r="I171" s="1">
        <f t="shared" si="112"/>
        <v>0</v>
      </c>
      <c r="J171" s="16" t="e">
        <f t="shared" si="113"/>
        <v>#DIV/0!</v>
      </c>
      <c r="AN171" s="1"/>
      <c r="AO171" s="2"/>
      <c r="AP171" s="138">
        <v>100</v>
      </c>
      <c r="AQ171" s="17"/>
      <c r="AT171" s="17"/>
      <c r="AW171" s="7"/>
      <c r="BK171" s="1"/>
      <c r="BO171" s="1"/>
      <c r="BV171" s="147"/>
    </row>
    <row r="172" spans="1:82">
      <c r="A172" s="1"/>
      <c r="B172" s="2"/>
      <c r="C172" s="2">
        <v>150</v>
      </c>
      <c r="E172" s="1">
        <f t="shared" si="108"/>
        <v>0</v>
      </c>
      <c r="F172" s="15" t="e">
        <f t="shared" si="109"/>
        <v>#DIV/0!</v>
      </c>
      <c r="G172" s="15" t="e">
        <f t="shared" si="110"/>
        <v>#DIV/0!</v>
      </c>
      <c r="H172" s="1">
        <f t="shared" si="111"/>
        <v>0</v>
      </c>
      <c r="I172" s="1">
        <f t="shared" si="112"/>
        <v>0</v>
      </c>
      <c r="J172" s="16" t="e">
        <f t="shared" si="113"/>
        <v>#DIV/0!</v>
      </c>
      <c r="AN172" s="1"/>
      <c r="AO172" s="2"/>
      <c r="AP172" s="138">
        <v>150</v>
      </c>
      <c r="AQ172" s="17"/>
      <c r="AT172" s="17"/>
      <c r="AW172" s="7"/>
      <c r="BK172" s="1"/>
      <c r="BO172" s="1"/>
      <c r="BV172" s="147"/>
    </row>
    <row r="173" spans="1:82">
      <c r="A173" s="1"/>
      <c r="B173" s="2"/>
      <c r="C173" s="2">
        <v>200</v>
      </c>
      <c r="E173" s="1">
        <f t="shared" si="108"/>
        <v>0</v>
      </c>
      <c r="F173" s="15" t="e">
        <f t="shared" si="109"/>
        <v>#DIV/0!</v>
      </c>
      <c r="G173" s="15" t="e">
        <f t="shared" si="110"/>
        <v>#DIV/0!</v>
      </c>
      <c r="H173" s="1">
        <f t="shared" si="111"/>
        <v>0</v>
      </c>
      <c r="I173" s="1">
        <f t="shared" si="112"/>
        <v>0</v>
      </c>
      <c r="J173" s="16" t="e">
        <f t="shared" si="113"/>
        <v>#DIV/0!</v>
      </c>
      <c r="AN173" s="1"/>
      <c r="AO173" s="2"/>
      <c r="AP173" s="138">
        <v>200</v>
      </c>
      <c r="AQ173" s="17"/>
      <c r="AT173" s="17"/>
      <c r="AW173" s="7"/>
      <c r="BK173" s="1"/>
      <c r="BO173" s="1"/>
      <c r="BV173" s="147"/>
    </row>
    <row r="174" spans="1:82">
      <c r="A174" s="1"/>
      <c r="B174" s="2"/>
      <c r="C174" s="2">
        <v>300</v>
      </c>
      <c r="E174" s="1">
        <f t="shared" si="108"/>
        <v>0</v>
      </c>
      <c r="F174" s="15" t="e">
        <f t="shared" si="109"/>
        <v>#DIV/0!</v>
      </c>
      <c r="G174" s="15" t="e">
        <f t="shared" si="110"/>
        <v>#DIV/0!</v>
      </c>
      <c r="H174" s="1">
        <f t="shared" si="111"/>
        <v>0</v>
      </c>
      <c r="I174" s="1">
        <f t="shared" si="112"/>
        <v>0</v>
      </c>
      <c r="J174" s="16" t="e">
        <f t="shared" si="113"/>
        <v>#DIV/0!</v>
      </c>
      <c r="AN174" s="1"/>
      <c r="AO174" s="2"/>
      <c r="AP174" s="138">
        <v>300</v>
      </c>
      <c r="AQ174" s="17"/>
      <c r="AT174" s="17"/>
      <c r="AW174" s="7"/>
      <c r="BV174" s="147"/>
    </row>
    <row r="175" spans="1:82">
      <c r="A175" s="1"/>
      <c r="B175" s="2"/>
      <c r="C175" s="2">
        <v>400</v>
      </c>
      <c r="E175" s="1">
        <f t="shared" si="108"/>
        <v>0</v>
      </c>
      <c r="F175" s="15" t="e">
        <f t="shared" si="109"/>
        <v>#DIV/0!</v>
      </c>
      <c r="G175" s="15" t="e">
        <f t="shared" si="110"/>
        <v>#DIV/0!</v>
      </c>
      <c r="H175" s="1">
        <f t="shared" si="111"/>
        <v>0</v>
      </c>
      <c r="I175" s="1">
        <f t="shared" si="112"/>
        <v>0</v>
      </c>
      <c r="J175" s="16" t="e">
        <f t="shared" si="113"/>
        <v>#DIV/0!</v>
      </c>
      <c r="AN175" s="1"/>
      <c r="AO175" s="2"/>
      <c r="AP175" s="138">
        <v>400</v>
      </c>
      <c r="AQ175" s="17"/>
      <c r="AT175" s="17"/>
      <c r="AW175" s="7"/>
      <c r="BV175" s="147"/>
    </row>
    <row r="176" spans="1:82">
      <c r="A176" s="1"/>
      <c r="B176" s="2"/>
      <c r="C176" s="2">
        <v>500</v>
      </c>
      <c r="E176" s="1">
        <f t="shared" si="108"/>
        <v>0</v>
      </c>
      <c r="F176" s="15" t="e">
        <f t="shared" si="109"/>
        <v>#DIV/0!</v>
      </c>
      <c r="G176" s="15" t="e">
        <f t="shared" si="110"/>
        <v>#DIV/0!</v>
      </c>
      <c r="H176" s="1">
        <f t="shared" si="111"/>
        <v>0</v>
      </c>
      <c r="I176" s="1">
        <f t="shared" si="112"/>
        <v>0</v>
      </c>
      <c r="J176" s="16" t="e">
        <f t="shared" si="113"/>
        <v>#DIV/0!</v>
      </c>
      <c r="AN176" s="1"/>
      <c r="AO176" s="2"/>
      <c r="AP176" s="138">
        <v>500</v>
      </c>
      <c r="AT176" s="17"/>
      <c r="BV176" s="147"/>
    </row>
    <row r="177" spans="1:82">
      <c r="A177" s="1"/>
      <c r="B177" s="2"/>
      <c r="C177" s="2">
        <v>600</v>
      </c>
      <c r="D177" s="1"/>
      <c r="E177" s="1">
        <f t="shared" si="108"/>
        <v>0</v>
      </c>
      <c r="F177" s="15" t="e">
        <f t="shared" si="109"/>
        <v>#DIV/0!</v>
      </c>
      <c r="G177" s="15" t="e">
        <f t="shared" si="110"/>
        <v>#DIV/0!</v>
      </c>
      <c r="H177" s="1">
        <f t="shared" si="111"/>
        <v>0</v>
      </c>
      <c r="I177" s="1">
        <f t="shared" si="112"/>
        <v>0</v>
      </c>
      <c r="J177" s="16" t="e">
        <f t="shared" si="113"/>
        <v>#DIV/0!</v>
      </c>
      <c r="AN177" s="1"/>
      <c r="AO177" s="2"/>
      <c r="AP177" s="138">
        <v>600</v>
      </c>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47"/>
      <c r="BW177" s="142"/>
      <c r="BX177" s="1"/>
      <c r="BY177" s="1"/>
      <c r="BZ177" s="1"/>
      <c r="CA177" s="1"/>
      <c r="CB177" s="1"/>
      <c r="CC177" s="1"/>
      <c r="CD177" s="1"/>
    </row>
    <row r="178" spans="1:82">
      <c r="A178" s="1"/>
      <c r="B178" s="7"/>
      <c r="C178" s="7"/>
      <c r="D178" s="1"/>
      <c r="E178" s="1"/>
      <c r="F178" s="15"/>
      <c r="G178" s="15"/>
      <c r="H178" s="1"/>
      <c r="I178" s="1"/>
      <c r="AN178" s="1"/>
      <c r="AO178" s="7"/>
      <c r="AP178" s="140"/>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7"/>
      <c r="BW178" s="142"/>
      <c r="BX178" s="1"/>
      <c r="BY178" s="1"/>
      <c r="BZ178" s="1"/>
      <c r="CA178" s="1"/>
      <c r="CB178" s="1"/>
      <c r="CC178" s="1"/>
      <c r="CD178" s="1"/>
    </row>
    <row r="179" spans="1:82">
      <c r="A179" s="5"/>
      <c r="B179" s="6"/>
      <c r="C179" s="6" t="s">
        <v>15</v>
      </c>
      <c r="D179" s="5"/>
      <c r="E179" s="1">
        <f>COUNT(BV179:BV179)</f>
        <v>0</v>
      </c>
      <c r="F179" s="15" t="e">
        <f>AVERAGE(BV179:BV179)</f>
        <v>#DIV/0!</v>
      </c>
      <c r="G179" s="15" t="e">
        <f>STDEV(BV179:BV179)</f>
        <v>#DIV/0!</v>
      </c>
      <c r="H179" s="1">
        <f>MAX(BV179:BV179)</f>
        <v>0</v>
      </c>
      <c r="I179" s="1">
        <f>MIN(BV179:BV179)</f>
        <v>0</v>
      </c>
      <c r="J179" s="16" t="e">
        <f>D179-F179</f>
        <v>#DIV/0!</v>
      </c>
      <c r="AN179" s="5"/>
      <c r="AO179" s="6"/>
      <c r="AP179" s="137" t="s">
        <v>15</v>
      </c>
      <c r="AQ179" s="5"/>
      <c r="AR179" s="5"/>
      <c r="AS179" s="5"/>
      <c r="AT179" s="5"/>
      <c r="AU179" s="5"/>
      <c r="AV179" s="5"/>
      <c r="AW179" s="7"/>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145"/>
      <c r="BW179" s="146"/>
      <c r="BX179" s="5"/>
      <c r="BY179" s="5"/>
      <c r="BZ179" s="5"/>
      <c r="CA179" s="5"/>
      <c r="CB179" s="5"/>
      <c r="CC179" s="5"/>
      <c r="CD179" s="5"/>
    </row>
    <row r="180" spans="1:82">
      <c r="A180" s="1"/>
      <c r="B180" s="2"/>
      <c r="C180" s="2" t="s">
        <v>16</v>
      </c>
      <c r="D180" s="1"/>
      <c r="E180" s="1">
        <f>COUNT(BV180:BV180)</f>
        <v>0</v>
      </c>
      <c r="F180" s="15" t="e">
        <f>AVERAGE(BV180:BV180)</f>
        <v>#DIV/0!</v>
      </c>
      <c r="G180" s="15" t="e">
        <f>STDEV(BV180:BV180)</f>
        <v>#DIV/0!</v>
      </c>
      <c r="H180" s="1">
        <f>MAX(BV180:BV180)</f>
        <v>0</v>
      </c>
      <c r="I180" s="1">
        <f>MIN(BV180:BV180)</f>
        <v>0</v>
      </c>
      <c r="J180" s="16" t="e">
        <f>D180-F180</f>
        <v>#DIV/0!</v>
      </c>
      <c r="AN180" s="1"/>
      <c r="AO180" s="2"/>
      <c r="AP180" s="138" t="s">
        <v>16</v>
      </c>
      <c r="AQ180" s="1"/>
      <c r="AR180" s="1"/>
      <c r="AS180" s="1"/>
      <c r="AT180" s="1"/>
      <c r="AU180" s="1"/>
      <c r="AV180" s="1"/>
      <c r="AW180" s="7"/>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47"/>
      <c r="BW180" s="142"/>
      <c r="BX180" s="1"/>
      <c r="BY180" s="1"/>
      <c r="BZ180" s="1"/>
      <c r="CA180" s="1"/>
      <c r="CB180" s="1"/>
      <c r="CC180" s="1"/>
      <c r="CD180" s="1"/>
    </row>
    <row r="181" spans="1:82">
      <c r="A181" s="1" t="s">
        <v>0</v>
      </c>
      <c r="B181" s="1" t="s">
        <v>1</v>
      </c>
      <c r="C181" s="1" t="s">
        <v>2</v>
      </c>
      <c r="D181" s="3"/>
      <c r="E181" s="1" t="s">
        <v>3</v>
      </c>
      <c r="F181" s="15" t="s">
        <v>4</v>
      </c>
      <c r="G181" s="15" t="s">
        <v>8</v>
      </c>
      <c r="H181" s="1" t="s">
        <v>5</v>
      </c>
      <c r="I181" s="1" t="s">
        <v>6</v>
      </c>
      <c r="J181" s="15" t="s">
        <v>7</v>
      </c>
      <c r="AN181" s="3" t="s">
        <v>11</v>
      </c>
      <c r="AO181" s="3" t="s">
        <v>12</v>
      </c>
      <c r="AP181" s="139" t="s">
        <v>13</v>
      </c>
      <c r="AQ181" s="3">
        <v>2006</v>
      </c>
      <c r="AR181" s="1">
        <v>2005</v>
      </c>
      <c r="AS181" s="1">
        <v>2004</v>
      </c>
      <c r="AT181" s="1">
        <v>2003</v>
      </c>
      <c r="AU181" s="1">
        <v>2002</v>
      </c>
      <c r="AV181">
        <v>2001</v>
      </c>
      <c r="AW181" s="1">
        <v>2001</v>
      </c>
      <c r="AX181" s="1">
        <v>2000</v>
      </c>
      <c r="AY181" s="1">
        <v>1999</v>
      </c>
      <c r="AZ181" s="1">
        <v>1999</v>
      </c>
      <c r="BA181" s="1">
        <v>1998</v>
      </c>
      <c r="BB181" s="1">
        <v>1997</v>
      </c>
      <c r="BC181" s="1">
        <v>1996</v>
      </c>
      <c r="BD181" s="1">
        <v>1995</v>
      </c>
      <c r="BE181" s="1">
        <v>1994</v>
      </c>
      <c r="BF181" s="3">
        <v>1993</v>
      </c>
      <c r="BG181" s="3">
        <v>1992</v>
      </c>
      <c r="BH181" s="3"/>
      <c r="BI181" s="3">
        <v>1991</v>
      </c>
      <c r="BJ181" s="3">
        <v>1990</v>
      </c>
      <c r="BK181" s="3">
        <v>1989</v>
      </c>
      <c r="BL181" s="3">
        <v>1988</v>
      </c>
      <c r="BM181" s="3">
        <v>1987</v>
      </c>
      <c r="BN181" s="3">
        <v>1986</v>
      </c>
      <c r="BO181" s="3">
        <v>1985</v>
      </c>
      <c r="BP181" s="3">
        <v>1984</v>
      </c>
      <c r="BQ181" s="3">
        <v>1984</v>
      </c>
      <c r="BR181" s="3">
        <v>1983</v>
      </c>
      <c r="BS181" s="3">
        <v>1982</v>
      </c>
      <c r="BT181" s="3">
        <v>1981</v>
      </c>
      <c r="BU181" s="3">
        <v>1981</v>
      </c>
      <c r="BV181" s="144">
        <v>1980</v>
      </c>
      <c r="BW181" s="144"/>
      <c r="BX181" s="3"/>
      <c r="BY181" s="3"/>
      <c r="BZ181" s="3"/>
      <c r="CA181" s="3"/>
      <c r="CB181" s="3"/>
      <c r="CC181" s="3"/>
      <c r="CD181" s="3"/>
    </row>
    <row r="182" spans="1:82">
      <c r="A182" s="3">
        <v>1</v>
      </c>
      <c r="B182" s="4">
        <v>66</v>
      </c>
      <c r="C182" s="4" t="s">
        <v>14</v>
      </c>
      <c r="D182" s="3"/>
      <c r="E182" s="1">
        <f t="shared" ref="E182:E195" si="114">COUNT(BV182:CD182)</f>
        <v>0</v>
      </c>
      <c r="F182" s="15" t="e">
        <f t="shared" ref="F182:F195" si="115">AVERAGE(BV182:CD182)</f>
        <v>#DIV/0!</v>
      </c>
      <c r="G182" s="15" t="e">
        <f t="shared" ref="G182:G195" si="116">STDEV(BV182:CD182)</f>
        <v>#DIV/0!</v>
      </c>
      <c r="H182" s="1">
        <f t="shared" ref="H182:H195" si="117">MAX(BV182:CD182)</f>
        <v>0</v>
      </c>
      <c r="I182" s="1">
        <f t="shared" ref="I182:I195" si="118">MIN(BV182:CD182)</f>
        <v>0</v>
      </c>
      <c r="J182" s="16" t="e">
        <f t="shared" ref="J182:J195" si="119">D182-F182</f>
        <v>#DIV/0!</v>
      </c>
      <c r="AN182" s="3">
        <v>1</v>
      </c>
      <c r="AO182" s="4">
        <v>66</v>
      </c>
      <c r="AP182" s="136" t="s">
        <v>14</v>
      </c>
      <c r="AQ182" s="3"/>
      <c r="AR182" s="3"/>
      <c r="AS182" s="3"/>
      <c r="AT182" s="3"/>
      <c r="AU182" s="3"/>
      <c r="AV182" s="3"/>
      <c r="AW182" s="7"/>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143"/>
      <c r="BW182" s="144"/>
      <c r="BX182" s="3"/>
      <c r="BY182" s="3"/>
      <c r="BZ182" s="3"/>
      <c r="CA182" s="3"/>
      <c r="CB182" s="3"/>
      <c r="CC182" s="3"/>
      <c r="CD182" s="3"/>
    </row>
    <row r="183" spans="1:82">
      <c r="A183" s="1"/>
      <c r="B183" s="2"/>
      <c r="C183" s="6">
        <v>0</v>
      </c>
      <c r="D183" s="5"/>
      <c r="E183" s="1">
        <f t="shared" si="114"/>
        <v>0</v>
      </c>
      <c r="F183" s="15" t="e">
        <f t="shared" si="115"/>
        <v>#DIV/0!</v>
      </c>
      <c r="G183" s="15" t="e">
        <f t="shared" si="116"/>
        <v>#DIV/0!</v>
      </c>
      <c r="H183" s="1">
        <f t="shared" si="117"/>
        <v>0</v>
      </c>
      <c r="I183" s="1">
        <f t="shared" si="118"/>
        <v>0</v>
      </c>
      <c r="J183" s="16" t="e">
        <f t="shared" si="119"/>
        <v>#DIV/0!</v>
      </c>
      <c r="AN183" s="1"/>
      <c r="AO183" s="2"/>
      <c r="AP183" s="137">
        <v>0</v>
      </c>
      <c r="AQ183" s="5"/>
      <c r="AR183" s="5"/>
      <c r="AS183" s="5"/>
      <c r="AT183" s="5"/>
      <c r="AU183" s="5"/>
      <c r="AV183" s="5"/>
      <c r="AW183" s="7"/>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145"/>
      <c r="BW183" s="146"/>
      <c r="BX183" s="5"/>
      <c r="BY183" s="5"/>
      <c r="BZ183" s="5"/>
      <c r="CA183" s="5"/>
      <c r="CB183" s="5"/>
      <c r="CC183" s="5"/>
      <c r="CD183" s="5"/>
    </row>
    <row r="184" spans="1:82">
      <c r="A184" s="1"/>
      <c r="B184" s="2"/>
      <c r="C184" s="2">
        <v>10</v>
      </c>
      <c r="E184" s="1">
        <f t="shared" si="114"/>
        <v>0</v>
      </c>
      <c r="F184" s="15" t="e">
        <f t="shared" si="115"/>
        <v>#DIV/0!</v>
      </c>
      <c r="G184" s="15" t="e">
        <f t="shared" si="116"/>
        <v>#DIV/0!</v>
      </c>
      <c r="H184" s="1">
        <f t="shared" si="117"/>
        <v>0</v>
      </c>
      <c r="I184" s="1">
        <f t="shared" si="118"/>
        <v>0</v>
      </c>
      <c r="J184" s="16" t="e">
        <f t="shared" si="119"/>
        <v>#DIV/0!</v>
      </c>
      <c r="AN184" s="1"/>
      <c r="AO184" s="2"/>
      <c r="AP184" s="138">
        <v>10</v>
      </c>
      <c r="AQ184" s="17"/>
      <c r="AW184" s="7"/>
      <c r="BK184" s="1"/>
      <c r="BO184" s="1"/>
      <c r="BV184" s="147"/>
    </row>
    <row r="185" spans="1:82">
      <c r="A185" s="1"/>
      <c r="B185" s="2"/>
      <c r="C185" s="2">
        <v>20</v>
      </c>
      <c r="E185" s="1">
        <f t="shared" si="114"/>
        <v>0</v>
      </c>
      <c r="F185" s="15" t="e">
        <f t="shared" si="115"/>
        <v>#DIV/0!</v>
      </c>
      <c r="G185" s="15" t="e">
        <f t="shared" si="116"/>
        <v>#DIV/0!</v>
      </c>
      <c r="H185" s="1">
        <f t="shared" si="117"/>
        <v>0</v>
      </c>
      <c r="I185" s="1">
        <f t="shared" si="118"/>
        <v>0</v>
      </c>
      <c r="J185" s="16" t="e">
        <f t="shared" si="119"/>
        <v>#DIV/0!</v>
      </c>
      <c r="AN185" s="1"/>
      <c r="AO185" s="2"/>
      <c r="AP185" s="138">
        <v>20</v>
      </c>
      <c r="AQ185" s="17"/>
      <c r="AW185" s="7"/>
      <c r="BK185" s="1"/>
      <c r="BO185" s="1"/>
      <c r="BV185" s="147"/>
    </row>
    <row r="186" spans="1:82">
      <c r="A186" s="1"/>
      <c r="B186" s="2"/>
      <c r="C186" s="2">
        <v>30</v>
      </c>
      <c r="E186" s="1">
        <f t="shared" si="114"/>
        <v>0</v>
      </c>
      <c r="F186" s="15" t="e">
        <f t="shared" si="115"/>
        <v>#DIV/0!</v>
      </c>
      <c r="G186" s="15" t="e">
        <f t="shared" si="116"/>
        <v>#DIV/0!</v>
      </c>
      <c r="H186" s="1">
        <f t="shared" si="117"/>
        <v>0</v>
      </c>
      <c r="I186" s="1">
        <f t="shared" si="118"/>
        <v>0</v>
      </c>
      <c r="J186" s="16" t="e">
        <f t="shared" si="119"/>
        <v>#DIV/0!</v>
      </c>
      <c r="AN186" s="1"/>
      <c r="AO186" s="2"/>
      <c r="AP186" s="138">
        <v>30</v>
      </c>
      <c r="AQ186" s="17"/>
      <c r="AW186" s="7"/>
      <c r="BK186" s="1"/>
      <c r="BO186" s="1"/>
      <c r="BV186" s="147"/>
    </row>
    <row r="187" spans="1:82">
      <c r="A187" s="1"/>
      <c r="B187" s="2"/>
      <c r="C187" s="2">
        <v>50</v>
      </c>
      <c r="E187" s="1">
        <f t="shared" si="114"/>
        <v>0</v>
      </c>
      <c r="F187" s="15" t="e">
        <f t="shared" si="115"/>
        <v>#DIV/0!</v>
      </c>
      <c r="G187" s="15" t="e">
        <f t="shared" si="116"/>
        <v>#DIV/0!</v>
      </c>
      <c r="H187" s="1">
        <f t="shared" si="117"/>
        <v>0</v>
      </c>
      <c r="I187" s="1">
        <f t="shared" si="118"/>
        <v>0</v>
      </c>
      <c r="J187" s="16" t="e">
        <f t="shared" si="119"/>
        <v>#DIV/0!</v>
      </c>
      <c r="AN187" s="1"/>
      <c r="AO187" s="2"/>
      <c r="AP187" s="138">
        <v>50</v>
      </c>
      <c r="AQ187" s="17"/>
      <c r="AW187" s="7"/>
      <c r="BK187" s="1"/>
      <c r="BO187" s="1"/>
      <c r="BV187" s="147"/>
    </row>
    <row r="188" spans="1:82">
      <c r="A188" s="1"/>
      <c r="B188" s="2"/>
      <c r="C188" s="2">
        <v>75</v>
      </c>
      <c r="E188" s="1">
        <f t="shared" si="114"/>
        <v>0</v>
      </c>
      <c r="F188" s="15" t="e">
        <f t="shared" si="115"/>
        <v>#DIV/0!</v>
      </c>
      <c r="G188" s="15" t="e">
        <f t="shared" si="116"/>
        <v>#DIV/0!</v>
      </c>
      <c r="H188" s="1">
        <f t="shared" si="117"/>
        <v>0</v>
      </c>
      <c r="I188" s="1">
        <f t="shared" si="118"/>
        <v>0</v>
      </c>
      <c r="J188" s="16" t="e">
        <f t="shared" si="119"/>
        <v>#DIV/0!</v>
      </c>
      <c r="AN188" s="1"/>
      <c r="AO188" s="2"/>
      <c r="AP188" s="138">
        <v>75</v>
      </c>
      <c r="AQ188" s="17"/>
      <c r="AW188" s="7"/>
      <c r="BK188" s="1"/>
      <c r="BO188" s="1"/>
      <c r="BV188" s="147"/>
    </row>
    <row r="189" spans="1:82">
      <c r="A189" s="1"/>
      <c r="B189" s="2"/>
      <c r="C189" s="2">
        <v>100</v>
      </c>
      <c r="E189" s="1">
        <f t="shared" si="114"/>
        <v>0</v>
      </c>
      <c r="F189" s="15" t="e">
        <f t="shared" si="115"/>
        <v>#DIV/0!</v>
      </c>
      <c r="G189" s="15" t="e">
        <f t="shared" si="116"/>
        <v>#DIV/0!</v>
      </c>
      <c r="H189" s="1">
        <f t="shared" si="117"/>
        <v>0</v>
      </c>
      <c r="I189" s="1">
        <f t="shared" si="118"/>
        <v>0</v>
      </c>
      <c r="J189" s="16" t="e">
        <f t="shared" si="119"/>
        <v>#DIV/0!</v>
      </c>
      <c r="AN189" s="1"/>
      <c r="AO189" s="2"/>
      <c r="AP189" s="138">
        <v>100</v>
      </c>
      <c r="AQ189" s="17"/>
      <c r="AW189" s="7"/>
      <c r="BK189" s="1"/>
      <c r="BO189" s="1"/>
      <c r="BV189" s="147"/>
    </row>
    <row r="190" spans="1:82">
      <c r="A190" s="1"/>
      <c r="B190" s="2"/>
      <c r="C190" s="2">
        <v>150</v>
      </c>
      <c r="E190" s="1">
        <f t="shared" si="114"/>
        <v>0</v>
      </c>
      <c r="F190" s="15" t="e">
        <f t="shared" si="115"/>
        <v>#DIV/0!</v>
      </c>
      <c r="G190" s="15" t="e">
        <f t="shared" si="116"/>
        <v>#DIV/0!</v>
      </c>
      <c r="H190" s="1">
        <f t="shared" si="117"/>
        <v>0</v>
      </c>
      <c r="I190" s="1">
        <f t="shared" si="118"/>
        <v>0</v>
      </c>
      <c r="J190" s="16" t="e">
        <f t="shared" si="119"/>
        <v>#DIV/0!</v>
      </c>
      <c r="AN190" s="1"/>
      <c r="AO190" s="2"/>
      <c r="AP190" s="138">
        <v>150</v>
      </c>
      <c r="AQ190" s="17"/>
      <c r="AW190" s="7"/>
      <c r="BK190" s="1"/>
      <c r="BO190" s="1"/>
      <c r="BV190" s="147"/>
    </row>
    <row r="191" spans="1:82">
      <c r="A191" s="1"/>
      <c r="B191" s="2"/>
      <c r="C191" s="2">
        <v>200</v>
      </c>
      <c r="E191" s="1">
        <f t="shared" si="114"/>
        <v>0</v>
      </c>
      <c r="F191" s="15" t="e">
        <f t="shared" si="115"/>
        <v>#DIV/0!</v>
      </c>
      <c r="G191" s="15" t="e">
        <f t="shared" si="116"/>
        <v>#DIV/0!</v>
      </c>
      <c r="H191" s="1">
        <f t="shared" si="117"/>
        <v>0</v>
      </c>
      <c r="I191" s="1">
        <f t="shared" si="118"/>
        <v>0</v>
      </c>
      <c r="J191" s="16" t="e">
        <f t="shared" si="119"/>
        <v>#DIV/0!</v>
      </c>
      <c r="AN191" s="1"/>
      <c r="AO191" s="2"/>
      <c r="AP191" s="138">
        <v>200</v>
      </c>
      <c r="AQ191" s="17"/>
      <c r="AW191" s="7"/>
      <c r="BK191" s="1"/>
      <c r="BO191" s="1"/>
      <c r="BV191" s="147"/>
    </row>
    <row r="192" spans="1:82">
      <c r="A192" s="1"/>
      <c r="B192" s="2"/>
      <c r="C192" s="2">
        <v>300</v>
      </c>
      <c r="E192" s="1">
        <f t="shared" si="114"/>
        <v>0</v>
      </c>
      <c r="F192" s="15" t="e">
        <f t="shared" si="115"/>
        <v>#DIV/0!</v>
      </c>
      <c r="G192" s="15" t="e">
        <f t="shared" si="116"/>
        <v>#DIV/0!</v>
      </c>
      <c r="H192" s="1">
        <f t="shared" si="117"/>
        <v>0</v>
      </c>
      <c r="I192" s="1">
        <f t="shared" si="118"/>
        <v>0</v>
      </c>
      <c r="J192" s="16" t="e">
        <f t="shared" si="119"/>
        <v>#DIV/0!</v>
      </c>
      <c r="AN192" s="1"/>
      <c r="AO192" s="2"/>
      <c r="AP192" s="138">
        <v>300</v>
      </c>
      <c r="AQ192" s="17"/>
      <c r="AW192" s="7"/>
      <c r="BV192" s="147"/>
    </row>
    <row r="193" spans="1:82">
      <c r="A193" s="1"/>
      <c r="B193" s="2"/>
      <c r="C193" s="2">
        <v>400</v>
      </c>
      <c r="E193" s="1">
        <f t="shared" si="114"/>
        <v>0</v>
      </c>
      <c r="F193" s="15" t="e">
        <f t="shared" si="115"/>
        <v>#DIV/0!</v>
      </c>
      <c r="G193" s="15" t="e">
        <f t="shared" si="116"/>
        <v>#DIV/0!</v>
      </c>
      <c r="H193" s="1">
        <f t="shared" si="117"/>
        <v>0</v>
      </c>
      <c r="I193" s="1">
        <f t="shared" si="118"/>
        <v>0</v>
      </c>
      <c r="J193" s="16" t="e">
        <f t="shared" si="119"/>
        <v>#DIV/0!</v>
      </c>
      <c r="AN193" s="1"/>
      <c r="AO193" s="2"/>
      <c r="AP193" s="138">
        <v>400</v>
      </c>
      <c r="AQ193" s="17"/>
      <c r="BV193" s="147"/>
    </row>
    <row r="194" spans="1:82">
      <c r="A194" s="1"/>
      <c r="B194" s="2"/>
      <c r="C194" s="2">
        <v>500</v>
      </c>
      <c r="E194" s="1">
        <f t="shared" si="114"/>
        <v>0</v>
      </c>
      <c r="F194" s="15" t="e">
        <f t="shared" si="115"/>
        <v>#DIV/0!</v>
      </c>
      <c r="G194" s="15" t="e">
        <f t="shared" si="116"/>
        <v>#DIV/0!</v>
      </c>
      <c r="H194" s="1">
        <f t="shared" si="117"/>
        <v>0</v>
      </c>
      <c r="I194" s="1">
        <f t="shared" si="118"/>
        <v>0</v>
      </c>
      <c r="J194" s="16" t="e">
        <f t="shared" si="119"/>
        <v>#DIV/0!</v>
      </c>
      <c r="AN194" s="1"/>
      <c r="AO194" s="2"/>
      <c r="AP194" s="138">
        <v>500</v>
      </c>
      <c r="BV194" s="147"/>
    </row>
    <row r="195" spans="1:82">
      <c r="A195" s="1"/>
      <c r="B195" s="2"/>
      <c r="C195" s="2">
        <v>600</v>
      </c>
      <c r="D195" s="1"/>
      <c r="E195" s="1">
        <f t="shared" si="114"/>
        <v>0</v>
      </c>
      <c r="F195" s="15" t="e">
        <f t="shared" si="115"/>
        <v>#DIV/0!</v>
      </c>
      <c r="G195" s="15" t="e">
        <f t="shared" si="116"/>
        <v>#DIV/0!</v>
      </c>
      <c r="H195" s="1">
        <f t="shared" si="117"/>
        <v>0</v>
      </c>
      <c r="I195" s="1">
        <f t="shared" si="118"/>
        <v>0</v>
      </c>
      <c r="J195" s="16" t="e">
        <f t="shared" si="119"/>
        <v>#DIV/0!</v>
      </c>
      <c r="AN195" s="1"/>
      <c r="AO195" s="2"/>
      <c r="AP195" s="138">
        <v>600</v>
      </c>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47"/>
      <c r="BW195" s="142"/>
      <c r="BX195" s="1"/>
      <c r="BY195" s="1"/>
      <c r="BZ195" s="1"/>
      <c r="CA195" s="1"/>
      <c r="CB195" s="1"/>
      <c r="CC195" s="1"/>
      <c r="CD195" s="1"/>
    </row>
    <row r="196" spans="1:82">
      <c r="A196" s="1"/>
      <c r="B196" s="7"/>
      <c r="C196" s="7"/>
      <c r="D196" s="1"/>
      <c r="E196" s="1"/>
      <c r="F196" s="15"/>
      <c r="G196" s="15"/>
      <c r="H196" s="1"/>
      <c r="I196" s="1"/>
      <c r="AN196" s="1"/>
      <c r="AO196" s="7"/>
      <c r="AP196" s="140"/>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7"/>
      <c r="BW196" s="142"/>
      <c r="BX196" s="1"/>
      <c r="BY196" s="1"/>
      <c r="BZ196" s="1"/>
      <c r="CA196" s="1"/>
      <c r="CB196" s="1"/>
      <c r="CC196" s="1"/>
      <c r="CD196" s="1"/>
    </row>
    <row r="197" spans="1:82">
      <c r="A197" s="5"/>
      <c r="B197" s="6"/>
      <c r="C197" s="6" t="s">
        <v>15</v>
      </c>
      <c r="D197" s="5"/>
      <c r="E197" s="1">
        <f>COUNT(BV197:CD197)</f>
        <v>0</v>
      </c>
      <c r="F197" s="15" t="e">
        <f>AVERAGE(BV197:CD197)</f>
        <v>#DIV/0!</v>
      </c>
      <c r="G197" s="15" t="e">
        <f>STDEV(BV197:CD197)</f>
        <v>#DIV/0!</v>
      </c>
      <c r="H197" s="1">
        <f>MAX(BV197:CD197)</f>
        <v>0</v>
      </c>
      <c r="I197" s="1">
        <f>MIN(BV197:CD197)</f>
        <v>0</v>
      </c>
      <c r="J197" s="16" t="e">
        <f>D197-F197</f>
        <v>#DIV/0!</v>
      </c>
      <c r="AN197" s="5"/>
      <c r="AO197" s="6"/>
      <c r="AP197" s="137" t="s">
        <v>15</v>
      </c>
      <c r="AQ197" s="5"/>
      <c r="AR197" s="5"/>
      <c r="AS197" s="5"/>
      <c r="AT197" s="5"/>
      <c r="AU197" s="5"/>
      <c r="AV197" s="5"/>
      <c r="AW197" s="7"/>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145"/>
      <c r="BW197" s="146"/>
      <c r="BX197" s="5"/>
      <c r="BY197" s="5"/>
      <c r="BZ197" s="5"/>
      <c r="CA197" s="5"/>
      <c r="CB197" s="5"/>
      <c r="CC197" s="5"/>
      <c r="CD197" s="5"/>
    </row>
    <row r="198" spans="1:82">
      <c r="A198" s="1"/>
      <c r="B198" s="2"/>
      <c r="C198" s="2" t="s">
        <v>16</v>
      </c>
      <c r="D198" s="1"/>
      <c r="E198" s="1">
        <f>COUNT(BV198:CD198)</f>
        <v>0</v>
      </c>
      <c r="F198" s="15" t="e">
        <f>AVERAGE(BV198:CD198)</f>
        <v>#DIV/0!</v>
      </c>
      <c r="G198" s="15" t="e">
        <f>STDEV(BV198:CD198)</f>
        <v>#DIV/0!</v>
      </c>
      <c r="H198" s="1">
        <f>MAX(BV198:CD198)</f>
        <v>0</v>
      </c>
      <c r="I198" s="1">
        <f>MIN(BV198:CD198)</f>
        <v>0</v>
      </c>
      <c r="J198" s="16" t="e">
        <f>D198-F198</f>
        <v>#DIV/0!</v>
      </c>
      <c r="AN198" s="1"/>
      <c r="AO198" s="2"/>
      <c r="AP198" s="138" t="s">
        <v>16</v>
      </c>
      <c r="AQ198" s="1"/>
      <c r="AR198" s="1"/>
      <c r="AS198" s="1"/>
      <c r="AT198" s="1"/>
      <c r="AU198" s="1"/>
      <c r="AV198" s="1"/>
      <c r="AW198" s="7"/>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47"/>
      <c r="BW198" s="142"/>
      <c r="BX198" s="1"/>
      <c r="BY198" s="1"/>
      <c r="BZ198" s="1"/>
      <c r="CA198" s="1"/>
      <c r="CB198" s="1"/>
      <c r="CC198" s="1"/>
      <c r="CD198" s="1"/>
    </row>
    <row r="199" spans="1:82">
      <c r="A199" s="1" t="s">
        <v>0</v>
      </c>
      <c r="B199" s="1" t="s">
        <v>1</v>
      </c>
      <c r="C199" s="1" t="s">
        <v>2</v>
      </c>
      <c r="D199" s="3"/>
      <c r="E199" s="1" t="s">
        <v>3</v>
      </c>
      <c r="F199" s="15" t="s">
        <v>4</v>
      </c>
      <c r="G199" s="15" t="s">
        <v>8</v>
      </c>
      <c r="H199" s="1" t="s">
        <v>5</v>
      </c>
      <c r="I199" s="1" t="s">
        <v>6</v>
      </c>
      <c r="J199" s="15" t="s">
        <v>7</v>
      </c>
      <c r="AN199" s="3" t="s">
        <v>11</v>
      </c>
      <c r="AO199" s="3" t="s">
        <v>12</v>
      </c>
      <c r="AP199" s="139" t="s">
        <v>13</v>
      </c>
      <c r="AQ199" s="3"/>
      <c r="AR199" s="1">
        <v>2005</v>
      </c>
      <c r="AS199" s="1">
        <v>2004</v>
      </c>
      <c r="AT199" s="1">
        <v>2003</v>
      </c>
      <c r="AU199" s="1">
        <v>2002</v>
      </c>
      <c r="AV199">
        <v>2001</v>
      </c>
      <c r="AW199" s="1">
        <v>2001</v>
      </c>
      <c r="AX199" s="1">
        <v>2000</v>
      </c>
      <c r="AY199" s="1">
        <v>1999</v>
      </c>
      <c r="AZ199" s="1">
        <v>1999</v>
      </c>
      <c r="BA199" s="1">
        <v>1998</v>
      </c>
      <c r="BB199" s="1">
        <v>1997</v>
      </c>
      <c r="BC199" s="1">
        <v>1996</v>
      </c>
      <c r="BD199" s="1">
        <v>1995</v>
      </c>
      <c r="BE199" s="1">
        <v>1994</v>
      </c>
      <c r="BF199" s="3">
        <v>1993</v>
      </c>
      <c r="BG199" s="3">
        <v>1992</v>
      </c>
      <c r="BH199" s="3"/>
      <c r="BI199" s="3">
        <v>1991</v>
      </c>
      <c r="BJ199" s="3">
        <v>1990</v>
      </c>
      <c r="BK199" s="3">
        <v>1989</v>
      </c>
      <c r="BL199" s="3">
        <v>1988</v>
      </c>
      <c r="BM199" s="3">
        <v>1987</v>
      </c>
      <c r="BN199" s="3">
        <v>1986</v>
      </c>
      <c r="BO199" s="3">
        <v>1985</v>
      </c>
      <c r="BP199" s="3">
        <v>1984</v>
      </c>
      <c r="BQ199" s="3">
        <v>1984</v>
      </c>
      <c r="BR199" s="3">
        <v>1983</v>
      </c>
      <c r="BS199" s="3">
        <v>1982</v>
      </c>
      <c r="BT199" s="3">
        <v>1981</v>
      </c>
      <c r="BU199" s="3">
        <v>1981</v>
      </c>
      <c r="BV199" s="144">
        <v>1980</v>
      </c>
      <c r="BW199" s="144"/>
      <c r="BX199" s="3"/>
      <c r="BY199" s="3"/>
      <c r="BZ199" s="3"/>
      <c r="CA199" s="3"/>
      <c r="CB199" s="3"/>
      <c r="CC199" s="3"/>
      <c r="CD199" s="3"/>
    </row>
    <row r="200" spans="1:82">
      <c r="A200" s="3">
        <v>1</v>
      </c>
      <c r="B200" s="4">
        <v>76</v>
      </c>
      <c r="C200" s="4" t="s">
        <v>14</v>
      </c>
      <c r="D200" s="3"/>
      <c r="E200" s="1">
        <f t="shared" ref="E200:E213" si="120">COUNT(BV200:CD200)</f>
        <v>0</v>
      </c>
      <c r="F200" s="15" t="e">
        <f t="shared" ref="F200:F213" si="121">AVERAGE(BV200:CD200)</f>
        <v>#DIV/0!</v>
      </c>
      <c r="G200" s="15" t="e">
        <f t="shared" ref="G200:G213" si="122">STDEV(BV200:CD200)</f>
        <v>#DIV/0!</v>
      </c>
      <c r="H200" s="1">
        <f t="shared" ref="H200:H213" si="123">MAX(BV200:CD200)</f>
        <v>0</v>
      </c>
      <c r="I200" s="1">
        <f t="shared" ref="I200:I213" si="124">MIN(BV200:CD200)</f>
        <v>0</v>
      </c>
      <c r="J200" s="16" t="e">
        <f t="shared" ref="J200:J213" si="125">D200-F200</f>
        <v>#DIV/0!</v>
      </c>
      <c r="AN200" s="3">
        <v>1</v>
      </c>
      <c r="AO200" s="4">
        <v>76</v>
      </c>
      <c r="AP200" s="136" t="s">
        <v>14</v>
      </c>
      <c r="AQ200" s="3"/>
      <c r="AR200" s="3"/>
      <c r="AS200" s="3"/>
      <c r="AT200" s="3"/>
      <c r="AU200" s="3"/>
      <c r="AV200" s="3"/>
      <c r="AW200" s="7"/>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143"/>
      <c r="BW200" s="144"/>
      <c r="BX200" s="3"/>
      <c r="BY200" s="3"/>
      <c r="BZ200" s="3"/>
      <c r="CA200" s="3"/>
      <c r="CB200" s="3"/>
      <c r="CC200" s="3"/>
      <c r="CD200" s="3"/>
    </row>
    <row r="201" spans="1:82">
      <c r="A201" s="1"/>
      <c r="B201" s="2"/>
      <c r="C201" s="6">
        <v>0</v>
      </c>
      <c r="D201" s="5"/>
      <c r="E201" s="1">
        <f t="shared" si="120"/>
        <v>0</v>
      </c>
      <c r="F201" s="15" t="e">
        <f t="shared" si="121"/>
        <v>#DIV/0!</v>
      </c>
      <c r="G201" s="15" t="e">
        <f t="shared" si="122"/>
        <v>#DIV/0!</v>
      </c>
      <c r="H201" s="1">
        <f t="shared" si="123"/>
        <v>0</v>
      </c>
      <c r="I201" s="1">
        <f t="shared" si="124"/>
        <v>0</v>
      </c>
      <c r="J201" s="16" t="e">
        <f t="shared" si="125"/>
        <v>#DIV/0!</v>
      </c>
      <c r="AN201" s="1"/>
      <c r="AO201" s="2"/>
      <c r="AP201" s="137">
        <v>0</v>
      </c>
      <c r="AQ201" s="5"/>
      <c r="AR201" s="5"/>
      <c r="AS201" s="5"/>
      <c r="AT201" s="5"/>
      <c r="AU201" s="5"/>
      <c r="AV201" s="5"/>
      <c r="AW201" s="7"/>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145"/>
      <c r="BW201" s="146"/>
      <c r="BX201" s="5"/>
      <c r="BY201" s="5"/>
      <c r="BZ201" s="5"/>
      <c r="CA201" s="5"/>
      <c r="CB201" s="5"/>
      <c r="CC201" s="5"/>
      <c r="CD201" s="5"/>
    </row>
    <row r="202" spans="1:82">
      <c r="A202" s="1"/>
      <c r="B202" s="2"/>
      <c r="C202" s="2">
        <v>10</v>
      </c>
      <c r="E202" s="1">
        <f t="shared" si="120"/>
        <v>0</v>
      </c>
      <c r="F202" s="15" t="e">
        <f t="shared" si="121"/>
        <v>#DIV/0!</v>
      </c>
      <c r="G202" s="15" t="e">
        <f t="shared" si="122"/>
        <v>#DIV/0!</v>
      </c>
      <c r="H202" s="1">
        <f t="shared" si="123"/>
        <v>0</v>
      </c>
      <c r="I202" s="1">
        <f t="shared" si="124"/>
        <v>0</v>
      </c>
      <c r="J202" s="16" t="e">
        <f t="shared" si="125"/>
        <v>#DIV/0!</v>
      </c>
      <c r="AN202" s="1"/>
      <c r="AO202" s="2"/>
      <c r="AP202" s="138">
        <v>10</v>
      </c>
      <c r="AT202" s="17"/>
      <c r="AW202" s="7"/>
      <c r="BK202" s="1"/>
      <c r="BO202" s="1"/>
      <c r="BV202" s="147"/>
    </row>
    <row r="203" spans="1:82">
      <c r="A203" s="1"/>
      <c r="B203" s="2"/>
      <c r="C203" s="2">
        <v>20</v>
      </c>
      <c r="E203" s="1">
        <f t="shared" si="120"/>
        <v>0</v>
      </c>
      <c r="F203" s="15" t="e">
        <f t="shared" si="121"/>
        <v>#DIV/0!</v>
      </c>
      <c r="G203" s="15" t="e">
        <f t="shared" si="122"/>
        <v>#DIV/0!</v>
      </c>
      <c r="H203" s="1">
        <f t="shared" si="123"/>
        <v>0</v>
      </c>
      <c r="I203" s="1">
        <f t="shared" si="124"/>
        <v>0</v>
      </c>
      <c r="J203" s="16" t="e">
        <f t="shared" si="125"/>
        <v>#DIV/0!</v>
      </c>
      <c r="AN203" s="1"/>
      <c r="AO203" s="2"/>
      <c r="AP203" s="138">
        <v>20</v>
      </c>
      <c r="AT203" s="17"/>
      <c r="AW203" s="7"/>
      <c r="BK203" s="1"/>
      <c r="BO203" s="1"/>
      <c r="BV203" s="147"/>
    </row>
    <row r="204" spans="1:82">
      <c r="A204" s="1"/>
      <c r="B204" s="2"/>
      <c r="C204" s="2">
        <v>30</v>
      </c>
      <c r="E204" s="1">
        <f t="shared" si="120"/>
        <v>0</v>
      </c>
      <c r="F204" s="15" t="e">
        <f t="shared" si="121"/>
        <v>#DIV/0!</v>
      </c>
      <c r="G204" s="15" t="e">
        <f t="shared" si="122"/>
        <v>#DIV/0!</v>
      </c>
      <c r="H204" s="1">
        <f t="shared" si="123"/>
        <v>0</v>
      </c>
      <c r="I204" s="1">
        <f t="shared" si="124"/>
        <v>0</v>
      </c>
      <c r="J204" s="16" t="e">
        <f t="shared" si="125"/>
        <v>#DIV/0!</v>
      </c>
      <c r="AN204" s="1"/>
      <c r="AO204" s="2"/>
      <c r="AP204" s="138">
        <v>30</v>
      </c>
      <c r="AT204" s="17"/>
      <c r="AW204" s="7"/>
      <c r="BK204" s="1"/>
      <c r="BO204" s="1"/>
      <c r="BV204" s="147"/>
    </row>
    <row r="205" spans="1:82">
      <c r="A205" s="1"/>
      <c r="B205" s="2"/>
      <c r="C205" s="2">
        <v>50</v>
      </c>
      <c r="E205" s="1">
        <f t="shared" si="120"/>
        <v>0</v>
      </c>
      <c r="F205" s="15" t="e">
        <f t="shared" si="121"/>
        <v>#DIV/0!</v>
      </c>
      <c r="G205" s="15" t="e">
        <f t="shared" si="122"/>
        <v>#DIV/0!</v>
      </c>
      <c r="H205" s="1">
        <f t="shared" si="123"/>
        <v>0</v>
      </c>
      <c r="I205" s="1">
        <f t="shared" si="124"/>
        <v>0</v>
      </c>
      <c r="J205" s="16" t="e">
        <f t="shared" si="125"/>
        <v>#DIV/0!</v>
      </c>
      <c r="AN205" s="1"/>
      <c r="AO205" s="2"/>
      <c r="AP205" s="138">
        <v>50</v>
      </c>
      <c r="AT205" s="17"/>
      <c r="AW205" s="7"/>
      <c r="BK205" s="1"/>
      <c r="BO205" s="1"/>
      <c r="BV205" s="147"/>
    </row>
    <row r="206" spans="1:82">
      <c r="A206" s="1"/>
      <c r="B206" s="2"/>
      <c r="C206" s="2">
        <v>75</v>
      </c>
      <c r="E206" s="1">
        <f t="shared" si="120"/>
        <v>0</v>
      </c>
      <c r="F206" s="15" t="e">
        <f t="shared" si="121"/>
        <v>#DIV/0!</v>
      </c>
      <c r="G206" s="15" t="e">
        <f t="shared" si="122"/>
        <v>#DIV/0!</v>
      </c>
      <c r="H206" s="1">
        <f t="shared" si="123"/>
        <v>0</v>
      </c>
      <c r="I206" s="1">
        <f t="shared" si="124"/>
        <v>0</v>
      </c>
      <c r="J206" s="16" t="e">
        <f t="shared" si="125"/>
        <v>#DIV/0!</v>
      </c>
      <c r="AN206" s="1"/>
      <c r="AO206" s="2"/>
      <c r="AP206" s="138">
        <v>75</v>
      </c>
      <c r="AT206" s="17"/>
      <c r="AW206" s="7"/>
      <c r="BK206" s="1"/>
      <c r="BO206" s="1"/>
      <c r="BV206" s="147"/>
    </row>
    <row r="207" spans="1:82">
      <c r="A207" s="1"/>
      <c r="B207" s="2"/>
      <c r="C207" s="2">
        <v>100</v>
      </c>
      <c r="E207" s="1">
        <f t="shared" si="120"/>
        <v>0</v>
      </c>
      <c r="F207" s="15" t="e">
        <f t="shared" si="121"/>
        <v>#DIV/0!</v>
      </c>
      <c r="G207" s="15" t="e">
        <f t="shared" si="122"/>
        <v>#DIV/0!</v>
      </c>
      <c r="H207" s="1">
        <f t="shared" si="123"/>
        <v>0</v>
      </c>
      <c r="I207" s="1">
        <f t="shared" si="124"/>
        <v>0</v>
      </c>
      <c r="J207" s="16" t="e">
        <f t="shared" si="125"/>
        <v>#DIV/0!</v>
      </c>
      <c r="AN207" s="1"/>
      <c r="AO207" s="2"/>
      <c r="AP207" s="138">
        <v>100</v>
      </c>
      <c r="AT207" s="17"/>
      <c r="AW207" s="7"/>
      <c r="BK207" s="1"/>
      <c r="BO207" s="1"/>
      <c r="BV207" s="147"/>
    </row>
    <row r="208" spans="1:82">
      <c r="A208" s="1"/>
      <c r="B208" s="2"/>
      <c r="C208" s="2">
        <v>150</v>
      </c>
      <c r="E208" s="1">
        <f t="shared" si="120"/>
        <v>0</v>
      </c>
      <c r="F208" s="15" t="e">
        <f t="shared" si="121"/>
        <v>#DIV/0!</v>
      </c>
      <c r="G208" s="15" t="e">
        <f t="shared" si="122"/>
        <v>#DIV/0!</v>
      </c>
      <c r="H208" s="1">
        <f t="shared" si="123"/>
        <v>0</v>
      </c>
      <c r="I208" s="1">
        <f t="shared" si="124"/>
        <v>0</v>
      </c>
      <c r="J208" s="16" t="e">
        <f t="shared" si="125"/>
        <v>#DIV/0!</v>
      </c>
      <c r="AN208" s="1"/>
      <c r="AO208" s="2"/>
      <c r="AP208" s="138">
        <v>150</v>
      </c>
      <c r="AT208" s="17"/>
      <c r="AW208" s="7"/>
      <c r="BK208" s="1"/>
      <c r="BO208" s="1"/>
      <c r="BV208" s="147"/>
    </row>
    <row r="209" spans="1:82">
      <c r="A209" s="1"/>
      <c r="B209" s="2"/>
      <c r="C209" s="2">
        <v>200</v>
      </c>
      <c r="E209" s="1">
        <f t="shared" si="120"/>
        <v>0</v>
      </c>
      <c r="F209" s="15" t="e">
        <f t="shared" si="121"/>
        <v>#DIV/0!</v>
      </c>
      <c r="G209" s="15" t="e">
        <f t="shared" si="122"/>
        <v>#DIV/0!</v>
      </c>
      <c r="H209" s="1">
        <f t="shared" si="123"/>
        <v>0</v>
      </c>
      <c r="I209" s="1">
        <f t="shared" si="124"/>
        <v>0</v>
      </c>
      <c r="J209" s="16" t="e">
        <f t="shared" si="125"/>
        <v>#DIV/0!</v>
      </c>
      <c r="AN209" s="1"/>
      <c r="AO209" s="2"/>
      <c r="AP209" s="138">
        <v>200</v>
      </c>
      <c r="AT209" s="17"/>
      <c r="AW209" s="7"/>
      <c r="BK209" s="1"/>
      <c r="BO209" s="1"/>
      <c r="BV209" s="147"/>
    </row>
    <row r="210" spans="1:82">
      <c r="A210" s="1"/>
      <c r="B210" s="2"/>
      <c r="C210" s="2">
        <v>300</v>
      </c>
      <c r="E210" s="1">
        <f t="shared" si="120"/>
        <v>0</v>
      </c>
      <c r="F210" s="15" t="e">
        <f t="shared" si="121"/>
        <v>#DIV/0!</v>
      </c>
      <c r="G210" s="15" t="e">
        <f t="shared" si="122"/>
        <v>#DIV/0!</v>
      </c>
      <c r="H210" s="1">
        <f t="shared" si="123"/>
        <v>0</v>
      </c>
      <c r="I210" s="1">
        <f t="shared" si="124"/>
        <v>0</v>
      </c>
      <c r="J210" s="16" t="e">
        <f t="shared" si="125"/>
        <v>#DIV/0!</v>
      </c>
      <c r="AN210" s="1"/>
      <c r="AO210" s="2"/>
      <c r="AP210" s="138">
        <v>300</v>
      </c>
      <c r="AT210" s="17"/>
      <c r="AW210" s="7"/>
      <c r="BV210" s="147"/>
    </row>
    <row r="211" spans="1:82">
      <c r="A211" s="1"/>
      <c r="B211" s="2"/>
      <c r="C211" s="2">
        <v>400</v>
      </c>
      <c r="E211" s="1">
        <f t="shared" si="120"/>
        <v>0</v>
      </c>
      <c r="F211" s="15" t="e">
        <f t="shared" si="121"/>
        <v>#DIV/0!</v>
      </c>
      <c r="G211" s="15" t="e">
        <f t="shared" si="122"/>
        <v>#DIV/0!</v>
      </c>
      <c r="H211" s="1">
        <f t="shared" si="123"/>
        <v>0</v>
      </c>
      <c r="I211" s="1">
        <f t="shared" si="124"/>
        <v>0</v>
      </c>
      <c r="J211" s="16" t="e">
        <f t="shared" si="125"/>
        <v>#DIV/0!</v>
      </c>
      <c r="AN211" s="1"/>
      <c r="AO211" s="2"/>
      <c r="AP211" s="138">
        <v>400</v>
      </c>
      <c r="AT211" s="17"/>
      <c r="AW211" s="7"/>
      <c r="BV211" s="147"/>
    </row>
    <row r="212" spans="1:82">
      <c r="A212" s="1"/>
      <c r="B212" s="2"/>
      <c r="C212" s="2">
        <v>500</v>
      </c>
      <c r="E212" s="1">
        <f t="shared" si="120"/>
        <v>0</v>
      </c>
      <c r="F212" s="15" t="e">
        <f t="shared" si="121"/>
        <v>#DIV/0!</v>
      </c>
      <c r="G212" s="15" t="e">
        <f t="shared" si="122"/>
        <v>#DIV/0!</v>
      </c>
      <c r="H212" s="1">
        <f t="shared" si="123"/>
        <v>0</v>
      </c>
      <c r="I212" s="1">
        <f t="shared" si="124"/>
        <v>0</v>
      </c>
      <c r="J212" s="16" t="e">
        <f t="shared" si="125"/>
        <v>#DIV/0!</v>
      </c>
      <c r="AN212" s="1"/>
      <c r="AO212" s="2"/>
      <c r="AP212" s="138">
        <v>500</v>
      </c>
      <c r="AT212" s="17"/>
      <c r="BV212" s="147"/>
    </row>
    <row r="213" spans="1:82">
      <c r="A213" s="1"/>
      <c r="B213" s="2"/>
      <c r="C213" s="2">
        <v>600</v>
      </c>
      <c r="D213" s="1"/>
      <c r="E213" s="1">
        <f t="shared" si="120"/>
        <v>0</v>
      </c>
      <c r="F213" s="15" t="e">
        <f t="shared" si="121"/>
        <v>#DIV/0!</v>
      </c>
      <c r="G213" s="15" t="e">
        <f t="shared" si="122"/>
        <v>#DIV/0!</v>
      </c>
      <c r="H213" s="1">
        <f t="shared" si="123"/>
        <v>0</v>
      </c>
      <c r="I213" s="1">
        <f t="shared" si="124"/>
        <v>0</v>
      </c>
      <c r="J213" s="16" t="e">
        <f t="shared" si="125"/>
        <v>#DIV/0!</v>
      </c>
      <c r="AN213" s="1"/>
      <c r="AO213" s="2"/>
      <c r="AP213" s="138">
        <v>600</v>
      </c>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47"/>
      <c r="BW213" s="142"/>
      <c r="BX213" s="1"/>
      <c r="BY213" s="1"/>
      <c r="BZ213" s="1"/>
      <c r="CA213" s="1"/>
      <c r="CB213" s="1"/>
      <c r="CC213" s="1"/>
      <c r="CD213" s="1"/>
    </row>
    <row r="214" spans="1:82">
      <c r="A214" s="1"/>
      <c r="B214" s="7"/>
      <c r="C214" s="7"/>
      <c r="D214" s="1"/>
      <c r="E214" s="1"/>
      <c r="F214" s="15"/>
      <c r="G214" s="15"/>
      <c r="H214" s="1"/>
      <c r="I214" s="1"/>
      <c r="AN214" s="1"/>
      <c r="AO214" s="7"/>
      <c r="AP214" s="140"/>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7"/>
      <c r="BW214" s="142"/>
      <c r="BX214" s="1"/>
      <c r="BY214" s="1"/>
      <c r="BZ214" s="1"/>
      <c r="CA214" s="1"/>
      <c r="CB214" s="1"/>
      <c r="CC214" s="1"/>
      <c r="CD214" s="1"/>
    </row>
    <row r="215" spans="1:82">
      <c r="A215" s="5"/>
      <c r="B215" s="6"/>
      <c r="C215" s="6" t="s">
        <v>15</v>
      </c>
      <c r="D215" s="5"/>
      <c r="E215" s="1">
        <f>COUNT(BV215:CD215)</f>
        <v>0</v>
      </c>
      <c r="F215" s="15" t="e">
        <f>AVERAGE(BV215:CD215)</f>
        <v>#DIV/0!</v>
      </c>
      <c r="G215" s="15" t="e">
        <f>STDEV(BV215:CD215)</f>
        <v>#DIV/0!</v>
      </c>
      <c r="H215" s="1">
        <f>MAX(BV215:CD215)</f>
        <v>0</v>
      </c>
      <c r="I215" s="1">
        <f>MIN(BV215:CD215)</f>
        <v>0</v>
      </c>
      <c r="J215" s="16" t="e">
        <f>D215-F215</f>
        <v>#DIV/0!</v>
      </c>
      <c r="AN215" s="5"/>
      <c r="AO215" s="6"/>
      <c r="AP215" s="137" t="s">
        <v>15</v>
      </c>
      <c r="AQ215" s="5"/>
      <c r="AR215" s="5"/>
      <c r="AS215" s="5"/>
      <c r="AT215" s="5"/>
      <c r="AU215" s="5"/>
      <c r="AV215" s="5"/>
      <c r="AW215" s="7"/>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145"/>
      <c r="BW215" s="146"/>
      <c r="BX215" s="5"/>
      <c r="BY215" s="5"/>
      <c r="BZ215" s="5"/>
      <c r="CA215" s="5"/>
      <c r="CB215" s="5"/>
      <c r="CC215" s="5"/>
      <c r="CD215" s="5"/>
    </row>
    <row r="216" spans="1:82">
      <c r="A216" s="1"/>
      <c r="B216" s="2"/>
      <c r="C216" s="2" t="s">
        <v>16</v>
      </c>
      <c r="D216" s="1"/>
      <c r="E216" s="1">
        <f>COUNT(BV216:CD216)</f>
        <v>0</v>
      </c>
      <c r="F216" s="15" t="e">
        <f>AVERAGE(BV216:CD216)</f>
        <v>#DIV/0!</v>
      </c>
      <c r="G216" s="15" t="e">
        <f>STDEV(BV216:CD216)</f>
        <v>#DIV/0!</v>
      </c>
      <c r="H216" s="1">
        <f>MAX(BV216:CD216)</f>
        <v>0</v>
      </c>
      <c r="I216" s="1">
        <f>MIN(BV216:CD216)</f>
        <v>0</v>
      </c>
      <c r="J216" s="16" t="e">
        <f>D216-F216</f>
        <v>#DIV/0!</v>
      </c>
      <c r="AN216" s="1"/>
      <c r="AO216" s="2"/>
      <c r="AP216" s="138" t="s">
        <v>16</v>
      </c>
      <c r="AQ216" s="1"/>
      <c r="AR216" s="1"/>
      <c r="AS216" s="1"/>
      <c r="AT216" s="1"/>
      <c r="AU216" s="1"/>
      <c r="AV216" s="1"/>
      <c r="AW216" s="7"/>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47"/>
      <c r="BW216" s="142"/>
      <c r="BX216" s="1"/>
      <c r="BY216" s="1"/>
      <c r="BZ216" s="1"/>
      <c r="CA216" s="1"/>
      <c r="CB216" s="1"/>
      <c r="CC216" s="1"/>
      <c r="CD216" s="1"/>
    </row>
    <row r="217" spans="1:82">
      <c r="A217" s="1" t="s">
        <v>0</v>
      </c>
      <c r="B217" s="1" t="s">
        <v>1</v>
      </c>
      <c r="C217" s="1" t="s">
        <v>2</v>
      </c>
      <c r="D217" s="3"/>
      <c r="E217" s="1" t="s">
        <v>3</v>
      </c>
      <c r="F217" s="15" t="s">
        <v>4</v>
      </c>
      <c r="G217" s="15" t="s">
        <v>8</v>
      </c>
      <c r="H217" s="1" t="s">
        <v>5</v>
      </c>
      <c r="I217" s="1" t="s">
        <v>6</v>
      </c>
      <c r="J217" s="15" t="s">
        <v>7</v>
      </c>
      <c r="AN217" s="3" t="s">
        <v>11</v>
      </c>
      <c r="AO217" s="3" t="s">
        <v>12</v>
      </c>
      <c r="AP217" s="139" t="s">
        <v>13</v>
      </c>
      <c r="AQ217" s="3"/>
      <c r="AR217" s="1">
        <v>2005</v>
      </c>
      <c r="AS217" s="1">
        <v>2004</v>
      </c>
      <c r="AT217" s="1">
        <v>2003</v>
      </c>
      <c r="AU217" s="1">
        <v>2002</v>
      </c>
      <c r="AV217">
        <v>2001</v>
      </c>
      <c r="AW217" s="1">
        <v>2001</v>
      </c>
      <c r="AX217" s="1">
        <v>2000</v>
      </c>
      <c r="AY217" s="1">
        <v>1999</v>
      </c>
      <c r="AZ217" s="1">
        <v>1999</v>
      </c>
      <c r="BA217" s="1">
        <v>1998</v>
      </c>
      <c r="BB217" s="1">
        <v>1997</v>
      </c>
      <c r="BC217" s="1">
        <v>1996</v>
      </c>
      <c r="BD217" s="1">
        <v>1995</v>
      </c>
      <c r="BE217" s="1">
        <v>1994</v>
      </c>
      <c r="BF217" s="3">
        <v>1993</v>
      </c>
      <c r="BG217" s="3">
        <v>1992</v>
      </c>
      <c r="BH217" s="3"/>
      <c r="BI217" s="3">
        <v>1991</v>
      </c>
      <c r="BJ217" s="3">
        <v>1990</v>
      </c>
      <c r="BK217" s="3">
        <v>1989</v>
      </c>
      <c r="BL217" s="3">
        <v>1988</v>
      </c>
      <c r="BM217" s="3">
        <v>1987</v>
      </c>
      <c r="BN217" s="3">
        <v>1986</v>
      </c>
      <c r="BO217" s="3">
        <v>1985</v>
      </c>
      <c r="BP217" s="3">
        <v>1984</v>
      </c>
      <c r="BQ217" s="3">
        <v>1984</v>
      </c>
      <c r="BR217" s="3">
        <v>1983</v>
      </c>
      <c r="BS217" s="3">
        <v>1982</v>
      </c>
      <c r="BT217" s="3">
        <v>1981</v>
      </c>
      <c r="BU217" s="3">
        <v>1981</v>
      </c>
      <c r="BV217" s="144">
        <v>1980</v>
      </c>
      <c r="BW217" s="144"/>
      <c r="BX217" s="3"/>
      <c r="BY217" s="3"/>
      <c r="BZ217" s="3"/>
      <c r="CA217" s="3"/>
      <c r="CB217" s="3"/>
      <c r="CC217" s="3"/>
      <c r="CD217" s="3"/>
    </row>
    <row r="218" spans="1:82">
      <c r="A218" s="3">
        <v>1</v>
      </c>
      <c r="B218" s="4">
        <v>75</v>
      </c>
      <c r="C218" s="4" t="s">
        <v>14</v>
      </c>
      <c r="D218" s="3"/>
      <c r="E218" s="1">
        <f t="shared" ref="E218:E231" si="126">COUNT(BV218:CD218)</f>
        <v>0</v>
      </c>
      <c r="F218" s="15" t="e">
        <f t="shared" ref="F218:F231" si="127">AVERAGE(BV218:CD218)</f>
        <v>#DIV/0!</v>
      </c>
      <c r="G218" s="15" t="e">
        <f t="shared" ref="G218:G231" si="128">STDEV(BV218:CD218)</f>
        <v>#DIV/0!</v>
      </c>
      <c r="H218" s="1">
        <f t="shared" ref="H218:H231" si="129">MAX(BV218:CD218)</f>
        <v>0</v>
      </c>
      <c r="I218" s="1">
        <f t="shared" ref="I218:I231" si="130">MIN(BV218:CD218)</f>
        <v>0</v>
      </c>
      <c r="J218" s="16" t="e">
        <f t="shared" ref="J218:J231" si="131">D218-F218</f>
        <v>#DIV/0!</v>
      </c>
      <c r="AN218" s="3">
        <v>1</v>
      </c>
      <c r="AO218" s="4">
        <v>75</v>
      </c>
      <c r="AP218" s="136" t="s">
        <v>14</v>
      </c>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143"/>
      <c r="BW218" s="144"/>
      <c r="BX218" s="3"/>
      <c r="BY218" s="3"/>
      <c r="BZ218" s="3"/>
      <c r="CA218" s="3"/>
      <c r="CB218" s="3"/>
      <c r="CC218" s="3"/>
      <c r="CD218" s="3"/>
    </row>
    <row r="219" spans="1:82">
      <c r="A219" s="1"/>
      <c r="B219" s="2"/>
      <c r="C219" s="6">
        <v>0</v>
      </c>
      <c r="D219" s="5"/>
      <c r="E219" s="1">
        <f t="shared" si="126"/>
        <v>0</v>
      </c>
      <c r="F219" s="15" t="e">
        <f t="shared" si="127"/>
        <v>#DIV/0!</v>
      </c>
      <c r="G219" s="15" t="e">
        <f t="shared" si="128"/>
        <v>#DIV/0!</v>
      </c>
      <c r="H219" s="1">
        <f t="shared" si="129"/>
        <v>0</v>
      </c>
      <c r="I219" s="1">
        <f t="shared" si="130"/>
        <v>0</v>
      </c>
      <c r="J219" s="16" t="e">
        <f t="shared" si="131"/>
        <v>#DIV/0!</v>
      </c>
      <c r="AN219" s="1"/>
      <c r="AO219" s="2"/>
      <c r="AP219" s="137">
        <v>0</v>
      </c>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145"/>
      <c r="BW219" s="146"/>
      <c r="BX219" s="5"/>
      <c r="BY219" s="5"/>
      <c r="BZ219" s="5"/>
      <c r="CA219" s="5"/>
      <c r="CB219" s="5"/>
      <c r="CC219" s="5"/>
      <c r="CD219" s="5"/>
    </row>
    <row r="220" spans="1:82">
      <c r="A220" s="1"/>
      <c r="B220" s="2"/>
      <c r="C220" s="2">
        <v>10</v>
      </c>
      <c r="E220" s="1">
        <f t="shared" si="126"/>
        <v>0</v>
      </c>
      <c r="F220" s="15" t="e">
        <f t="shared" si="127"/>
        <v>#DIV/0!</v>
      </c>
      <c r="G220" s="15" t="e">
        <f t="shared" si="128"/>
        <v>#DIV/0!</v>
      </c>
      <c r="H220" s="1">
        <f t="shared" si="129"/>
        <v>0</v>
      </c>
      <c r="I220" s="1">
        <f t="shared" si="130"/>
        <v>0</v>
      </c>
      <c r="J220" s="16" t="e">
        <f t="shared" si="131"/>
        <v>#DIV/0!</v>
      </c>
      <c r="AN220" s="1"/>
      <c r="AO220" s="2"/>
      <c r="AP220" s="138">
        <v>10</v>
      </c>
      <c r="AT220" s="17"/>
      <c r="BO220" s="1"/>
      <c r="BV220" s="147"/>
    </row>
    <row r="221" spans="1:82">
      <c r="A221" s="1"/>
      <c r="B221" s="2"/>
      <c r="C221" s="2">
        <v>20</v>
      </c>
      <c r="E221" s="1">
        <f t="shared" si="126"/>
        <v>0</v>
      </c>
      <c r="F221" s="15" t="e">
        <f t="shared" si="127"/>
        <v>#DIV/0!</v>
      </c>
      <c r="G221" s="15" t="e">
        <f t="shared" si="128"/>
        <v>#DIV/0!</v>
      </c>
      <c r="H221" s="1">
        <f t="shared" si="129"/>
        <v>0</v>
      </c>
      <c r="I221" s="1">
        <f t="shared" si="130"/>
        <v>0</v>
      </c>
      <c r="J221" s="16" t="e">
        <f t="shared" si="131"/>
        <v>#DIV/0!</v>
      </c>
      <c r="AN221" s="1"/>
      <c r="AO221" s="2"/>
      <c r="AP221" s="138">
        <v>20</v>
      </c>
      <c r="AT221" s="17"/>
      <c r="BO221" s="1"/>
      <c r="BV221" s="147"/>
    </row>
    <row r="222" spans="1:82">
      <c r="A222" s="1"/>
      <c r="B222" s="2"/>
      <c r="C222" s="2">
        <v>30</v>
      </c>
      <c r="E222" s="1">
        <f t="shared" si="126"/>
        <v>0</v>
      </c>
      <c r="F222" s="15" t="e">
        <f t="shared" si="127"/>
        <v>#DIV/0!</v>
      </c>
      <c r="G222" s="15" t="e">
        <f t="shared" si="128"/>
        <v>#DIV/0!</v>
      </c>
      <c r="H222" s="1">
        <f t="shared" si="129"/>
        <v>0</v>
      </c>
      <c r="I222" s="1">
        <f t="shared" si="130"/>
        <v>0</v>
      </c>
      <c r="J222" s="16" t="e">
        <f t="shared" si="131"/>
        <v>#DIV/0!</v>
      </c>
      <c r="AN222" s="1"/>
      <c r="AO222" s="2"/>
      <c r="AP222" s="138">
        <v>30</v>
      </c>
      <c r="AT222" s="17"/>
      <c r="BO222" s="1"/>
      <c r="BV222" s="147"/>
    </row>
    <row r="223" spans="1:82">
      <c r="A223" s="1"/>
      <c r="B223" s="2"/>
      <c r="C223" s="2">
        <v>50</v>
      </c>
      <c r="E223" s="1">
        <f t="shared" si="126"/>
        <v>0</v>
      </c>
      <c r="F223" s="15" t="e">
        <f t="shared" si="127"/>
        <v>#DIV/0!</v>
      </c>
      <c r="G223" s="15" t="e">
        <f t="shared" si="128"/>
        <v>#DIV/0!</v>
      </c>
      <c r="H223" s="1">
        <f t="shared" si="129"/>
        <v>0</v>
      </c>
      <c r="I223" s="1">
        <f t="shared" si="130"/>
        <v>0</v>
      </c>
      <c r="J223" s="16" t="e">
        <f t="shared" si="131"/>
        <v>#DIV/0!</v>
      </c>
      <c r="AN223" s="1"/>
      <c r="AO223" s="2"/>
      <c r="AP223" s="138">
        <v>50</v>
      </c>
      <c r="AT223" s="17"/>
      <c r="BO223" s="1"/>
      <c r="BV223" s="147"/>
    </row>
    <row r="224" spans="1:82">
      <c r="A224" s="1"/>
      <c r="B224" s="2"/>
      <c r="C224" s="2">
        <v>75</v>
      </c>
      <c r="E224" s="1">
        <f t="shared" si="126"/>
        <v>0</v>
      </c>
      <c r="F224" s="15" t="e">
        <f t="shared" si="127"/>
        <v>#DIV/0!</v>
      </c>
      <c r="G224" s="15" t="e">
        <f t="shared" si="128"/>
        <v>#DIV/0!</v>
      </c>
      <c r="H224" s="1">
        <f t="shared" si="129"/>
        <v>0</v>
      </c>
      <c r="I224" s="1">
        <f t="shared" si="130"/>
        <v>0</v>
      </c>
      <c r="J224" s="16" t="e">
        <f t="shared" si="131"/>
        <v>#DIV/0!</v>
      </c>
      <c r="AN224" s="1"/>
      <c r="AO224" s="2"/>
      <c r="AP224" s="138">
        <v>75</v>
      </c>
      <c r="AT224" s="17"/>
      <c r="BO224" s="1"/>
      <c r="BV224" s="147"/>
    </row>
    <row r="225" spans="1:82">
      <c r="A225" s="1"/>
      <c r="B225" s="2"/>
      <c r="C225" s="2">
        <v>100</v>
      </c>
      <c r="E225" s="1">
        <f t="shared" si="126"/>
        <v>0</v>
      </c>
      <c r="F225" s="15" t="e">
        <f t="shared" si="127"/>
        <v>#DIV/0!</v>
      </c>
      <c r="G225" s="15" t="e">
        <f t="shared" si="128"/>
        <v>#DIV/0!</v>
      </c>
      <c r="H225" s="1">
        <f t="shared" si="129"/>
        <v>0</v>
      </c>
      <c r="I225" s="1">
        <f t="shared" si="130"/>
        <v>0</v>
      </c>
      <c r="J225" s="16" t="e">
        <f t="shared" si="131"/>
        <v>#DIV/0!</v>
      </c>
      <c r="AN225" s="1"/>
      <c r="AO225" s="2"/>
      <c r="AP225" s="138">
        <v>100</v>
      </c>
      <c r="AT225" s="17"/>
      <c r="BO225" s="1"/>
      <c r="BV225" s="147"/>
    </row>
    <row r="226" spans="1:82">
      <c r="A226" s="1"/>
      <c r="B226" s="2"/>
      <c r="C226" s="2">
        <v>150</v>
      </c>
      <c r="E226" s="1">
        <f t="shared" si="126"/>
        <v>0</v>
      </c>
      <c r="F226" s="15" t="e">
        <f t="shared" si="127"/>
        <v>#DIV/0!</v>
      </c>
      <c r="G226" s="15" t="e">
        <f t="shared" si="128"/>
        <v>#DIV/0!</v>
      </c>
      <c r="H226" s="1">
        <f t="shared" si="129"/>
        <v>0</v>
      </c>
      <c r="I226" s="1">
        <f t="shared" si="130"/>
        <v>0</v>
      </c>
      <c r="J226" s="16" t="e">
        <f t="shared" si="131"/>
        <v>#DIV/0!</v>
      </c>
      <c r="AN226" s="1"/>
      <c r="AO226" s="2"/>
      <c r="AP226" s="138">
        <v>150</v>
      </c>
      <c r="AT226" s="17"/>
      <c r="BO226" s="1"/>
      <c r="BV226" s="147"/>
    </row>
    <row r="227" spans="1:82">
      <c r="A227" s="1"/>
      <c r="B227" s="2"/>
      <c r="C227" s="2">
        <v>200</v>
      </c>
      <c r="E227" s="1">
        <f t="shared" si="126"/>
        <v>0</v>
      </c>
      <c r="F227" s="15" t="e">
        <f t="shared" si="127"/>
        <v>#DIV/0!</v>
      </c>
      <c r="G227" s="15" t="e">
        <f t="shared" si="128"/>
        <v>#DIV/0!</v>
      </c>
      <c r="H227" s="1">
        <f t="shared" si="129"/>
        <v>0</v>
      </c>
      <c r="I227" s="1">
        <f t="shared" si="130"/>
        <v>0</v>
      </c>
      <c r="J227" s="16" t="e">
        <f t="shared" si="131"/>
        <v>#DIV/0!</v>
      </c>
      <c r="AN227" s="1"/>
      <c r="AO227" s="2"/>
      <c r="AP227" s="138">
        <v>200</v>
      </c>
      <c r="AT227" s="17"/>
      <c r="BO227" s="1"/>
      <c r="BV227" s="147"/>
    </row>
    <row r="228" spans="1:82">
      <c r="A228" s="1"/>
      <c r="B228" s="2"/>
      <c r="C228" s="2">
        <v>300</v>
      </c>
      <c r="E228" s="1">
        <f t="shared" si="126"/>
        <v>0</v>
      </c>
      <c r="F228" s="15" t="e">
        <f t="shared" si="127"/>
        <v>#DIV/0!</v>
      </c>
      <c r="G228" s="15" t="e">
        <f t="shared" si="128"/>
        <v>#DIV/0!</v>
      </c>
      <c r="H228" s="1">
        <f t="shared" si="129"/>
        <v>0</v>
      </c>
      <c r="I228" s="1">
        <f t="shared" si="130"/>
        <v>0</v>
      </c>
      <c r="J228" s="16" t="e">
        <f t="shared" si="131"/>
        <v>#DIV/0!</v>
      </c>
      <c r="AN228" s="1"/>
      <c r="AO228" s="2"/>
      <c r="AP228" s="138">
        <v>300</v>
      </c>
      <c r="BV228" s="147"/>
    </row>
    <row r="229" spans="1:82">
      <c r="A229" s="1"/>
      <c r="B229" s="2"/>
      <c r="C229" s="2">
        <v>400</v>
      </c>
      <c r="E229" s="1">
        <f t="shared" si="126"/>
        <v>0</v>
      </c>
      <c r="F229" s="15" t="e">
        <f t="shared" si="127"/>
        <v>#DIV/0!</v>
      </c>
      <c r="G229" s="15" t="e">
        <f t="shared" si="128"/>
        <v>#DIV/0!</v>
      </c>
      <c r="H229" s="1">
        <f t="shared" si="129"/>
        <v>0</v>
      </c>
      <c r="I229" s="1">
        <f t="shared" si="130"/>
        <v>0</v>
      </c>
      <c r="J229" s="16" t="e">
        <f t="shared" si="131"/>
        <v>#DIV/0!</v>
      </c>
      <c r="AN229" s="1"/>
      <c r="AO229" s="2"/>
      <c r="AP229" s="138">
        <v>400</v>
      </c>
      <c r="AT229" s="17"/>
      <c r="BV229" s="147"/>
    </row>
    <row r="230" spans="1:82">
      <c r="A230" s="1"/>
      <c r="B230" s="2"/>
      <c r="C230" s="2">
        <v>500</v>
      </c>
      <c r="E230" s="1">
        <f t="shared" si="126"/>
        <v>0</v>
      </c>
      <c r="F230" s="15" t="e">
        <f t="shared" si="127"/>
        <v>#DIV/0!</v>
      </c>
      <c r="G230" s="15" t="e">
        <f t="shared" si="128"/>
        <v>#DIV/0!</v>
      </c>
      <c r="H230" s="1">
        <f t="shared" si="129"/>
        <v>0</v>
      </c>
      <c r="I230" s="1">
        <f t="shared" si="130"/>
        <v>0</v>
      </c>
      <c r="J230" s="16" t="e">
        <f t="shared" si="131"/>
        <v>#DIV/0!</v>
      </c>
      <c r="AN230" s="1"/>
      <c r="AO230" s="2"/>
      <c r="AP230" s="138">
        <v>500</v>
      </c>
      <c r="BV230" s="147"/>
    </row>
    <row r="231" spans="1:82">
      <c r="A231" s="1"/>
      <c r="B231" s="2"/>
      <c r="C231" s="2">
        <v>600</v>
      </c>
      <c r="D231" s="1"/>
      <c r="E231" s="1">
        <f t="shared" si="126"/>
        <v>0</v>
      </c>
      <c r="F231" s="15" t="e">
        <f t="shared" si="127"/>
        <v>#DIV/0!</v>
      </c>
      <c r="G231" s="15" t="e">
        <f t="shared" si="128"/>
        <v>#DIV/0!</v>
      </c>
      <c r="H231" s="1">
        <f t="shared" si="129"/>
        <v>0</v>
      </c>
      <c r="I231" s="1">
        <f t="shared" si="130"/>
        <v>0</v>
      </c>
      <c r="J231" s="16" t="e">
        <f t="shared" si="131"/>
        <v>#DIV/0!</v>
      </c>
      <c r="AN231" s="1"/>
      <c r="AO231" s="2"/>
      <c r="AP231" s="138">
        <v>600</v>
      </c>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47"/>
      <c r="BW231" s="142"/>
      <c r="BX231" s="1"/>
      <c r="BY231" s="1"/>
      <c r="BZ231" s="1"/>
      <c r="CA231" s="1"/>
      <c r="CB231" s="1"/>
      <c r="CC231" s="1"/>
      <c r="CD231" s="1"/>
    </row>
    <row r="232" spans="1:82">
      <c r="A232" s="1"/>
      <c r="B232" s="7"/>
      <c r="C232" s="7"/>
      <c r="D232" s="1"/>
      <c r="E232" s="1"/>
      <c r="F232" s="15"/>
      <c r="G232" s="15"/>
      <c r="H232" s="1"/>
      <c r="I232" s="1"/>
      <c r="AN232" s="1"/>
      <c r="AO232" s="7"/>
      <c r="AP232" s="140"/>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7"/>
      <c r="BW232" s="142"/>
      <c r="BX232" s="1"/>
      <c r="BY232" s="1"/>
      <c r="BZ232" s="1"/>
      <c r="CA232" s="1"/>
      <c r="CB232" s="1"/>
      <c r="CC232" s="1"/>
      <c r="CD232" s="1"/>
    </row>
    <row r="233" spans="1:82">
      <c r="A233" s="5"/>
      <c r="B233" s="6"/>
      <c r="C233" s="6" t="s">
        <v>15</v>
      </c>
      <c r="D233" s="5"/>
      <c r="E233" s="1">
        <f>COUNT(BV233:CD233)</f>
        <v>0</v>
      </c>
      <c r="F233" s="15" t="e">
        <f>AVERAGE(BV233:CD233)</f>
        <v>#DIV/0!</v>
      </c>
      <c r="G233" s="15" t="e">
        <f>STDEV(BV233:CD233)</f>
        <v>#DIV/0!</v>
      </c>
      <c r="H233" s="1">
        <f>MAX(BV233:CD233)</f>
        <v>0</v>
      </c>
      <c r="I233" s="1">
        <f>MIN(BV233:CD233)</f>
        <v>0</v>
      </c>
      <c r="J233" s="16" t="e">
        <f>D233-F233</f>
        <v>#DIV/0!</v>
      </c>
      <c r="AN233" s="5"/>
      <c r="AO233" s="6"/>
      <c r="AP233" s="137" t="s">
        <v>15</v>
      </c>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145"/>
      <c r="BW233" s="146"/>
      <c r="BX233" s="5"/>
      <c r="BY233" s="5"/>
      <c r="BZ233" s="5"/>
      <c r="CA233" s="5"/>
      <c r="CB233" s="5"/>
      <c r="CC233" s="5"/>
      <c r="CD233" s="5"/>
    </row>
    <row r="234" spans="1:82">
      <c r="A234" s="1"/>
      <c r="B234" s="2"/>
      <c r="C234" s="2" t="s">
        <v>16</v>
      </c>
      <c r="D234" s="1"/>
      <c r="E234" s="1">
        <f>COUNT(BV234:CD234)</f>
        <v>0</v>
      </c>
      <c r="F234" s="15" t="e">
        <f>AVERAGE(BV234:CD234)</f>
        <v>#DIV/0!</v>
      </c>
      <c r="G234" s="15" t="e">
        <f>STDEV(BV234:CD234)</f>
        <v>#DIV/0!</v>
      </c>
      <c r="H234" s="1">
        <f>MAX(BV234:CD234)</f>
        <v>0</v>
      </c>
      <c r="I234" s="1">
        <f>MIN(BV234:CD234)</f>
        <v>0</v>
      </c>
      <c r="J234" s="16" t="e">
        <f>D234-F234</f>
        <v>#DIV/0!</v>
      </c>
      <c r="AN234" s="1"/>
      <c r="AO234" s="2"/>
      <c r="AP234" s="138" t="s">
        <v>16</v>
      </c>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47"/>
      <c r="BW234" s="142"/>
      <c r="BX234" s="1"/>
      <c r="BY234" s="1"/>
      <c r="BZ234" s="1"/>
      <c r="CA234" s="1"/>
      <c r="CB234" s="1"/>
      <c r="CC234" s="1"/>
      <c r="CD234" s="1"/>
    </row>
    <row r="235" spans="1:82">
      <c r="A235" s="1" t="s">
        <v>0</v>
      </c>
      <c r="B235" s="1" t="s">
        <v>1</v>
      </c>
      <c r="C235" s="1" t="s">
        <v>2</v>
      </c>
      <c r="D235" s="3"/>
      <c r="E235" s="1" t="s">
        <v>3</v>
      </c>
      <c r="F235" s="15" t="s">
        <v>4</v>
      </c>
      <c r="G235" s="15" t="s">
        <v>8</v>
      </c>
      <c r="H235" s="1" t="s">
        <v>5</v>
      </c>
      <c r="I235" s="1" t="s">
        <v>6</v>
      </c>
      <c r="J235" s="15" t="s">
        <v>7</v>
      </c>
      <c r="AN235" s="3" t="s">
        <v>11</v>
      </c>
      <c r="AO235" s="3" t="s">
        <v>12</v>
      </c>
      <c r="AP235" s="139" t="s">
        <v>13</v>
      </c>
      <c r="AQ235" s="3"/>
      <c r="AR235" s="1">
        <v>2005</v>
      </c>
      <c r="AS235" s="1">
        <v>2004</v>
      </c>
      <c r="AT235" s="1">
        <v>2003</v>
      </c>
      <c r="AU235" s="1">
        <v>2002</v>
      </c>
      <c r="AV235">
        <v>2001</v>
      </c>
      <c r="AW235" s="1">
        <v>2001</v>
      </c>
      <c r="AX235" s="1">
        <v>2000</v>
      </c>
      <c r="AY235" s="1">
        <v>1999</v>
      </c>
      <c r="AZ235" s="1">
        <v>1999</v>
      </c>
      <c r="BA235" s="1">
        <v>1998</v>
      </c>
      <c r="BB235" s="1">
        <v>1997</v>
      </c>
      <c r="BC235" s="1">
        <v>1996</v>
      </c>
      <c r="BD235" s="1">
        <v>1995</v>
      </c>
      <c r="BE235" s="1">
        <v>1994</v>
      </c>
      <c r="BF235" s="3">
        <v>1993</v>
      </c>
      <c r="BG235" s="3">
        <v>1992</v>
      </c>
      <c r="BH235" s="3"/>
      <c r="BI235" s="3">
        <v>1991</v>
      </c>
      <c r="BJ235" s="3">
        <v>1990</v>
      </c>
      <c r="BK235" s="3">
        <v>1989</v>
      </c>
      <c r="BL235" s="3">
        <v>1988</v>
      </c>
      <c r="BM235" s="3">
        <v>1987</v>
      </c>
      <c r="BN235" s="3">
        <v>1986</v>
      </c>
      <c r="BO235" s="3">
        <v>1985</v>
      </c>
      <c r="BP235" s="3">
        <v>1984</v>
      </c>
      <c r="BQ235" s="3">
        <v>1984</v>
      </c>
      <c r="BR235" s="3">
        <v>1983</v>
      </c>
      <c r="BS235" s="3">
        <v>1982</v>
      </c>
      <c r="BT235" s="3">
        <v>1981</v>
      </c>
      <c r="BU235" s="3">
        <v>1981</v>
      </c>
      <c r="BV235" s="144">
        <v>1980</v>
      </c>
      <c r="BW235" s="144"/>
      <c r="BX235" s="3"/>
      <c r="BY235" s="3"/>
      <c r="BZ235" s="3"/>
      <c r="CA235" s="3"/>
      <c r="CB235" s="3"/>
      <c r="CC235" s="3"/>
      <c r="CD235" s="3"/>
    </row>
    <row r="236" spans="1:82">
      <c r="A236" s="3">
        <v>1</v>
      </c>
      <c r="B236" s="4">
        <v>64</v>
      </c>
      <c r="C236" s="4" t="s">
        <v>14</v>
      </c>
      <c r="D236" s="3"/>
      <c r="E236" s="1">
        <f t="shared" ref="E236:E249" si="132">COUNT(BV236:CD236)</f>
        <v>0</v>
      </c>
      <c r="F236" s="15" t="e">
        <f t="shared" ref="F236:F249" si="133">AVERAGE(BV236:CD236)</f>
        <v>#DIV/0!</v>
      </c>
      <c r="G236" s="15" t="e">
        <f t="shared" ref="G236:G249" si="134">STDEV(BV236:CD236)</f>
        <v>#DIV/0!</v>
      </c>
      <c r="H236" s="1">
        <f t="shared" ref="H236:H249" si="135">MAX(BV236:CD236)</f>
        <v>0</v>
      </c>
      <c r="I236" s="1">
        <f t="shared" ref="I236:I249" si="136">MIN(BV236:CD236)</f>
        <v>0</v>
      </c>
      <c r="J236" s="16" t="e">
        <f t="shared" ref="J236:J249" si="137">D236-F236</f>
        <v>#DIV/0!</v>
      </c>
      <c r="AN236" s="3">
        <v>1</v>
      </c>
      <c r="AO236" s="4">
        <v>64</v>
      </c>
      <c r="AP236" s="136" t="s">
        <v>14</v>
      </c>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143"/>
      <c r="BW236" s="144"/>
      <c r="BX236" s="3"/>
      <c r="BY236" s="3"/>
      <c r="BZ236" s="3"/>
      <c r="CA236" s="3"/>
      <c r="CB236" s="3"/>
      <c r="CC236" s="3"/>
      <c r="CD236" s="3"/>
    </row>
    <row r="237" spans="1:82">
      <c r="A237" s="1"/>
      <c r="B237" s="2"/>
      <c r="C237" s="6">
        <v>0</v>
      </c>
      <c r="D237" s="5"/>
      <c r="E237" s="1">
        <f t="shared" si="132"/>
        <v>0</v>
      </c>
      <c r="F237" s="15" t="e">
        <f t="shared" si="133"/>
        <v>#DIV/0!</v>
      </c>
      <c r="G237" s="15" t="e">
        <f t="shared" si="134"/>
        <v>#DIV/0!</v>
      </c>
      <c r="H237" s="1">
        <f t="shared" si="135"/>
        <v>0</v>
      </c>
      <c r="I237" s="1">
        <f t="shared" si="136"/>
        <v>0</v>
      </c>
      <c r="J237" s="16" t="e">
        <f t="shared" si="137"/>
        <v>#DIV/0!</v>
      </c>
      <c r="AN237" s="1"/>
      <c r="AO237" s="2"/>
      <c r="AP237" s="137">
        <v>0</v>
      </c>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145"/>
      <c r="BW237" s="146"/>
      <c r="BX237" s="5"/>
      <c r="BY237" s="5"/>
      <c r="BZ237" s="5"/>
      <c r="CA237" s="5"/>
      <c r="CB237" s="5"/>
      <c r="CC237" s="5"/>
      <c r="CD237" s="5"/>
    </row>
    <row r="238" spans="1:82">
      <c r="A238" s="1"/>
      <c r="B238" s="2"/>
      <c r="C238" s="2">
        <v>10</v>
      </c>
      <c r="E238" s="1">
        <f t="shared" si="132"/>
        <v>0</v>
      </c>
      <c r="F238" s="15" t="e">
        <f t="shared" si="133"/>
        <v>#DIV/0!</v>
      </c>
      <c r="G238" s="15" t="e">
        <f t="shared" si="134"/>
        <v>#DIV/0!</v>
      </c>
      <c r="H238" s="1">
        <f t="shared" si="135"/>
        <v>0</v>
      </c>
      <c r="I238" s="1">
        <f t="shared" si="136"/>
        <v>0</v>
      </c>
      <c r="J238" s="16" t="e">
        <f t="shared" si="137"/>
        <v>#DIV/0!</v>
      </c>
      <c r="AN238" s="1"/>
      <c r="AO238" s="2"/>
      <c r="AP238" s="138">
        <v>10</v>
      </c>
      <c r="BO238" s="1"/>
      <c r="BV238" s="147"/>
    </row>
    <row r="239" spans="1:82">
      <c r="A239" s="1"/>
      <c r="B239" s="2"/>
      <c r="C239" s="2">
        <v>20</v>
      </c>
      <c r="E239" s="1">
        <f t="shared" si="132"/>
        <v>0</v>
      </c>
      <c r="F239" s="15" t="e">
        <f t="shared" si="133"/>
        <v>#DIV/0!</v>
      </c>
      <c r="G239" s="15" t="e">
        <f t="shared" si="134"/>
        <v>#DIV/0!</v>
      </c>
      <c r="H239" s="1">
        <f t="shared" si="135"/>
        <v>0</v>
      </c>
      <c r="I239" s="1">
        <f t="shared" si="136"/>
        <v>0</v>
      </c>
      <c r="J239" s="16" t="e">
        <f t="shared" si="137"/>
        <v>#DIV/0!</v>
      </c>
      <c r="AN239" s="1"/>
      <c r="AO239" s="2"/>
      <c r="AP239" s="138">
        <v>20</v>
      </c>
      <c r="BO239" s="1"/>
      <c r="BV239" s="147"/>
    </row>
    <row r="240" spans="1:82">
      <c r="A240" s="1"/>
      <c r="B240" s="2"/>
      <c r="C240" s="2">
        <v>30</v>
      </c>
      <c r="E240" s="1">
        <f t="shared" si="132"/>
        <v>0</v>
      </c>
      <c r="F240" s="15" t="e">
        <f t="shared" si="133"/>
        <v>#DIV/0!</v>
      </c>
      <c r="G240" s="15" t="e">
        <f t="shared" si="134"/>
        <v>#DIV/0!</v>
      </c>
      <c r="H240" s="1">
        <f t="shared" si="135"/>
        <v>0</v>
      </c>
      <c r="I240" s="1">
        <f t="shared" si="136"/>
        <v>0</v>
      </c>
      <c r="J240" s="16" t="e">
        <f t="shared" si="137"/>
        <v>#DIV/0!</v>
      </c>
      <c r="AN240" s="1"/>
      <c r="AO240" s="2"/>
      <c r="AP240" s="138">
        <v>30</v>
      </c>
      <c r="BO240" s="1"/>
      <c r="BV240" s="147"/>
    </row>
    <row r="241" spans="1:82">
      <c r="A241" s="1"/>
      <c r="B241" s="2"/>
      <c r="C241" s="2">
        <v>50</v>
      </c>
      <c r="E241" s="1">
        <f t="shared" si="132"/>
        <v>0</v>
      </c>
      <c r="F241" s="15" t="e">
        <f t="shared" si="133"/>
        <v>#DIV/0!</v>
      </c>
      <c r="G241" s="15" t="e">
        <f t="shared" si="134"/>
        <v>#DIV/0!</v>
      </c>
      <c r="H241" s="1">
        <f t="shared" si="135"/>
        <v>0</v>
      </c>
      <c r="I241" s="1">
        <f t="shared" si="136"/>
        <v>0</v>
      </c>
      <c r="J241" s="16" t="e">
        <f t="shared" si="137"/>
        <v>#DIV/0!</v>
      </c>
      <c r="AN241" s="1"/>
      <c r="AO241" s="2"/>
      <c r="AP241" s="138">
        <v>50</v>
      </c>
      <c r="BO241" s="1"/>
      <c r="BV241" s="147"/>
    </row>
    <row r="242" spans="1:82">
      <c r="A242" s="1"/>
      <c r="B242" s="2"/>
      <c r="C242" s="2">
        <v>75</v>
      </c>
      <c r="E242" s="1">
        <f t="shared" si="132"/>
        <v>0</v>
      </c>
      <c r="F242" s="15" t="e">
        <f t="shared" si="133"/>
        <v>#DIV/0!</v>
      </c>
      <c r="G242" s="15" t="e">
        <f t="shared" si="134"/>
        <v>#DIV/0!</v>
      </c>
      <c r="H242" s="1">
        <f t="shared" si="135"/>
        <v>0</v>
      </c>
      <c r="I242" s="1">
        <f t="shared" si="136"/>
        <v>0</v>
      </c>
      <c r="J242" s="16" t="e">
        <f t="shared" si="137"/>
        <v>#DIV/0!</v>
      </c>
      <c r="AN242" s="1"/>
      <c r="AO242" s="2"/>
      <c r="AP242" s="138">
        <v>75</v>
      </c>
      <c r="BO242" s="1"/>
      <c r="BV242" s="147"/>
    </row>
    <row r="243" spans="1:82">
      <c r="A243" s="1"/>
      <c r="B243" s="2"/>
      <c r="C243" s="2">
        <v>100</v>
      </c>
      <c r="E243" s="1">
        <f t="shared" si="132"/>
        <v>0</v>
      </c>
      <c r="F243" s="15" t="e">
        <f t="shared" si="133"/>
        <v>#DIV/0!</v>
      </c>
      <c r="G243" s="15" t="e">
        <f t="shared" si="134"/>
        <v>#DIV/0!</v>
      </c>
      <c r="H243" s="1">
        <f t="shared" si="135"/>
        <v>0</v>
      </c>
      <c r="I243" s="1">
        <f t="shared" si="136"/>
        <v>0</v>
      </c>
      <c r="J243" s="16" t="e">
        <f t="shared" si="137"/>
        <v>#DIV/0!</v>
      </c>
      <c r="AN243" s="1"/>
      <c r="AO243" s="2"/>
      <c r="AP243" s="138">
        <v>100</v>
      </c>
      <c r="BO243" s="1"/>
      <c r="BV243" s="147"/>
    </row>
    <row r="244" spans="1:82">
      <c r="A244" s="1"/>
      <c r="B244" s="2"/>
      <c r="C244" s="2">
        <v>150</v>
      </c>
      <c r="E244" s="1">
        <f t="shared" si="132"/>
        <v>0</v>
      </c>
      <c r="F244" s="15" t="e">
        <f t="shared" si="133"/>
        <v>#DIV/0!</v>
      </c>
      <c r="G244" s="15" t="e">
        <f t="shared" si="134"/>
        <v>#DIV/0!</v>
      </c>
      <c r="H244" s="1">
        <f t="shared" si="135"/>
        <v>0</v>
      </c>
      <c r="I244" s="1">
        <f t="shared" si="136"/>
        <v>0</v>
      </c>
      <c r="J244" s="16" t="e">
        <f t="shared" si="137"/>
        <v>#DIV/0!</v>
      </c>
      <c r="AN244" s="1"/>
      <c r="AO244" s="2"/>
      <c r="AP244" s="138">
        <v>150</v>
      </c>
      <c r="BO244" s="1"/>
      <c r="BV244" s="147"/>
    </row>
    <row r="245" spans="1:82">
      <c r="A245" s="1"/>
      <c r="B245" s="2"/>
      <c r="C245" s="2">
        <v>200</v>
      </c>
      <c r="E245" s="1">
        <f t="shared" si="132"/>
        <v>0</v>
      </c>
      <c r="F245" s="15" t="e">
        <f t="shared" si="133"/>
        <v>#DIV/0!</v>
      </c>
      <c r="G245" s="15" t="e">
        <f t="shared" si="134"/>
        <v>#DIV/0!</v>
      </c>
      <c r="H245" s="1">
        <f t="shared" si="135"/>
        <v>0</v>
      </c>
      <c r="I245" s="1">
        <f t="shared" si="136"/>
        <v>0</v>
      </c>
      <c r="J245" s="16" t="e">
        <f t="shared" si="137"/>
        <v>#DIV/0!</v>
      </c>
      <c r="AN245" s="1"/>
      <c r="AO245" s="2"/>
      <c r="AP245" s="138">
        <v>200</v>
      </c>
      <c r="BO245" s="1"/>
      <c r="BV245" s="147"/>
    </row>
    <row r="246" spans="1:82">
      <c r="A246" s="1"/>
      <c r="B246" s="2"/>
      <c r="C246" s="2">
        <v>300</v>
      </c>
      <c r="E246" s="1">
        <f t="shared" si="132"/>
        <v>0</v>
      </c>
      <c r="F246" s="15" t="e">
        <f t="shared" si="133"/>
        <v>#DIV/0!</v>
      </c>
      <c r="G246" s="15" t="e">
        <f t="shared" si="134"/>
        <v>#DIV/0!</v>
      </c>
      <c r="H246" s="1">
        <f t="shared" si="135"/>
        <v>0</v>
      </c>
      <c r="I246" s="1">
        <f t="shared" si="136"/>
        <v>0</v>
      </c>
      <c r="J246" s="16" t="e">
        <f t="shared" si="137"/>
        <v>#DIV/0!</v>
      </c>
      <c r="AN246" s="1"/>
      <c r="AO246" s="2"/>
      <c r="AP246" s="138">
        <v>300</v>
      </c>
      <c r="BV246" s="147"/>
    </row>
    <row r="247" spans="1:82">
      <c r="A247" s="1"/>
      <c r="B247" s="2"/>
      <c r="C247" s="2">
        <v>400</v>
      </c>
      <c r="E247" s="1">
        <f t="shared" si="132"/>
        <v>0</v>
      </c>
      <c r="F247" s="15" t="e">
        <f t="shared" si="133"/>
        <v>#DIV/0!</v>
      </c>
      <c r="G247" s="15" t="e">
        <f t="shared" si="134"/>
        <v>#DIV/0!</v>
      </c>
      <c r="H247" s="1">
        <f t="shared" si="135"/>
        <v>0</v>
      </c>
      <c r="I247" s="1">
        <f t="shared" si="136"/>
        <v>0</v>
      </c>
      <c r="J247" s="16" t="e">
        <f t="shared" si="137"/>
        <v>#DIV/0!</v>
      </c>
      <c r="AN247" s="1"/>
      <c r="AO247" s="2"/>
      <c r="AP247" s="138">
        <v>400</v>
      </c>
      <c r="BV247" s="147"/>
    </row>
    <row r="248" spans="1:82">
      <c r="A248" s="1"/>
      <c r="B248" s="2"/>
      <c r="C248" s="2">
        <v>500</v>
      </c>
      <c r="E248" s="1">
        <f t="shared" si="132"/>
        <v>0</v>
      </c>
      <c r="F248" s="15" t="e">
        <f t="shared" si="133"/>
        <v>#DIV/0!</v>
      </c>
      <c r="G248" s="15" t="e">
        <f t="shared" si="134"/>
        <v>#DIV/0!</v>
      </c>
      <c r="H248" s="1">
        <f t="shared" si="135"/>
        <v>0</v>
      </c>
      <c r="I248" s="1">
        <f t="shared" si="136"/>
        <v>0</v>
      </c>
      <c r="J248" s="16" t="e">
        <f t="shared" si="137"/>
        <v>#DIV/0!</v>
      </c>
      <c r="AN248" s="1"/>
      <c r="AO248" s="2"/>
      <c r="AP248" s="138">
        <v>500</v>
      </c>
      <c r="BV248" s="147"/>
    </row>
    <row r="249" spans="1:82">
      <c r="A249" s="1"/>
      <c r="B249" s="2"/>
      <c r="C249" s="2">
        <v>600</v>
      </c>
      <c r="D249" s="1"/>
      <c r="E249" s="1">
        <f t="shared" si="132"/>
        <v>0</v>
      </c>
      <c r="F249" s="15" t="e">
        <f t="shared" si="133"/>
        <v>#DIV/0!</v>
      </c>
      <c r="G249" s="15" t="e">
        <f t="shared" si="134"/>
        <v>#DIV/0!</v>
      </c>
      <c r="H249" s="1">
        <f t="shared" si="135"/>
        <v>0</v>
      </c>
      <c r="I249" s="1">
        <f t="shared" si="136"/>
        <v>0</v>
      </c>
      <c r="J249" s="16" t="e">
        <f t="shared" si="137"/>
        <v>#DIV/0!</v>
      </c>
      <c r="AN249" s="1"/>
      <c r="AO249" s="2"/>
      <c r="AP249" s="138">
        <v>600</v>
      </c>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47"/>
      <c r="BW249" s="142"/>
      <c r="BX249" s="1"/>
      <c r="BY249" s="1"/>
      <c r="BZ249" s="1"/>
      <c r="CA249" s="1"/>
      <c r="CB249" s="1"/>
      <c r="CC249" s="1"/>
      <c r="CD249" s="1"/>
    </row>
    <row r="250" spans="1:82">
      <c r="A250" s="1"/>
      <c r="B250" s="7"/>
      <c r="C250" s="7"/>
      <c r="D250" s="1"/>
      <c r="E250" s="1"/>
      <c r="F250" s="15"/>
      <c r="G250" s="15"/>
      <c r="H250" s="1"/>
      <c r="I250" s="1"/>
      <c r="AN250" s="1"/>
      <c r="AO250" s="7"/>
      <c r="AP250" s="140"/>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7"/>
      <c r="BW250" s="142"/>
      <c r="BX250" s="1"/>
      <c r="BY250" s="1"/>
      <c r="BZ250" s="1"/>
      <c r="CA250" s="1"/>
      <c r="CB250" s="1"/>
      <c r="CC250" s="1"/>
      <c r="CD250" s="1"/>
    </row>
    <row r="251" spans="1:82">
      <c r="A251" s="5"/>
      <c r="B251" s="6"/>
      <c r="C251" s="6" t="s">
        <v>15</v>
      </c>
      <c r="D251" s="5"/>
      <c r="E251" s="1">
        <f>COUNT(BV251:CD251)</f>
        <v>0</v>
      </c>
      <c r="F251" s="15" t="e">
        <f>AVERAGE(BV251:CD251)</f>
        <v>#DIV/0!</v>
      </c>
      <c r="G251" s="15" t="e">
        <f>STDEV(BV251:CD251)</f>
        <v>#DIV/0!</v>
      </c>
      <c r="H251" s="1">
        <f>MAX(BV251:CD251)</f>
        <v>0</v>
      </c>
      <c r="I251" s="1">
        <f>MIN(BV251:CD251)</f>
        <v>0</v>
      </c>
      <c r="J251" s="16" t="e">
        <f>D251-F251</f>
        <v>#DIV/0!</v>
      </c>
      <c r="AN251" s="5"/>
      <c r="AO251" s="6"/>
      <c r="AP251" s="137" t="s">
        <v>15</v>
      </c>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145"/>
      <c r="BW251" s="146"/>
      <c r="BX251" s="5"/>
      <c r="BY251" s="5"/>
      <c r="BZ251" s="5"/>
      <c r="CA251" s="5"/>
      <c r="CB251" s="5"/>
      <c r="CC251" s="5"/>
      <c r="CD251" s="5"/>
    </row>
    <row r="252" spans="1:82">
      <c r="A252" s="1"/>
      <c r="B252" s="2"/>
      <c r="C252" s="2" t="s">
        <v>16</v>
      </c>
      <c r="D252" s="1"/>
      <c r="E252" s="1">
        <f>COUNT(BV252:CD252)</f>
        <v>0</v>
      </c>
      <c r="F252" s="15" t="e">
        <f>AVERAGE(BV252:CD252)</f>
        <v>#DIV/0!</v>
      </c>
      <c r="G252" s="15" t="e">
        <f>STDEV(BV252:CD252)</f>
        <v>#DIV/0!</v>
      </c>
      <c r="H252" s="1">
        <f>MAX(BV252:CD252)</f>
        <v>0</v>
      </c>
      <c r="I252" s="1">
        <f>MIN(BV252:CD252)</f>
        <v>0</v>
      </c>
      <c r="J252" s="16" t="e">
        <f>D252-F252</f>
        <v>#DIV/0!</v>
      </c>
      <c r="AN252" s="1"/>
      <c r="AO252" s="2"/>
      <c r="AP252" s="138" t="s">
        <v>16</v>
      </c>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47"/>
      <c r="BW252" s="142"/>
      <c r="BX252" s="1"/>
      <c r="BY252" s="1"/>
      <c r="BZ252" s="1"/>
      <c r="CA252" s="1"/>
      <c r="CB252" s="1"/>
      <c r="CC252" s="1"/>
      <c r="CD252" s="1"/>
    </row>
    <row r="253" spans="1:82">
      <c r="A253" s="1" t="s">
        <v>0</v>
      </c>
      <c r="B253" s="1" t="s">
        <v>1</v>
      </c>
      <c r="C253" s="1" t="s">
        <v>2</v>
      </c>
      <c r="D253" s="3"/>
      <c r="E253" s="1" t="s">
        <v>3</v>
      </c>
      <c r="F253" s="15" t="s">
        <v>4</v>
      </c>
      <c r="G253" s="15" t="s">
        <v>8</v>
      </c>
      <c r="H253" s="1" t="s">
        <v>5</v>
      </c>
      <c r="I253" s="1" t="s">
        <v>6</v>
      </c>
      <c r="J253" s="15" t="s">
        <v>7</v>
      </c>
      <c r="AN253" s="3" t="s">
        <v>11</v>
      </c>
      <c r="AO253" s="3" t="s">
        <v>12</v>
      </c>
      <c r="AP253" s="139" t="s">
        <v>13</v>
      </c>
      <c r="AQ253" s="3"/>
      <c r="AR253" s="1">
        <v>2005</v>
      </c>
      <c r="AS253" s="1">
        <v>2004</v>
      </c>
      <c r="AT253" s="1">
        <v>2003</v>
      </c>
      <c r="AU253" s="1">
        <v>2002</v>
      </c>
      <c r="AV253">
        <v>2001</v>
      </c>
      <c r="AW253" s="1">
        <v>2001</v>
      </c>
      <c r="AX253" s="1">
        <v>2000</v>
      </c>
      <c r="AY253" s="1">
        <v>1999</v>
      </c>
      <c r="AZ253" s="1">
        <v>1999</v>
      </c>
      <c r="BA253" s="1">
        <v>1998</v>
      </c>
      <c r="BB253" s="1">
        <v>1997</v>
      </c>
      <c r="BC253" s="1">
        <v>1996</v>
      </c>
      <c r="BD253" s="1">
        <v>1995</v>
      </c>
      <c r="BE253" s="1">
        <v>1994</v>
      </c>
      <c r="BF253" s="3">
        <v>1993</v>
      </c>
      <c r="BG253" s="3">
        <v>1992</v>
      </c>
      <c r="BH253" s="3"/>
      <c r="BI253" s="3">
        <v>1991</v>
      </c>
      <c r="BJ253" s="3">
        <v>1990</v>
      </c>
      <c r="BK253" s="3">
        <v>1989</v>
      </c>
      <c r="BL253" s="3">
        <v>1988</v>
      </c>
      <c r="BM253" s="3">
        <v>1987</v>
      </c>
      <c r="BN253" s="3">
        <v>1986</v>
      </c>
      <c r="BO253" s="3">
        <v>1985</v>
      </c>
      <c r="BP253" s="3">
        <v>1984</v>
      </c>
      <c r="BQ253" s="3">
        <v>1984</v>
      </c>
      <c r="BR253" s="3">
        <v>1983</v>
      </c>
      <c r="BS253" s="3">
        <v>1982</v>
      </c>
      <c r="BT253" s="3">
        <v>1981</v>
      </c>
      <c r="BU253" s="3">
        <v>1981</v>
      </c>
      <c r="BV253" s="144">
        <v>1980</v>
      </c>
      <c r="BW253" s="144"/>
      <c r="BX253" s="3"/>
      <c r="BY253" s="3"/>
      <c r="BZ253" s="3"/>
      <c r="CA253" s="3"/>
      <c r="CB253" s="3"/>
      <c r="CC253" s="3"/>
      <c r="CD253" s="3"/>
    </row>
    <row r="254" spans="1:82">
      <c r="A254" s="3">
        <v>1</v>
      </c>
      <c r="B254" s="4">
        <v>54</v>
      </c>
      <c r="C254" s="4" t="s">
        <v>14</v>
      </c>
      <c r="D254" s="3"/>
      <c r="E254" s="1">
        <f t="shared" ref="E254:E267" si="138">COUNT(BV254:CD254)</f>
        <v>0</v>
      </c>
      <c r="F254" s="15" t="e">
        <f t="shared" ref="F254:F267" si="139">AVERAGE(BV254:CD254)</f>
        <v>#DIV/0!</v>
      </c>
      <c r="G254" s="15" t="e">
        <f t="shared" ref="G254:G267" si="140">STDEV(BV254:CD254)</f>
        <v>#DIV/0!</v>
      </c>
      <c r="H254" s="1">
        <f t="shared" ref="H254:H267" si="141">MAX(BV254:CD254)</f>
        <v>0</v>
      </c>
      <c r="I254" s="1">
        <f t="shared" ref="I254:I267" si="142">MIN(BV254:CD254)</f>
        <v>0</v>
      </c>
      <c r="J254" s="16" t="e">
        <f t="shared" ref="J254:J267" si="143">D254-F254</f>
        <v>#DIV/0!</v>
      </c>
      <c r="AN254" s="3">
        <v>1</v>
      </c>
      <c r="AO254" s="4">
        <v>54</v>
      </c>
      <c r="AP254" s="136" t="s">
        <v>14</v>
      </c>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143"/>
      <c r="BW254" s="144"/>
      <c r="BX254" s="3"/>
      <c r="BY254" s="3"/>
      <c r="BZ254" s="3"/>
      <c r="CA254" s="3"/>
      <c r="CB254" s="3"/>
      <c r="CC254" s="3"/>
      <c r="CD254" s="3"/>
    </row>
    <row r="255" spans="1:82">
      <c r="A255" s="1"/>
      <c r="B255" s="2"/>
      <c r="C255" s="6">
        <v>0</v>
      </c>
      <c r="D255" s="5"/>
      <c r="E255" s="1">
        <f t="shared" si="138"/>
        <v>0</v>
      </c>
      <c r="F255" s="15" t="e">
        <f t="shared" si="139"/>
        <v>#DIV/0!</v>
      </c>
      <c r="G255" s="15" t="e">
        <f t="shared" si="140"/>
        <v>#DIV/0!</v>
      </c>
      <c r="H255" s="1">
        <f t="shared" si="141"/>
        <v>0</v>
      </c>
      <c r="I255" s="1">
        <f t="shared" si="142"/>
        <v>0</v>
      </c>
      <c r="J255" s="16" t="e">
        <f t="shared" si="143"/>
        <v>#DIV/0!</v>
      </c>
      <c r="AN255" s="1"/>
      <c r="AO255" s="2"/>
      <c r="AP255" s="137">
        <v>0</v>
      </c>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145"/>
      <c r="BW255" s="146"/>
      <c r="BX255" s="5"/>
      <c r="BY255" s="5"/>
      <c r="BZ255" s="5"/>
      <c r="CA255" s="5"/>
      <c r="CB255" s="5"/>
      <c r="CC255" s="5"/>
      <c r="CD255" s="5"/>
    </row>
    <row r="256" spans="1:82">
      <c r="A256" s="1"/>
      <c r="B256" s="2"/>
      <c r="C256" s="2">
        <v>10</v>
      </c>
      <c r="E256" s="1">
        <f t="shared" si="138"/>
        <v>0</v>
      </c>
      <c r="F256" s="15" t="e">
        <f t="shared" si="139"/>
        <v>#DIV/0!</v>
      </c>
      <c r="G256" s="15" t="e">
        <f t="shared" si="140"/>
        <v>#DIV/0!</v>
      </c>
      <c r="H256" s="1">
        <f t="shared" si="141"/>
        <v>0</v>
      </c>
      <c r="I256" s="1">
        <f t="shared" si="142"/>
        <v>0</v>
      </c>
      <c r="J256" s="16" t="e">
        <f t="shared" si="143"/>
        <v>#DIV/0!</v>
      </c>
      <c r="AN256" s="1"/>
      <c r="AO256" s="2"/>
      <c r="AP256" s="138">
        <v>10</v>
      </c>
      <c r="BO256" s="1"/>
      <c r="BV256" s="147"/>
    </row>
    <row r="257" spans="1:82">
      <c r="A257" s="1"/>
      <c r="B257" s="2"/>
      <c r="C257" s="2">
        <v>20</v>
      </c>
      <c r="E257" s="1">
        <f t="shared" si="138"/>
        <v>0</v>
      </c>
      <c r="F257" s="15" t="e">
        <f t="shared" si="139"/>
        <v>#DIV/0!</v>
      </c>
      <c r="G257" s="15" t="e">
        <f t="shared" si="140"/>
        <v>#DIV/0!</v>
      </c>
      <c r="H257" s="1">
        <f t="shared" si="141"/>
        <v>0</v>
      </c>
      <c r="I257" s="1">
        <f t="shared" si="142"/>
        <v>0</v>
      </c>
      <c r="J257" s="16" t="e">
        <f t="shared" si="143"/>
        <v>#DIV/0!</v>
      </c>
      <c r="AN257" s="1"/>
      <c r="AO257" s="2"/>
      <c r="AP257" s="138">
        <v>20</v>
      </c>
      <c r="BO257" s="1"/>
      <c r="BV257" s="147"/>
    </row>
    <row r="258" spans="1:82">
      <c r="A258" s="1"/>
      <c r="B258" s="2"/>
      <c r="C258" s="2">
        <v>30</v>
      </c>
      <c r="E258" s="1">
        <f t="shared" si="138"/>
        <v>0</v>
      </c>
      <c r="F258" s="15" t="e">
        <f t="shared" si="139"/>
        <v>#DIV/0!</v>
      </c>
      <c r="G258" s="15" t="e">
        <f t="shared" si="140"/>
        <v>#DIV/0!</v>
      </c>
      <c r="H258" s="1">
        <f t="shared" si="141"/>
        <v>0</v>
      </c>
      <c r="I258" s="1">
        <f t="shared" si="142"/>
        <v>0</v>
      </c>
      <c r="J258" s="16" t="e">
        <f t="shared" si="143"/>
        <v>#DIV/0!</v>
      </c>
      <c r="AN258" s="1"/>
      <c r="AO258" s="2"/>
      <c r="AP258" s="138">
        <v>30</v>
      </c>
      <c r="BO258" s="1"/>
      <c r="BV258" s="147"/>
    </row>
    <row r="259" spans="1:82">
      <c r="A259" s="1"/>
      <c r="B259" s="2"/>
      <c r="C259" s="2">
        <v>50</v>
      </c>
      <c r="E259" s="1">
        <f t="shared" si="138"/>
        <v>0</v>
      </c>
      <c r="F259" s="15" t="e">
        <f t="shared" si="139"/>
        <v>#DIV/0!</v>
      </c>
      <c r="G259" s="15" t="e">
        <f t="shared" si="140"/>
        <v>#DIV/0!</v>
      </c>
      <c r="H259" s="1">
        <f t="shared" si="141"/>
        <v>0</v>
      </c>
      <c r="I259" s="1">
        <f t="shared" si="142"/>
        <v>0</v>
      </c>
      <c r="J259" s="16" t="e">
        <f t="shared" si="143"/>
        <v>#DIV/0!</v>
      </c>
      <c r="AN259" s="1"/>
      <c r="AO259" s="2"/>
      <c r="AP259" s="138">
        <v>50</v>
      </c>
      <c r="BO259" s="1"/>
      <c r="BV259" s="147"/>
    </row>
    <row r="260" spans="1:82">
      <c r="A260" s="1"/>
      <c r="B260" s="2"/>
      <c r="C260" s="2">
        <v>75</v>
      </c>
      <c r="E260" s="1">
        <f t="shared" si="138"/>
        <v>0</v>
      </c>
      <c r="F260" s="15" t="e">
        <f t="shared" si="139"/>
        <v>#DIV/0!</v>
      </c>
      <c r="G260" s="15" t="e">
        <f t="shared" si="140"/>
        <v>#DIV/0!</v>
      </c>
      <c r="H260" s="1">
        <f t="shared" si="141"/>
        <v>0</v>
      </c>
      <c r="I260" s="1">
        <f t="shared" si="142"/>
        <v>0</v>
      </c>
      <c r="J260" s="16" t="e">
        <f t="shared" si="143"/>
        <v>#DIV/0!</v>
      </c>
      <c r="AN260" s="1"/>
      <c r="AO260" s="2"/>
      <c r="AP260" s="138">
        <v>75</v>
      </c>
      <c r="BO260" s="1"/>
      <c r="BV260" s="147"/>
    </row>
    <row r="261" spans="1:82">
      <c r="A261" s="1"/>
      <c r="B261" s="2"/>
      <c r="C261" s="2">
        <v>100</v>
      </c>
      <c r="E261" s="1">
        <f t="shared" si="138"/>
        <v>0</v>
      </c>
      <c r="F261" s="15" t="e">
        <f t="shared" si="139"/>
        <v>#DIV/0!</v>
      </c>
      <c r="G261" s="15" t="e">
        <f t="shared" si="140"/>
        <v>#DIV/0!</v>
      </c>
      <c r="H261" s="1">
        <f t="shared" si="141"/>
        <v>0</v>
      </c>
      <c r="I261" s="1">
        <f t="shared" si="142"/>
        <v>0</v>
      </c>
      <c r="J261" s="16" t="e">
        <f t="shared" si="143"/>
        <v>#DIV/0!</v>
      </c>
      <c r="AN261" s="1"/>
      <c r="AO261" s="2"/>
      <c r="AP261" s="138">
        <v>100</v>
      </c>
      <c r="BO261" s="1"/>
      <c r="BV261" s="147"/>
    </row>
    <row r="262" spans="1:82">
      <c r="A262" s="1"/>
      <c r="B262" s="2"/>
      <c r="C262" s="2">
        <v>150</v>
      </c>
      <c r="E262" s="1">
        <f t="shared" si="138"/>
        <v>0</v>
      </c>
      <c r="F262" s="15" t="e">
        <f t="shared" si="139"/>
        <v>#DIV/0!</v>
      </c>
      <c r="G262" s="15" t="e">
        <f t="shared" si="140"/>
        <v>#DIV/0!</v>
      </c>
      <c r="H262" s="1">
        <f t="shared" si="141"/>
        <v>0</v>
      </c>
      <c r="I262" s="1">
        <f t="shared" si="142"/>
        <v>0</v>
      </c>
      <c r="J262" s="16" t="e">
        <f t="shared" si="143"/>
        <v>#DIV/0!</v>
      </c>
      <c r="AN262" s="1"/>
      <c r="AO262" s="2"/>
      <c r="AP262" s="138">
        <v>150</v>
      </c>
      <c r="BO262" s="1"/>
      <c r="BV262" s="147"/>
    </row>
    <row r="263" spans="1:82">
      <c r="A263" s="1"/>
      <c r="B263" s="2"/>
      <c r="C263" s="2">
        <v>200</v>
      </c>
      <c r="E263" s="1">
        <f t="shared" si="138"/>
        <v>0</v>
      </c>
      <c r="F263" s="15" t="e">
        <f t="shared" si="139"/>
        <v>#DIV/0!</v>
      </c>
      <c r="G263" s="15" t="e">
        <f t="shared" si="140"/>
        <v>#DIV/0!</v>
      </c>
      <c r="H263" s="1">
        <f t="shared" si="141"/>
        <v>0</v>
      </c>
      <c r="I263" s="1">
        <f t="shared" si="142"/>
        <v>0</v>
      </c>
      <c r="J263" s="16" t="e">
        <f t="shared" si="143"/>
        <v>#DIV/0!</v>
      </c>
      <c r="AN263" s="1"/>
      <c r="AO263" s="2"/>
      <c r="AP263" s="138">
        <v>200</v>
      </c>
      <c r="BO263" s="1"/>
      <c r="BV263" s="147"/>
    </row>
    <row r="264" spans="1:82">
      <c r="A264" s="1"/>
      <c r="B264" s="2"/>
      <c r="C264" s="2">
        <v>300</v>
      </c>
      <c r="E264" s="1">
        <f t="shared" si="138"/>
        <v>0</v>
      </c>
      <c r="F264" s="15" t="e">
        <f t="shared" si="139"/>
        <v>#DIV/0!</v>
      </c>
      <c r="G264" s="15" t="e">
        <f t="shared" si="140"/>
        <v>#DIV/0!</v>
      </c>
      <c r="H264" s="1">
        <f t="shared" si="141"/>
        <v>0</v>
      </c>
      <c r="I264" s="1">
        <f t="shared" si="142"/>
        <v>0</v>
      </c>
      <c r="J264" s="16" t="e">
        <f t="shared" si="143"/>
        <v>#DIV/0!</v>
      </c>
      <c r="AN264" s="1"/>
      <c r="AO264" s="2"/>
      <c r="AP264" s="138">
        <v>300</v>
      </c>
      <c r="BV264" s="147"/>
    </row>
    <row r="265" spans="1:82">
      <c r="A265" s="1"/>
      <c r="B265" s="2"/>
      <c r="C265" s="2">
        <v>400</v>
      </c>
      <c r="E265" s="1">
        <f t="shared" si="138"/>
        <v>0</v>
      </c>
      <c r="F265" s="15" t="e">
        <f t="shared" si="139"/>
        <v>#DIV/0!</v>
      </c>
      <c r="G265" s="15" t="e">
        <f t="shared" si="140"/>
        <v>#DIV/0!</v>
      </c>
      <c r="H265" s="1">
        <f t="shared" si="141"/>
        <v>0</v>
      </c>
      <c r="I265" s="1">
        <f t="shared" si="142"/>
        <v>0</v>
      </c>
      <c r="J265" s="16" t="e">
        <f t="shared" si="143"/>
        <v>#DIV/0!</v>
      </c>
      <c r="AN265" s="1"/>
      <c r="AO265" s="2"/>
      <c r="AP265" s="138">
        <v>400</v>
      </c>
      <c r="BV265" s="147"/>
    </row>
    <row r="266" spans="1:82">
      <c r="A266" s="1"/>
      <c r="B266" s="2"/>
      <c r="C266" s="2">
        <v>500</v>
      </c>
      <c r="E266" s="1">
        <f t="shared" si="138"/>
        <v>0</v>
      </c>
      <c r="F266" s="15" t="e">
        <f t="shared" si="139"/>
        <v>#DIV/0!</v>
      </c>
      <c r="G266" s="15" t="e">
        <f t="shared" si="140"/>
        <v>#DIV/0!</v>
      </c>
      <c r="H266" s="1">
        <f t="shared" si="141"/>
        <v>0</v>
      </c>
      <c r="I266" s="1">
        <f t="shared" si="142"/>
        <v>0</v>
      </c>
      <c r="J266" s="16" t="e">
        <f t="shared" si="143"/>
        <v>#DIV/0!</v>
      </c>
      <c r="AN266" s="1"/>
      <c r="AO266" s="2"/>
      <c r="AP266" s="138">
        <v>500</v>
      </c>
      <c r="BV266" s="147"/>
    </row>
    <row r="267" spans="1:82">
      <c r="A267" s="1"/>
      <c r="B267" s="2"/>
      <c r="C267" s="2">
        <v>600</v>
      </c>
      <c r="D267" s="1"/>
      <c r="E267" s="1">
        <f t="shared" si="138"/>
        <v>0</v>
      </c>
      <c r="F267" s="15" t="e">
        <f t="shared" si="139"/>
        <v>#DIV/0!</v>
      </c>
      <c r="G267" s="15" t="e">
        <f t="shared" si="140"/>
        <v>#DIV/0!</v>
      </c>
      <c r="H267" s="1">
        <f t="shared" si="141"/>
        <v>0</v>
      </c>
      <c r="I267" s="1">
        <f t="shared" si="142"/>
        <v>0</v>
      </c>
      <c r="J267" s="16" t="e">
        <f t="shared" si="143"/>
        <v>#DIV/0!</v>
      </c>
      <c r="AN267" s="1"/>
      <c r="AO267" s="2"/>
      <c r="AP267" s="138">
        <v>600</v>
      </c>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47"/>
      <c r="BW267" s="142"/>
      <c r="BX267" s="1"/>
      <c r="BY267" s="1"/>
      <c r="BZ267" s="1"/>
      <c r="CA267" s="1"/>
      <c r="CB267" s="1"/>
      <c r="CC267" s="1"/>
      <c r="CD267" s="1"/>
    </row>
    <row r="268" spans="1:82">
      <c r="A268" s="1"/>
      <c r="B268" s="7"/>
      <c r="C268" s="7"/>
      <c r="D268" s="1"/>
      <c r="E268" s="1"/>
      <c r="F268" s="15"/>
      <c r="G268" s="15"/>
      <c r="H268" s="1"/>
      <c r="I268" s="1"/>
      <c r="AN268" s="1"/>
      <c r="AO268" s="7"/>
      <c r="AP268" s="140"/>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7"/>
      <c r="BW268" s="142"/>
      <c r="BX268" s="1"/>
      <c r="BY268" s="1"/>
      <c r="BZ268" s="1"/>
      <c r="CA268" s="1"/>
      <c r="CB268" s="1"/>
      <c r="CC268" s="1"/>
      <c r="CD268" s="1"/>
    </row>
    <row r="269" spans="1:82">
      <c r="A269" s="5"/>
      <c r="B269" s="6"/>
      <c r="C269" s="6" t="s">
        <v>15</v>
      </c>
      <c r="D269" s="5"/>
      <c r="E269" s="1">
        <f>COUNT(BV269:CD269)</f>
        <v>0</v>
      </c>
      <c r="F269" s="15" t="e">
        <f>AVERAGE(BV269:CD269)</f>
        <v>#DIV/0!</v>
      </c>
      <c r="G269" s="15" t="e">
        <f>STDEV(BV269:CD269)</f>
        <v>#DIV/0!</v>
      </c>
      <c r="H269" s="1">
        <f>MAX(BV269:CD269)</f>
        <v>0</v>
      </c>
      <c r="I269" s="1">
        <f>MIN(BV269:CD269)</f>
        <v>0</v>
      </c>
      <c r="J269" s="16" t="e">
        <f>D269-F269</f>
        <v>#DIV/0!</v>
      </c>
      <c r="AN269" s="5"/>
      <c r="AO269" s="6"/>
      <c r="AP269" s="137" t="s">
        <v>15</v>
      </c>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145"/>
      <c r="BW269" s="146"/>
      <c r="BX269" s="5"/>
      <c r="BY269" s="5"/>
      <c r="BZ269" s="5"/>
      <c r="CA269" s="5"/>
      <c r="CB269" s="5"/>
      <c r="CC269" s="5"/>
      <c r="CD269" s="5"/>
    </row>
    <row r="270" spans="1:82">
      <c r="A270" s="1"/>
      <c r="B270" s="2"/>
      <c r="C270" s="2" t="s">
        <v>16</v>
      </c>
      <c r="D270" s="1"/>
      <c r="E270" s="1">
        <f>COUNT(BV270:CD270)</f>
        <v>0</v>
      </c>
      <c r="F270" s="15" t="e">
        <f>AVERAGE(BV270:CD270)</f>
        <v>#DIV/0!</v>
      </c>
      <c r="G270" s="15" t="e">
        <f>STDEV(BV270:CD270)</f>
        <v>#DIV/0!</v>
      </c>
      <c r="H270" s="1">
        <f>MAX(BV270:CD270)</f>
        <v>0</v>
      </c>
      <c r="I270" s="1">
        <f>MIN(BV270:CD270)</f>
        <v>0</v>
      </c>
      <c r="J270" s="16" t="e">
        <f>D270-F270</f>
        <v>#DIV/0!</v>
      </c>
      <c r="AN270" s="1"/>
      <c r="AO270" s="2"/>
      <c r="AP270" s="138" t="s">
        <v>16</v>
      </c>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47"/>
      <c r="BW270" s="142"/>
      <c r="BX270" s="1"/>
      <c r="BY270" s="1"/>
      <c r="BZ270" s="1"/>
      <c r="CA270" s="1"/>
      <c r="CB270" s="1"/>
      <c r="CC270" s="1"/>
      <c r="CD270" s="1"/>
    </row>
    <row r="271" spans="1:82">
      <c r="A271" s="1" t="s">
        <v>0</v>
      </c>
      <c r="B271" s="1" t="s">
        <v>1</v>
      </c>
      <c r="C271" s="1" t="s">
        <v>2</v>
      </c>
      <c r="D271" s="3"/>
      <c r="E271" s="1" t="s">
        <v>3</v>
      </c>
      <c r="F271" s="15" t="s">
        <v>4</v>
      </c>
      <c r="G271" s="15" t="s">
        <v>8</v>
      </c>
      <c r="H271" s="1" t="s">
        <v>5</v>
      </c>
      <c r="I271" s="1" t="s">
        <v>6</v>
      </c>
      <c r="J271" s="15" t="s">
        <v>7</v>
      </c>
      <c r="AN271" s="3" t="s">
        <v>11</v>
      </c>
      <c r="AO271" s="3" t="s">
        <v>12</v>
      </c>
      <c r="AP271" s="139" t="s">
        <v>13</v>
      </c>
      <c r="AQ271" s="3"/>
      <c r="AR271" s="1">
        <v>2005</v>
      </c>
      <c r="AS271" s="1">
        <v>2004</v>
      </c>
      <c r="AT271" s="1">
        <v>2003</v>
      </c>
      <c r="AU271" s="1">
        <v>2002</v>
      </c>
      <c r="AV271">
        <v>2001</v>
      </c>
      <c r="AW271" s="1">
        <v>2001</v>
      </c>
      <c r="AX271" s="1">
        <v>2000</v>
      </c>
      <c r="AY271" s="1">
        <v>1999</v>
      </c>
      <c r="AZ271" s="1">
        <v>1999</v>
      </c>
      <c r="BA271" s="1">
        <v>1998</v>
      </c>
      <c r="BB271" s="1">
        <v>1997</v>
      </c>
      <c r="BC271" s="1">
        <v>1996</v>
      </c>
      <c r="BD271" s="1">
        <v>1995</v>
      </c>
      <c r="BE271" s="1">
        <v>1994</v>
      </c>
      <c r="BF271" s="3">
        <v>1993</v>
      </c>
      <c r="BG271" s="3">
        <v>1992</v>
      </c>
      <c r="BH271" s="3"/>
      <c r="BI271" s="3">
        <v>1991</v>
      </c>
      <c r="BJ271" s="3">
        <v>1990</v>
      </c>
      <c r="BK271" s="3">
        <v>1989</v>
      </c>
      <c r="BL271" s="3">
        <v>1988</v>
      </c>
      <c r="BM271" s="3">
        <v>1987</v>
      </c>
      <c r="BN271" s="3">
        <v>1986</v>
      </c>
      <c r="BO271" s="3">
        <v>1985</v>
      </c>
      <c r="BP271" s="3">
        <v>1984</v>
      </c>
      <c r="BQ271" s="3">
        <v>1984</v>
      </c>
      <c r="BR271" s="3">
        <v>1983</v>
      </c>
      <c r="BS271" s="3">
        <v>1982</v>
      </c>
      <c r="BT271" s="3">
        <v>1981</v>
      </c>
      <c r="BU271" s="3">
        <v>1981</v>
      </c>
      <c r="BV271" s="144">
        <v>1980</v>
      </c>
      <c r="BW271" s="144"/>
      <c r="BX271" s="3"/>
      <c r="BY271" s="3"/>
      <c r="BZ271" s="3"/>
      <c r="CA271" s="3"/>
      <c r="CB271" s="3"/>
      <c r="CC271" s="3"/>
      <c r="CD271" s="3"/>
    </row>
    <row r="272" spans="1:82">
      <c r="A272" s="3">
        <v>1</v>
      </c>
      <c r="B272" s="4">
        <v>45</v>
      </c>
      <c r="C272" s="4" t="s">
        <v>14</v>
      </c>
      <c r="D272" s="3"/>
      <c r="E272" s="1">
        <f t="shared" ref="E272:E285" si="144">COUNT(BV272:CD272)</f>
        <v>0</v>
      </c>
      <c r="F272" s="15" t="e">
        <f t="shared" ref="F272:F285" si="145">AVERAGE(BV272:CD272)</f>
        <v>#DIV/0!</v>
      </c>
      <c r="G272" s="15" t="e">
        <f t="shared" ref="G272:G285" si="146">STDEV(BV272:CD272)</f>
        <v>#DIV/0!</v>
      </c>
      <c r="H272" s="1">
        <f t="shared" ref="H272:H285" si="147">MAX(BV272:CD272)</f>
        <v>0</v>
      </c>
      <c r="I272" s="1">
        <f t="shared" ref="I272:I285" si="148">MIN(BV272:CD272)</f>
        <v>0</v>
      </c>
      <c r="J272" s="16" t="e">
        <f t="shared" ref="J272:J285" si="149">AX272-F272</f>
        <v>#DIV/0!</v>
      </c>
      <c r="AN272" s="3">
        <v>1</v>
      </c>
      <c r="AO272" s="4">
        <v>45</v>
      </c>
      <c r="AP272" s="136" t="s">
        <v>14</v>
      </c>
      <c r="AQ272" s="3"/>
      <c r="AR272" s="3"/>
      <c r="AS272" s="3"/>
      <c r="AT272" s="3"/>
      <c r="AU272" s="3"/>
      <c r="AV272" s="3"/>
      <c r="AW272" s="3"/>
      <c r="AX272" s="7"/>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143"/>
      <c r="BW272" s="144"/>
      <c r="BX272" s="3"/>
      <c r="BY272" s="3"/>
      <c r="BZ272" s="3"/>
      <c r="CA272" s="3"/>
      <c r="CB272" s="3"/>
      <c r="CC272" s="3"/>
      <c r="CD272" s="3"/>
    </row>
    <row r="273" spans="1:82">
      <c r="A273" s="1"/>
      <c r="B273" s="2"/>
      <c r="C273" s="6">
        <v>0</v>
      </c>
      <c r="D273" s="5"/>
      <c r="E273" s="1">
        <f t="shared" si="144"/>
        <v>0</v>
      </c>
      <c r="F273" s="15" t="e">
        <f t="shared" si="145"/>
        <v>#DIV/0!</v>
      </c>
      <c r="G273" s="15" t="e">
        <f t="shared" si="146"/>
        <v>#DIV/0!</v>
      </c>
      <c r="H273" s="1">
        <f t="shared" si="147"/>
        <v>0</v>
      </c>
      <c r="I273" s="1">
        <f t="shared" si="148"/>
        <v>0</v>
      </c>
      <c r="J273" s="16" t="e">
        <f t="shared" si="149"/>
        <v>#DIV/0!</v>
      </c>
      <c r="AN273" s="1"/>
      <c r="AO273" s="2"/>
      <c r="AP273" s="137">
        <v>0</v>
      </c>
      <c r="AQ273" s="5"/>
      <c r="AR273" s="5"/>
      <c r="AS273" s="5"/>
      <c r="AT273" s="5"/>
      <c r="AU273" s="5"/>
      <c r="AV273" s="5"/>
      <c r="AW273" s="5"/>
      <c r="AX273" s="7"/>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145"/>
      <c r="BW273" s="146"/>
      <c r="BX273" s="5"/>
      <c r="BY273" s="5"/>
      <c r="BZ273" s="5"/>
      <c r="CA273" s="5"/>
      <c r="CB273" s="5"/>
      <c r="CC273" s="5"/>
      <c r="CD273" s="5"/>
    </row>
    <row r="274" spans="1:82">
      <c r="A274" s="1"/>
      <c r="B274" s="2"/>
      <c r="C274" s="2">
        <v>10</v>
      </c>
      <c r="E274" s="1">
        <f t="shared" si="144"/>
        <v>0</v>
      </c>
      <c r="F274" s="15" t="e">
        <f t="shared" si="145"/>
        <v>#DIV/0!</v>
      </c>
      <c r="G274" s="15" t="e">
        <f t="shared" si="146"/>
        <v>#DIV/0!</v>
      </c>
      <c r="H274" s="1">
        <f t="shared" si="147"/>
        <v>0</v>
      </c>
      <c r="I274" s="1">
        <f t="shared" si="148"/>
        <v>0</v>
      </c>
      <c r="J274" s="16" t="e">
        <f t="shared" si="149"/>
        <v>#DIV/0!</v>
      </c>
      <c r="AN274" s="1"/>
      <c r="AO274" s="2"/>
      <c r="AP274" s="138">
        <v>10</v>
      </c>
      <c r="AX274" s="7"/>
      <c r="BO274" s="1"/>
      <c r="BV274" s="147"/>
    </row>
    <row r="275" spans="1:82">
      <c r="A275" s="1"/>
      <c r="B275" s="2"/>
      <c r="C275" s="2">
        <v>20</v>
      </c>
      <c r="E275" s="1">
        <f t="shared" si="144"/>
        <v>0</v>
      </c>
      <c r="F275" s="15" t="e">
        <f t="shared" si="145"/>
        <v>#DIV/0!</v>
      </c>
      <c r="G275" s="15" t="e">
        <f t="shared" si="146"/>
        <v>#DIV/0!</v>
      </c>
      <c r="H275" s="1">
        <f t="shared" si="147"/>
        <v>0</v>
      </c>
      <c r="I275" s="1">
        <f t="shared" si="148"/>
        <v>0</v>
      </c>
      <c r="J275" s="16" t="e">
        <f t="shared" si="149"/>
        <v>#DIV/0!</v>
      </c>
      <c r="AN275" s="1"/>
      <c r="AO275" s="2"/>
      <c r="AP275" s="138">
        <v>20</v>
      </c>
      <c r="AX275" s="7"/>
      <c r="BO275" s="1"/>
      <c r="BV275" s="147"/>
    </row>
    <row r="276" spans="1:82">
      <c r="A276" s="1"/>
      <c r="B276" s="2"/>
      <c r="C276" s="2">
        <v>30</v>
      </c>
      <c r="E276" s="1">
        <f t="shared" si="144"/>
        <v>0</v>
      </c>
      <c r="F276" s="15" t="e">
        <f t="shared" si="145"/>
        <v>#DIV/0!</v>
      </c>
      <c r="G276" s="15" t="e">
        <f t="shared" si="146"/>
        <v>#DIV/0!</v>
      </c>
      <c r="H276" s="1">
        <f t="shared" si="147"/>
        <v>0</v>
      </c>
      <c r="I276" s="1">
        <f t="shared" si="148"/>
        <v>0</v>
      </c>
      <c r="J276" s="16" t="e">
        <f t="shared" si="149"/>
        <v>#DIV/0!</v>
      </c>
      <c r="AN276" s="1"/>
      <c r="AO276" s="2"/>
      <c r="AP276" s="138">
        <v>30</v>
      </c>
      <c r="AX276" s="7"/>
      <c r="BO276" s="1"/>
      <c r="BV276" s="147"/>
    </row>
    <row r="277" spans="1:82">
      <c r="A277" s="1"/>
      <c r="B277" s="2"/>
      <c r="C277" s="2">
        <v>50</v>
      </c>
      <c r="E277" s="1">
        <f t="shared" si="144"/>
        <v>0</v>
      </c>
      <c r="F277" s="15" t="e">
        <f t="shared" si="145"/>
        <v>#DIV/0!</v>
      </c>
      <c r="G277" s="15" t="e">
        <f t="shared" si="146"/>
        <v>#DIV/0!</v>
      </c>
      <c r="H277" s="1">
        <f t="shared" si="147"/>
        <v>0</v>
      </c>
      <c r="I277" s="1">
        <f t="shared" si="148"/>
        <v>0</v>
      </c>
      <c r="J277" s="16" t="e">
        <f t="shared" si="149"/>
        <v>#DIV/0!</v>
      </c>
      <c r="AN277" s="1"/>
      <c r="AO277" s="2"/>
      <c r="AP277" s="138">
        <v>50</v>
      </c>
      <c r="AX277" s="7"/>
      <c r="BO277" s="1"/>
      <c r="BV277" s="147"/>
    </row>
    <row r="278" spans="1:82">
      <c r="A278" s="1"/>
      <c r="B278" s="2"/>
      <c r="C278" s="2">
        <v>75</v>
      </c>
      <c r="E278" s="1">
        <f t="shared" si="144"/>
        <v>0</v>
      </c>
      <c r="F278" s="15" t="e">
        <f t="shared" si="145"/>
        <v>#DIV/0!</v>
      </c>
      <c r="G278" s="15" t="e">
        <f t="shared" si="146"/>
        <v>#DIV/0!</v>
      </c>
      <c r="H278" s="1">
        <f t="shared" si="147"/>
        <v>0</v>
      </c>
      <c r="I278" s="1">
        <f t="shared" si="148"/>
        <v>0</v>
      </c>
      <c r="J278" s="16" t="e">
        <f t="shared" si="149"/>
        <v>#DIV/0!</v>
      </c>
      <c r="AN278" s="1"/>
      <c r="AO278" s="2"/>
      <c r="AP278" s="138">
        <v>75</v>
      </c>
      <c r="AX278" s="7"/>
      <c r="BO278" s="1"/>
      <c r="BV278" s="147"/>
    </row>
    <row r="279" spans="1:82">
      <c r="A279" s="1"/>
      <c r="B279" s="2"/>
      <c r="C279" s="2">
        <v>100</v>
      </c>
      <c r="E279" s="1">
        <f t="shared" si="144"/>
        <v>0</v>
      </c>
      <c r="F279" s="15" t="e">
        <f t="shared" si="145"/>
        <v>#DIV/0!</v>
      </c>
      <c r="G279" s="15" t="e">
        <f t="shared" si="146"/>
        <v>#DIV/0!</v>
      </c>
      <c r="H279" s="1">
        <f t="shared" si="147"/>
        <v>0</v>
      </c>
      <c r="I279" s="1">
        <f t="shared" si="148"/>
        <v>0</v>
      </c>
      <c r="J279" s="16" t="e">
        <f t="shared" si="149"/>
        <v>#DIV/0!</v>
      </c>
      <c r="AN279" s="1"/>
      <c r="AO279" s="2"/>
      <c r="AP279" s="138">
        <v>100</v>
      </c>
      <c r="AX279" s="7"/>
      <c r="BO279" s="1"/>
      <c r="BV279" s="147"/>
    </row>
    <row r="280" spans="1:82">
      <c r="A280" s="1"/>
      <c r="B280" s="2"/>
      <c r="C280" s="2">
        <v>150</v>
      </c>
      <c r="E280" s="1">
        <f t="shared" si="144"/>
        <v>0</v>
      </c>
      <c r="F280" s="15" t="e">
        <f t="shared" si="145"/>
        <v>#DIV/0!</v>
      </c>
      <c r="G280" s="15" t="e">
        <f t="shared" si="146"/>
        <v>#DIV/0!</v>
      </c>
      <c r="H280" s="1">
        <f t="shared" si="147"/>
        <v>0</v>
      </c>
      <c r="I280" s="1">
        <f t="shared" si="148"/>
        <v>0</v>
      </c>
      <c r="J280" s="16" t="e">
        <f t="shared" si="149"/>
        <v>#DIV/0!</v>
      </c>
      <c r="AN280" s="1"/>
      <c r="AO280" s="2"/>
      <c r="AP280" s="138">
        <v>150</v>
      </c>
      <c r="AX280" s="7"/>
      <c r="BO280" s="1"/>
      <c r="BV280" s="147"/>
    </row>
    <row r="281" spans="1:82">
      <c r="A281" s="1"/>
      <c r="B281" s="2"/>
      <c r="C281" s="2">
        <v>200</v>
      </c>
      <c r="E281" s="1">
        <f t="shared" si="144"/>
        <v>0</v>
      </c>
      <c r="F281" s="15" t="e">
        <f t="shared" si="145"/>
        <v>#DIV/0!</v>
      </c>
      <c r="G281" s="15" t="e">
        <f t="shared" si="146"/>
        <v>#DIV/0!</v>
      </c>
      <c r="H281" s="1">
        <f t="shared" si="147"/>
        <v>0</v>
      </c>
      <c r="I281" s="1">
        <f t="shared" si="148"/>
        <v>0</v>
      </c>
      <c r="J281" s="16" t="e">
        <f t="shared" si="149"/>
        <v>#DIV/0!</v>
      </c>
      <c r="AN281" s="1"/>
      <c r="AO281" s="2"/>
      <c r="AP281" s="138">
        <v>200</v>
      </c>
      <c r="AX281" s="7"/>
      <c r="BO281" s="1"/>
      <c r="BV281" s="147"/>
    </row>
    <row r="282" spans="1:82">
      <c r="A282" s="1"/>
      <c r="B282" s="2"/>
      <c r="C282" s="2">
        <v>300</v>
      </c>
      <c r="E282" s="1">
        <f t="shared" si="144"/>
        <v>0</v>
      </c>
      <c r="F282" s="15" t="e">
        <f t="shared" si="145"/>
        <v>#DIV/0!</v>
      </c>
      <c r="G282" s="15" t="e">
        <f t="shared" si="146"/>
        <v>#DIV/0!</v>
      </c>
      <c r="H282" s="1">
        <f t="shared" si="147"/>
        <v>0</v>
      </c>
      <c r="I282" s="1">
        <f t="shared" si="148"/>
        <v>0</v>
      </c>
      <c r="J282" s="16" t="e">
        <f t="shared" si="149"/>
        <v>#DIV/0!</v>
      </c>
      <c r="AN282" s="1"/>
      <c r="AO282" s="2"/>
      <c r="AP282" s="138">
        <v>300</v>
      </c>
      <c r="AX282" s="7"/>
      <c r="BV282" s="147"/>
    </row>
    <row r="283" spans="1:82">
      <c r="A283" s="1"/>
      <c r="B283" s="2"/>
      <c r="C283" s="2">
        <v>400</v>
      </c>
      <c r="E283" s="1">
        <f t="shared" si="144"/>
        <v>0</v>
      </c>
      <c r="F283" s="15" t="e">
        <f t="shared" si="145"/>
        <v>#DIV/0!</v>
      </c>
      <c r="G283" s="15" t="e">
        <f t="shared" si="146"/>
        <v>#DIV/0!</v>
      </c>
      <c r="H283" s="1">
        <f t="shared" si="147"/>
        <v>0</v>
      </c>
      <c r="I283" s="1">
        <f t="shared" si="148"/>
        <v>0</v>
      </c>
      <c r="J283" s="16" t="e">
        <f t="shared" si="149"/>
        <v>#DIV/0!</v>
      </c>
      <c r="AN283" s="1"/>
      <c r="AO283" s="2"/>
      <c r="AP283" s="138">
        <v>400</v>
      </c>
      <c r="AX283" s="7"/>
      <c r="BV283" s="147"/>
    </row>
    <row r="284" spans="1:82">
      <c r="A284" s="1"/>
      <c r="B284" s="2"/>
      <c r="C284" s="2">
        <v>500</v>
      </c>
      <c r="E284" s="1">
        <f t="shared" si="144"/>
        <v>0</v>
      </c>
      <c r="F284" s="15" t="e">
        <f t="shared" si="145"/>
        <v>#DIV/0!</v>
      </c>
      <c r="G284" s="15" t="e">
        <f t="shared" si="146"/>
        <v>#DIV/0!</v>
      </c>
      <c r="H284" s="1">
        <f t="shared" si="147"/>
        <v>0</v>
      </c>
      <c r="I284" s="1">
        <f t="shared" si="148"/>
        <v>0</v>
      </c>
      <c r="J284" s="16" t="e">
        <f t="shared" si="149"/>
        <v>#DIV/0!</v>
      </c>
      <c r="AN284" s="1"/>
      <c r="AO284" s="2"/>
      <c r="AP284" s="138">
        <v>500</v>
      </c>
      <c r="AX284" s="7"/>
      <c r="BV284" s="147"/>
    </row>
    <row r="285" spans="1:82">
      <c r="A285" s="1"/>
      <c r="B285" s="2"/>
      <c r="C285" s="2">
        <v>600</v>
      </c>
      <c r="D285" s="1"/>
      <c r="E285" s="1">
        <f t="shared" si="144"/>
        <v>0</v>
      </c>
      <c r="F285" s="15" t="e">
        <f t="shared" si="145"/>
        <v>#DIV/0!</v>
      </c>
      <c r="G285" s="15" t="e">
        <f t="shared" si="146"/>
        <v>#DIV/0!</v>
      </c>
      <c r="H285" s="1">
        <f t="shared" si="147"/>
        <v>0</v>
      </c>
      <c r="I285" s="1">
        <f t="shared" si="148"/>
        <v>0</v>
      </c>
      <c r="J285" s="16" t="e">
        <f t="shared" si="149"/>
        <v>#DIV/0!</v>
      </c>
      <c r="AN285" s="1"/>
      <c r="AO285" s="2"/>
      <c r="AP285" s="138">
        <v>600</v>
      </c>
      <c r="AQ285" s="1"/>
      <c r="AR285" s="18"/>
      <c r="AS285" s="1"/>
      <c r="AT285" s="1"/>
      <c r="AU285" s="1"/>
      <c r="AV285" s="1"/>
      <c r="AW285" s="1"/>
      <c r="AX285" s="7"/>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47"/>
      <c r="BW285" s="142"/>
      <c r="BX285" s="1"/>
      <c r="BY285" s="1"/>
      <c r="BZ285" s="1"/>
      <c r="CA285" s="1"/>
      <c r="CB285" s="1"/>
      <c r="CC285" s="1"/>
      <c r="CD285" s="1"/>
    </row>
    <row r="286" spans="1:82">
      <c r="A286" s="1"/>
      <c r="B286" s="7"/>
      <c r="C286" s="7"/>
      <c r="D286" s="1"/>
      <c r="E286" s="1"/>
      <c r="F286" s="15"/>
      <c r="G286" s="15"/>
      <c r="H286" s="1"/>
      <c r="I286" s="1"/>
      <c r="AN286" s="1"/>
      <c r="AO286" s="7"/>
      <c r="AP286" s="140"/>
      <c r="AQ286" s="1"/>
      <c r="AR286" s="7"/>
      <c r="AS286" s="1"/>
      <c r="AT286" s="1"/>
      <c r="AU286" s="1"/>
      <c r="AV286" s="1"/>
      <c r="AW286" s="1"/>
      <c r="AX286" s="7"/>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7"/>
      <c r="BW286" s="142"/>
      <c r="BX286" s="1"/>
      <c r="BY286" s="1"/>
      <c r="BZ286" s="1"/>
      <c r="CA286" s="1"/>
      <c r="CB286" s="1"/>
      <c r="CC286" s="1"/>
      <c r="CD286" s="1"/>
    </row>
    <row r="287" spans="1:82">
      <c r="A287" s="5"/>
      <c r="B287" s="6"/>
      <c r="C287" s="6" t="s">
        <v>15</v>
      </c>
      <c r="D287" s="5"/>
      <c r="E287" s="1">
        <f>COUNT(BV287:CD287)</f>
        <v>0</v>
      </c>
      <c r="F287" s="15" t="e">
        <f>AVERAGE(BV287:CD287)</f>
        <v>#DIV/0!</v>
      </c>
      <c r="G287" s="15" t="e">
        <f>STDEV(BV287:CD287)</f>
        <v>#DIV/0!</v>
      </c>
      <c r="H287" s="1">
        <f>MAX(BV287:CD287)</f>
        <v>0</v>
      </c>
      <c r="I287" s="1">
        <f>MIN(BV287:CD287)</f>
        <v>0</v>
      </c>
      <c r="J287" s="16" t="e">
        <f>AX287-F287</f>
        <v>#DIV/0!</v>
      </c>
      <c r="AN287" s="5"/>
      <c r="AO287" s="6"/>
      <c r="AP287" s="137" t="s">
        <v>15</v>
      </c>
      <c r="AQ287" s="5"/>
      <c r="AR287" s="5"/>
      <c r="AS287" s="5"/>
      <c r="AT287" s="5"/>
      <c r="AU287" s="5"/>
      <c r="AV287" s="5"/>
      <c r="AW287" s="5"/>
      <c r="AX287" s="7"/>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145"/>
      <c r="BW287" s="146"/>
      <c r="BX287" s="5"/>
      <c r="BY287" s="5"/>
      <c r="BZ287" s="5"/>
      <c r="CA287" s="5"/>
      <c r="CB287" s="5"/>
      <c r="CC287" s="5"/>
      <c r="CD287" s="5"/>
    </row>
    <row r="288" spans="1:82">
      <c r="A288" s="1"/>
      <c r="B288" s="2"/>
      <c r="C288" s="2" t="s">
        <v>16</v>
      </c>
      <c r="D288" s="1"/>
      <c r="E288" s="1">
        <f>COUNT(BV288:CD288)</f>
        <v>0</v>
      </c>
      <c r="F288" s="15" t="e">
        <f>AVERAGE(BV288:CD288)</f>
        <v>#DIV/0!</v>
      </c>
      <c r="G288" s="15" t="e">
        <f>STDEV(BV288:CD288)</f>
        <v>#DIV/0!</v>
      </c>
      <c r="H288" s="1">
        <f>MAX(BV288:CD288)</f>
        <v>0</v>
      </c>
      <c r="I288" s="1">
        <f>MIN(BV288:CD288)</f>
        <v>0</v>
      </c>
      <c r="J288" s="16" t="e">
        <f>AX288-F288</f>
        <v>#DIV/0!</v>
      </c>
      <c r="AN288" s="1"/>
      <c r="AO288" s="2"/>
      <c r="AP288" s="138" t="s">
        <v>16</v>
      </c>
      <c r="AQ288" s="1"/>
      <c r="AR288" s="1"/>
      <c r="AS288" s="1"/>
      <c r="AT288" s="1"/>
      <c r="AU288" s="1"/>
      <c r="AV288" s="1"/>
      <c r="AW288" s="1"/>
      <c r="AX288" s="7"/>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47"/>
      <c r="BW288" s="142"/>
      <c r="BX288" s="1"/>
      <c r="BY288" s="1"/>
      <c r="BZ288" s="1"/>
      <c r="CA288" s="1"/>
      <c r="CB288" s="1"/>
      <c r="CC288" s="1"/>
      <c r="CD288" s="1"/>
    </row>
    <row r="289" spans="1:82">
      <c r="A289" s="1" t="s">
        <v>0</v>
      </c>
      <c r="B289" s="1" t="s">
        <v>1</v>
      </c>
      <c r="C289" s="1" t="s">
        <v>2</v>
      </c>
      <c r="D289" s="3">
        <v>2008</v>
      </c>
      <c r="E289" s="1" t="s">
        <v>3</v>
      </c>
      <c r="F289" s="15" t="s">
        <v>4</v>
      </c>
      <c r="G289" s="15" t="s">
        <v>8</v>
      </c>
      <c r="H289" s="1" t="s">
        <v>5</v>
      </c>
      <c r="I289" s="1" t="s">
        <v>6</v>
      </c>
      <c r="J289" s="15" t="s">
        <v>7</v>
      </c>
      <c r="K289" t="s">
        <v>60</v>
      </c>
      <c r="AN289" s="3" t="s">
        <v>11</v>
      </c>
      <c r="AO289" s="3" t="s">
        <v>12</v>
      </c>
      <c r="AP289" s="139" t="s">
        <v>13</v>
      </c>
      <c r="AQ289" s="3">
        <v>2006</v>
      </c>
      <c r="AR289" s="1">
        <v>2005</v>
      </c>
      <c r="AS289" s="1">
        <v>2004</v>
      </c>
      <c r="AT289" s="1">
        <v>2003</v>
      </c>
      <c r="AU289" s="1">
        <v>2002</v>
      </c>
      <c r="AV289">
        <v>2001</v>
      </c>
      <c r="AW289" s="1">
        <v>2001</v>
      </c>
      <c r="AX289" s="1">
        <v>2000</v>
      </c>
      <c r="AY289" s="1">
        <v>1999</v>
      </c>
      <c r="AZ289" s="1">
        <v>1999</v>
      </c>
      <c r="BA289" s="1">
        <v>1998</v>
      </c>
      <c r="BB289" s="1">
        <v>1997</v>
      </c>
      <c r="BC289" s="1">
        <v>1996</v>
      </c>
      <c r="BD289" s="1">
        <v>1995</v>
      </c>
      <c r="BE289" s="1">
        <v>1994</v>
      </c>
      <c r="BF289" s="3">
        <v>1993</v>
      </c>
      <c r="BG289" s="3">
        <v>1992</v>
      </c>
      <c r="BH289" s="3"/>
      <c r="BI289" s="3">
        <v>1991</v>
      </c>
      <c r="BJ289" s="3">
        <v>1990</v>
      </c>
      <c r="BK289" s="3">
        <v>1989</v>
      </c>
      <c r="BL289" s="3">
        <v>1988</v>
      </c>
      <c r="BM289" s="3">
        <v>1987</v>
      </c>
      <c r="BN289" s="3">
        <v>1986</v>
      </c>
      <c r="BO289" s="3">
        <v>1985</v>
      </c>
      <c r="BP289" s="3">
        <v>1984</v>
      </c>
      <c r="BQ289" s="3">
        <v>1984</v>
      </c>
      <c r="BR289" s="3">
        <v>1983</v>
      </c>
      <c r="BS289" s="3">
        <v>1982</v>
      </c>
      <c r="BT289" s="3">
        <v>1981</v>
      </c>
      <c r="BU289" s="3">
        <v>1981</v>
      </c>
      <c r="BV289" s="144">
        <v>1980</v>
      </c>
      <c r="BW289" s="144"/>
      <c r="BX289" s="3"/>
      <c r="BY289" s="3"/>
      <c r="BZ289" s="3"/>
      <c r="CA289" s="3"/>
      <c r="CB289" s="3"/>
      <c r="CC289" s="3"/>
      <c r="CD289" s="3"/>
    </row>
    <row r="290" spans="1:82">
      <c r="A290" s="3">
        <v>1</v>
      </c>
      <c r="B290" s="4">
        <v>35</v>
      </c>
      <c r="C290" s="4" t="s">
        <v>14</v>
      </c>
      <c r="D290" s="3">
        <v>15</v>
      </c>
      <c r="E290" s="1">
        <f t="shared" ref="E290:E303" si="150">COUNT(BV290:CD290)</f>
        <v>0</v>
      </c>
      <c r="F290" s="15" t="e">
        <f t="shared" ref="F290:F303" si="151">AVERAGE(BV290:CD290)</f>
        <v>#DIV/0!</v>
      </c>
      <c r="G290" s="15" t="e">
        <f t="shared" ref="G290:G303" si="152">STDEV(BV290:CD290)</f>
        <v>#DIV/0!</v>
      </c>
      <c r="H290" s="1">
        <f t="shared" ref="H290:H303" si="153">MAX(BV290:CD290)</f>
        <v>0</v>
      </c>
      <c r="I290" s="1">
        <f t="shared" ref="I290:I303" si="154">MIN(BV290:CD290)</f>
        <v>0</v>
      </c>
      <c r="J290" s="16" t="e">
        <f t="shared" ref="J290:J303" si="155">D290-F290</f>
        <v>#DIV/0!</v>
      </c>
      <c r="AN290" s="3">
        <v>1</v>
      </c>
      <c r="AO290" s="4">
        <v>35</v>
      </c>
      <c r="AP290" s="136" t="s">
        <v>14</v>
      </c>
      <c r="AQ290" s="3"/>
      <c r="AS290" s="3"/>
      <c r="AT290" s="3"/>
      <c r="AU290" s="3"/>
      <c r="AX290" s="7"/>
      <c r="AY290" s="7"/>
      <c r="AZ290" s="3"/>
      <c r="BA290" s="3"/>
      <c r="BB290" s="3"/>
      <c r="BC290" s="3"/>
      <c r="BD290" s="3"/>
      <c r="BE290" s="3"/>
      <c r="BF290" s="3"/>
      <c r="BG290" s="3"/>
      <c r="BH290" s="3"/>
      <c r="BI290" s="3"/>
      <c r="BJ290" s="3"/>
      <c r="BK290" s="3"/>
      <c r="BL290" s="3"/>
      <c r="BM290" s="3"/>
      <c r="BN290" s="3"/>
      <c r="BO290" s="3"/>
      <c r="BP290" s="3"/>
      <c r="BQ290" s="3"/>
      <c r="BR290" s="3"/>
      <c r="BS290" s="3"/>
      <c r="BT290" s="3"/>
      <c r="BU290" s="3"/>
      <c r="BV290" s="143"/>
      <c r="BW290" s="144"/>
      <c r="BX290" s="3"/>
      <c r="BY290" s="3"/>
      <c r="BZ290" s="3"/>
      <c r="CA290" s="3"/>
      <c r="CB290" s="3"/>
      <c r="CC290" s="3"/>
      <c r="CD290" s="3"/>
    </row>
    <row r="291" spans="1:82">
      <c r="A291" s="1"/>
      <c r="B291" s="2"/>
      <c r="C291" s="6">
        <v>0</v>
      </c>
      <c r="D291" s="5">
        <v>16.8</v>
      </c>
      <c r="E291" s="1">
        <f t="shared" si="150"/>
        <v>0</v>
      </c>
      <c r="F291" s="15" t="e">
        <f t="shared" si="151"/>
        <v>#DIV/0!</v>
      </c>
      <c r="G291" s="15" t="e">
        <f t="shared" si="152"/>
        <v>#DIV/0!</v>
      </c>
      <c r="H291" s="1">
        <f t="shared" si="153"/>
        <v>0</v>
      </c>
      <c r="I291" s="1">
        <f t="shared" si="154"/>
        <v>0</v>
      </c>
      <c r="J291" s="16" t="e">
        <f t="shared" si="155"/>
        <v>#DIV/0!</v>
      </c>
      <c r="K291" s="16" t="e">
        <f>J291/G291</f>
        <v>#DIV/0!</v>
      </c>
      <c r="AN291" s="1"/>
      <c r="AO291" s="2"/>
      <c r="AP291" s="137">
        <v>0</v>
      </c>
      <c r="AQ291" s="5"/>
      <c r="AS291" s="5"/>
      <c r="AT291" s="5"/>
      <c r="AU291" s="5"/>
      <c r="AX291" s="7"/>
      <c r="AY291" s="7"/>
      <c r="AZ291" s="5"/>
      <c r="BA291" s="5"/>
      <c r="BB291" s="5"/>
      <c r="BC291" s="5"/>
      <c r="BD291" s="5"/>
      <c r="BE291" s="5"/>
      <c r="BF291" s="5"/>
      <c r="BG291" s="5"/>
      <c r="BH291" s="5"/>
      <c r="BI291" s="5"/>
      <c r="BJ291" s="5"/>
      <c r="BK291" s="5"/>
      <c r="BL291" s="5"/>
      <c r="BM291" s="5"/>
      <c r="BN291" s="5"/>
      <c r="BO291" s="5"/>
      <c r="BP291" s="5"/>
      <c r="BQ291" s="5"/>
      <c r="BR291" s="5"/>
      <c r="BS291" s="5"/>
      <c r="BT291" s="5"/>
      <c r="BU291" s="5"/>
      <c r="BV291" s="145"/>
      <c r="BW291" s="146"/>
      <c r="BX291" s="5"/>
      <c r="BY291" s="5"/>
      <c r="BZ291" s="5"/>
      <c r="CA291" s="5"/>
      <c r="CB291" s="5"/>
      <c r="CC291" s="5"/>
      <c r="CD291" s="5"/>
    </row>
    <row r="292" spans="1:82">
      <c r="A292" s="1"/>
      <c r="B292" s="2"/>
      <c r="C292" s="2">
        <v>10</v>
      </c>
      <c r="D292" s="17">
        <v>16.77</v>
      </c>
      <c r="E292" s="1">
        <f t="shared" si="150"/>
        <v>0</v>
      </c>
      <c r="F292" s="15" t="e">
        <f t="shared" si="151"/>
        <v>#DIV/0!</v>
      </c>
      <c r="G292" s="15" t="e">
        <f t="shared" si="152"/>
        <v>#DIV/0!</v>
      </c>
      <c r="H292" s="1">
        <f t="shared" si="153"/>
        <v>0</v>
      </c>
      <c r="I292" s="1">
        <f t="shared" si="154"/>
        <v>0</v>
      </c>
      <c r="J292" s="16" t="e">
        <f t="shared" si="155"/>
        <v>#DIV/0!</v>
      </c>
      <c r="AN292" s="1"/>
      <c r="AO292" s="2"/>
      <c r="AP292" s="138">
        <v>10</v>
      </c>
      <c r="AQ292" s="17"/>
      <c r="BM292" s="1"/>
      <c r="BO292" s="1"/>
      <c r="BS292" s="1"/>
      <c r="BT292" s="1"/>
      <c r="BU292" s="1"/>
      <c r="BV292" s="147"/>
    </row>
    <row r="293" spans="1:82">
      <c r="A293" s="1"/>
      <c r="B293" s="2"/>
      <c r="C293" s="2">
        <v>20</v>
      </c>
      <c r="D293" s="17">
        <v>16.59</v>
      </c>
      <c r="E293" s="1">
        <f t="shared" si="150"/>
        <v>0</v>
      </c>
      <c r="F293" s="15" t="e">
        <f t="shared" si="151"/>
        <v>#DIV/0!</v>
      </c>
      <c r="G293" s="15" t="e">
        <f t="shared" si="152"/>
        <v>#DIV/0!</v>
      </c>
      <c r="H293" s="1">
        <f t="shared" si="153"/>
        <v>0</v>
      </c>
      <c r="I293" s="1">
        <f t="shared" si="154"/>
        <v>0</v>
      </c>
      <c r="J293" s="16" t="e">
        <f t="shared" si="155"/>
        <v>#DIV/0!</v>
      </c>
      <c r="AN293" s="1"/>
      <c r="AO293" s="2"/>
      <c r="AP293" s="138">
        <v>20</v>
      </c>
      <c r="AQ293" s="17"/>
      <c r="BM293" s="1"/>
      <c r="BO293" s="1"/>
      <c r="BS293" s="1"/>
      <c r="BT293" s="1"/>
      <c r="BU293" s="1"/>
      <c r="BV293" s="147"/>
    </row>
    <row r="294" spans="1:82">
      <c r="A294" s="1"/>
      <c r="B294" s="2"/>
      <c r="C294" s="2">
        <v>30</v>
      </c>
      <c r="D294" s="17">
        <v>16.239999999999998</v>
      </c>
      <c r="E294" s="1">
        <f t="shared" si="150"/>
        <v>0</v>
      </c>
      <c r="F294" s="15" t="e">
        <f t="shared" si="151"/>
        <v>#DIV/0!</v>
      </c>
      <c r="G294" s="15" t="e">
        <f t="shared" si="152"/>
        <v>#DIV/0!</v>
      </c>
      <c r="H294" s="1">
        <f t="shared" si="153"/>
        <v>0</v>
      </c>
      <c r="I294" s="1">
        <f t="shared" si="154"/>
        <v>0</v>
      </c>
      <c r="J294" s="16" t="e">
        <f t="shared" si="155"/>
        <v>#DIV/0!</v>
      </c>
      <c r="AN294" s="1"/>
      <c r="AO294" s="2"/>
      <c r="AP294" s="138">
        <v>30</v>
      </c>
      <c r="AQ294" s="17"/>
      <c r="BM294" s="1"/>
      <c r="BO294" s="1"/>
      <c r="BS294" s="1"/>
      <c r="BT294" s="1"/>
      <c r="BU294" s="1"/>
      <c r="BV294" s="147"/>
    </row>
    <row r="295" spans="1:82">
      <c r="A295" s="1"/>
      <c r="B295" s="2"/>
      <c r="C295" s="2">
        <v>50</v>
      </c>
      <c r="D295" s="17">
        <v>15.18</v>
      </c>
      <c r="E295" s="1">
        <f t="shared" si="150"/>
        <v>0</v>
      </c>
      <c r="F295" s="15" t="e">
        <f t="shared" si="151"/>
        <v>#DIV/0!</v>
      </c>
      <c r="G295" s="15" t="e">
        <f t="shared" si="152"/>
        <v>#DIV/0!</v>
      </c>
      <c r="H295" s="1">
        <f t="shared" si="153"/>
        <v>0</v>
      </c>
      <c r="I295" s="1">
        <f t="shared" si="154"/>
        <v>0</v>
      </c>
      <c r="J295" s="16" t="e">
        <f t="shared" si="155"/>
        <v>#DIV/0!</v>
      </c>
      <c r="AN295" s="1"/>
      <c r="AO295" s="2"/>
      <c r="AP295" s="138">
        <v>50</v>
      </c>
      <c r="AQ295" s="17"/>
      <c r="BM295" s="1"/>
      <c r="BO295" s="1"/>
      <c r="BS295" s="1"/>
      <c r="BT295" s="1"/>
      <c r="BU295" s="1"/>
      <c r="BV295" s="147"/>
    </row>
    <row r="296" spans="1:82">
      <c r="A296" s="1"/>
      <c r="B296" s="2"/>
      <c r="C296" s="2">
        <v>75</v>
      </c>
      <c r="D296" s="17">
        <v>14.3</v>
      </c>
      <c r="E296" s="1">
        <f t="shared" si="150"/>
        <v>0</v>
      </c>
      <c r="F296" s="15" t="e">
        <f t="shared" si="151"/>
        <v>#DIV/0!</v>
      </c>
      <c r="G296" s="15" t="e">
        <f t="shared" si="152"/>
        <v>#DIV/0!</v>
      </c>
      <c r="H296" s="1">
        <f t="shared" si="153"/>
        <v>0</v>
      </c>
      <c r="I296" s="1">
        <f t="shared" si="154"/>
        <v>0</v>
      </c>
      <c r="J296" s="16" t="e">
        <f t="shared" si="155"/>
        <v>#DIV/0!</v>
      </c>
      <c r="AN296" s="1"/>
      <c r="AO296" s="2"/>
      <c r="AP296" s="138">
        <v>75</v>
      </c>
      <c r="AQ296" s="17"/>
      <c r="BM296" s="1"/>
      <c r="BO296" s="1"/>
      <c r="BS296" s="1"/>
      <c r="BT296" s="1"/>
      <c r="BU296" s="1"/>
      <c r="BV296" s="147"/>
    </row>
    <row r="297" spans="1:82">
      <c r="A297" s="1"/>
      <c r="B297" s="2"/>
      <c r="C297" s="2">
        <v>100</v>
      </c>
      <c r="D297" s="17">
        <v>13.96</v>
      </c>
      <c r="E297" s="1">
        <f t="shared" si="150"/>
        <v>0</v>
      </c>
      <c r="F297" s="15" t="e">
        <f t="shared" si="151"/>
        <v>#DIV/0!</v>
      </c>
      <c r="G297" s="15" t="e">
        <f t="shared" si="152"/>
        <v>#DIV/0!</v>
      </c>
      <c r="H297" s="1">
        <f t="shared" si="153"/>
        <v>0</v>
      </c>
      <c r="I297" s="1">
        <f t="shared" si="154"/>
        <v>0</v>
      </c>
      <c r="J297" s="16" t="e">
        <f t="shared" si="155"/>
        <v>#DIV/0!</v>
      </c>
      <c r="AN297" s="1"/>
      <c r="AO297" s="2"/>
      <c r="AP297" s="138">
        <v>100</v>
      </c>
      <c r="AQ297" s="17"/>
      <c r="BM297" s="1"/>
      <c r="BO297" s="1"/>
      <c r="BS297" s="1"/>
      <c r="BT297" s="1"/>
      <c r="BU297" s="1"/>
      <c r="BV297" s="147"/>
    </row>
    <row r="298" spans="1:82">
      <c r="A298" s="1"/>
      <c r="B298" s="2"/>
      <c r="C298" s="2">
        <v>150</v>
      </c>
      <c r="D298" s="17">
        <v>13.25</v>
      </c>
      <c r="E298" s="1">
        <f t="shared" si="150"/>
        <v>0</v>
      </c>
      <c r="F298" s="15" t="e">
        <f t="shared" si="151"/>
        <v>#DIV/0!</v>
      </c>
      <c r="G298" s="15" t="e">
        <f t="shared" si="152"/>
        <v>#DIV/0!</v>
      </c>
      <c r="H298" s="1">
        <f t="shared" si="153"/>
        <v>0</v>
      </c>
      <c r="I298" s="1">
        <f t="shared" si="154"/>
        <v>0</v>
      </c>
      <c r="J298" s="16" t="e">
        <f t="shared" si="155"/>
        <v>#DIV/0!</v>
      </c>
      <c r="AN298" s="1"/>
      <c r="AO298" s="2"/>
      <c r="AP298" s="138">
        <v>150</v>
      </c>
      <c r="AQ298" s="17"/>
      <c r="BM298" s="1"/>
      <c r="BO298" s="1"/>
      <c r="BS298" s="1"/>
      <c r="BT298" s="1"/>
      <c r="BU298" s="1"/>
      <c r="BV298" s="147"/>
    </row>
    <row r="299" spans="1:82">
      <c r="A299" s="1"/>
      <c r="B299" s="2"/>
      <c r="C299" s="2">
        <v>200</v>
      </c>
      <c r="D299" s="17">
        <v>12.73</v>
      </c>
      <c r="E299" s="1">
        <f t="shared" si="150"/>
        <v>0</v>
      </c>
      <c r="F299" s="15" t="e">
        <f t="shared" si="151"/>
        <v>#DIV/0!</v>
      </c>
      <c r="G299" s="15" t="e">
        <f t="shared" si="152"/>
        <v>#DIV/0!</v>
      </c>
      <c r="H299" s="1">
        <f t="shared" si="153"/>
        <v>0</v>
      </c>
      <c r="I299" s="1">
        <f t="shared" si="154"/>
        <v>0</v>
      </c>
      <c r="J299" s="16" t="e">
        <f t="shared" si="155"/>
        <v>#DIV/0!</v>
      </c>
      <c r="AN299" s="1"/>
      <c r="AO299" s="2"/>
      <c r="AP299" s="138">
        <v>200</v>
      </c>
      <c r="AQ299" s="17"/>
      <c r="BM299" s="1"/>
      <c r="BO299" s="1"/>
      <c r="BS299" s="1"/>
      <c r="BT299" s="1"/>
      <c r="BU299" s="1"/>
      <c r="BV299" s="147"/>
    </row>
    <row r="300" spans="1:82">
      <c r="A300" s="1"/>
      <c r="B300" s="2"/>
      <c r="C300" s="2">
        <v>300</v>
      </c>
      <c r="D300" s="17">
        <v>9.6</v>
      </c>
      <c r="E300" s="1">
        <f t="shared" si="150"/>
        <v>0</v>
      </c>
      <c r="F300" s="15" t="e">
        <f t="shared" si="151"/>
        <v>#DIV/0!</v>
      </c>
      <c r="G300" s="15" t="e">
        <f t="shared" si="152"/>
        <v>#DIV/0!</v>
      </c>
      <c r="H300" s="1">
        <f t="shared" si="153"/>
        <v>0</v>
      </c>
      <c r="I300" s="1">
        <f t="shared" si="154"/>
        <v>0</v>
      </c>
      <c r="J300" s="16" t="e">
        <f t="shared" si="155"/>
        <v>#DIV/0!</v>
      </c>
      <c r="AN300" s="1"/>
      <c r="AO300" s="2"/>
      <c r="AP300" s="138">
        <v>300</v>
      </c>
      <c r="AQ300" s="17"/>
      <c r="BV300" s="147"/>
    </row>
    <row r="301" spans="1:82">
      <c r="A301" s="1"/>
      <c r="B301" s="2"/>
      <c r="C301" s="2">
        <v>400</v>
      </c>
      <c r="D301" s="17">
        <v>8.3000000000000007</v>
      </c>
      <c r="E301" s="1">
        <f t="shared" si="150"/>
        <v>0</v>
      </c>
      <c r="F301" s="15" t="e">
        <f t="shared" si="151"/>
        <v>#DIV/0!</v>
      </c>
      <c r="G301" s="15" t="e">
        <f t="shared" si="152"/>
        <v>#DIV/0!</v>
      </c>
      <c r="H301" s="1">
        <f t="shared" si="153"/>
        <v>0</v>
      </c>
      <c r="I301" s="1">
        <f t="shared" si="154"/>
        <v>0</v>
      </c>
      <c r="J301" s="16" t="e">
        <f t="shared" si="155"/>
        <v>#DIV/0!</v>
      </c>
      <c r="AN301" s="1"/>
      <c r="AO301" s="2"/>
      <c r="AP301" s="138">
        <v>400</v>
      </c>
      <c r="BV301" s="147"/>
    </row>
    <row r="302" spans="1:82">
      <c r="A302" s="1"/>
      <c r="B302" s="2"/>
      <c r="C302" s="2">
        <v>500</v>
      </c>
      <c r="E302" s="1">
        <f t="shared" si="150"/>
        <v>0</v>
      </c>
      <c r="F302" s="15" t="e">
        <f t="shared" si="151"/>
        <v>#DIV/0!</v>
      </c>
      <c r="G302" s="15" t="e">
        <f t="shared" si="152"/>
        <v>#DIV/0!</v>
      </c>
      <c r="H302" s="1">
        <f t="shared" si="153"/>
        <v>0</v>
      </c>
      <c r="I302" s="1">
        <f t="shared" si="154"/>
        <v>0</v>
      </c>
      <c r="J302" s="16" t="e">
        <f t="shared" si="155"/>
        <v>#DIV/0!</v>
      </c>
      <c r="AN302" s="1"/>
      <c r="AO302" s="2"/>
      <c r="AP302" s="138">
        <v>500</v>
      </c>
      <c r="BV302" s="147"/>
    </row>
    <row r="303" spans="1:82">
      <c r="A303" s="1"/>
      <c r="B303" s="2"/>
      <c r="C303" s="2">
        <v>600</v>
      </c>
      <c r="D303" s="1"/>
      <c r="E303" s="1">
        <f t="shared" si="150"/>
        <v>0</v>
      </c>
      <c r="F303" s="15" t="e">
        <f t="shared" si="151"/>
        <v>#DIV/0!</v>
      </c>
      <c r="G303" s="15" t="e">
        <f t="shared" si="152"/>
        <v>#DIV/0!</v>
      </c>
      <c r="H303" s="1">
        <f t="shared" si="153"/>
        <v>0</v>
      </c>
      <c r="I303" s="1">
        <f t="shared" si="154"/>
        <v>0</v>
      </c>
      <c r="J303" s="16" t="e">
        <f t="shared" si="155"/>
        <v>#DIV/0!</v>
      </c>
      <c r="AN303" s="1"/>
      <c r="AO303" s="2"/>
      <c r="AP303" s="138">
        <v>600</v>
      </c>
      <c r="AQ303" s="1"/>
      <c r="AR303" s="18"/>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47"/>
      <c r="BW303" s="142"/>
      <c r="BX303" s="1"/>
      <c r="BY303" s="1"/>
      <c r="BZ303" s="1"/>
      <c r="CA303" s="1"/>
      <c r="CB303" s="1"/>
      <c r="CC303" s="1"/>
      <c r="CD303" s="1"/>
    </row>
    <row r="304" spans="1:82">
      <c r="A304" s="1"/>
      <c r="B304" s="7"/>
      <c r="C304" s="7"/>
      <c r="D304" s="1"/>
      <c r="E304" s="1"/>
      <c r="F304" s="15"/>
      <c r="G304" s="15"/>
      <c r="H304" s="1"/>
      <c r="I304" s="1"/>
      <c r="AN304" s="1"/>
      <c r="AO304" s="7"/>
      <c r="AP304" s="140"/>
      <c r="AQ304" s="1"/>
      <c r="AR304" s="7"/>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7"/>
      <c r="BW304" s="142"/>
      <c r="BX304" s="1"/>
      <c r="BY304" s="1"/>
      <c r="BZ304" s="1"/>
      <c r="CA304" s="1"/>
      <c r="CB304" s="1"/>
      <c r="CC304" s="1"/>
      <c r="CD304" s="1"/>
    </row>
    <row r="305" spans="1:82">
      <c r="A305" s="5"/>
      <c r="B305" s="6"/>
      <c r="C305" s="6" t="s">
        <v>15</v>
      </c>
      <c r="D305" s="5">
        <v>237</v>
      </c>
      <c r="E305" s="1">
        <f>COUNT(BV305:CD305)</f>
        <v>0</v>
      </c>
      <c r="F305" s="15" t="e">
        <f>AVERAGE(BV305:CD305)</f>
        <v>#DIV/0!</v>
      </c>
      <c r="G305" s="15" t="e">
        <f>STDEV(BV305:CD305)</f>
        <v>#DIV/0!</v>
      </c>
      <c r="H305" s="1">
        <f>MAX(BV305:CD305)</f>
        <v>0</v>
      </c>
      <c r="I305" s="1">
        <f>MIN(BV305:CD305)</f>
        <v>0</v>
      </c>
      <c r="J305" s="16" t="e">
        <f>D305-F305</f>
        <v>#DIV/0!</v>
      </c>
      <c r="AN305" s="5"/>
      <c r="AO305" s="6"/>
      <c r="AP305" s="137" t="s">
        <v>15</v>
      </c>
      <c r="AQ305" s="5"/>
      <c r="AS305" s="5"/>
      <c r="AT305" s="5"/>
      <c r="AU305" s="5"/>
      <c r="AX305" s="7"/>
      <c r="AY305" s="7"/>
      <c r="AZ305" s="5"/>
      <c r="BA305" s="5"/>
      <c r="BB305" s="5"/>
      <c r="BC305" s="5"/>
      <c r="BD305" s="5"/>
      <c r="BE305" s="5"/>
      <c r="BF305" s="5"/>
      <c r="BG305" s="5"/>
      <c r="BH305" s="5"/>
      <c r="BI305" s="5"/>
      <c r="BJ305" s="5"/>
      <c r="BK305" s="5"/>
      <c r="BL305" s="5"/>
      <c r="BM305" s="5"/>
      <c r="BN305" s="5"/>
      <c r="BO305" s="5"/>
      <c r="BP305" s="5"/>
      <c r="BQ305" s="5"/>
      <c r="BR305" s="5"/>
      <c r="BS305" s="5"/>
      <c r="BT305" s="5"/>
      <c r="BU305" s="5"/>
      <c r="BV305" s="145"/>
      <c r="BW305" s="146"/>
      <c r="BX305" s="5"/>
      <c r="BY305" s="5"/>
      <c r="BZ305" s="5"/>
      <c r="CA305" s="5"/>
      <c r="CB305" s="5"/>
      <c r="CC305" s="5"/>
      <c r="CD305" s="5"/>
    </row>
    <row r="306" spans="1:82">
      <c r="A306" s="1"/>
      <c r="B306" s="2"/>
      <c r="C306" s="2" t="s">
        <v>16</v>
      </c>
      <c r="D306" s="1">
        <v>0.7</v>
      </c>
      <c r="E306" s="1">
        <f>COUNT(BV306:CD306)</f>
        <v>0</v>
      </c>
      <c r="F306" s="15" t="e">
        <f>AVERAGE(BV306:CD306)</f>
        <v>#DIV/0!</v>
      </c>
      <c r="G306" s="15" t="e">
        <f>STDEV(BV306:CD306)</f>
        <v>#DIV/0!</v>
      </c>
      <c r="H306" s="1">
        <f>MAX(BV306:CD306)</f>
        <v>0</v>
      </c>
      <c r="I306" s="1">
        <f>MIN(BV306:CD306)</f>
        <v>0</v>
      </c>
      <c r="J306" s="16" t="e">
        <f>D306-F306</f>
        <v>#DIV/0!</v>
      </c>
      <c r="AN306" s="1"/>
      <c r="AO306" s="2"/>
      <c r="AP306" s="138" t="s">
        <v>16</v>
      </c>
      <c r="AQ306" s="1"/>
      <c r="AS306" s="1"/>
      <c r="AT306" s="1"/>
      <c r="AU306" s="1"/>
      <c r="AX306" s="7"/>
      <c r="AY306" s="7"/>
      <c r="AZ306" s="1"/>
      <c r="BA306" s="1"/>
      <c r="BB306" s="1"/>
      <c r="BC306" s="1"/>
      <c r="BD306" s="1"/>
      <c r="BE306" s="1"/>
      <c r="BF306" s="1"/>
      <c r="BG306" s="1"/>
      <c r="BH306" s="1"/>
      <c r="BI306" s="1"/>
      <c r="BJ306" s="1"/>
      <c r="BK306" s="1"/>
      <c r="BL306" s="1"/>
      <c r="BM306" s="1"/>
      <c r="BN306" s="1"/>
      <c r="BO306" s="1"/>
      <c r="BP306" s="1"/>
      <c r="BQ306" s="1"/>
      <c r="BR306" s="1"/>
      <c r="BS306" s="1"/>
      <c r="BT306" s="1"/>
      <c r="BU306" s="1"/>
      <c r="BV306" s="147"/>
      <c r="BW306" s="142"/>
      <c r="BX306" s="1"/>
      <c r="BY306" s="1"/>
      <c r="BZ306" s="1"/>
      <c r="CA306" s="1"/>
      <c r="CB306" s="1"/>
      <c r="CC306" s="1"/>
      <c r="CD306" s="1"/>
    </row>
    <row r="307" spans="1:82">
      <c r="A307" s="1" t="s">
        <v>0</v>
      </c>
      <c r="B307" s="1" t="s">
        <v>1</v>
      </c>
      <c r="C307" s="1" t="s">
        <v>2</v>
      </c>
      <c r="D307" s="3">
        <v>2008</v>
      </c>
      <c r="E307" s="1" t="s">
        <v>3</v>
      </c>
      <c r="F307" s="15" t="s">
        <v>4</v>
      </c>
      <c r="G307" s="15" t="s">
        <v>8</v>
      </c>
      <c r="H307" s="1" t="s">
        <v>5</v>
      </c>
      <c r="I307" s="1" t="s">
        <v>6</v>
      </c>
      <c r="J307" s="15" t="s">
        <v>7</v>
      </c>
      <c r="K307" t="s">
        <v>60</v>
      </c>
      <c r="AN307" s="3" t="s">
        <v>11</v>
      </c>
      <c r="AO307" s="3" t="s">
        <v>12</v>
      </c>
      <c r="AP307" s="139" t="s">
        <v>13</v>
      </c>
      <c r="AQ307" s="3">
        <v>2006</v>
      </c>
      <c r="AR307" s="1">
        <v>2005</v>
      </c>
      <c r="AS307" s="1">
        <v>2004</v>
      </c>
      <c r="AT307" s="1">
        <v>2003</v>
      </c>
      <c r="AU307" s="1">
        <v>2002</v>
      </c>
      <c r="AV307">
        <v>2001</v>
      </c>
      <c r="AW307" s="1">
        <v>2001</v>
      </c>
      <c r="AX307" s="1">
        <v>2000</v>
      </c>
      <c r="AY307" s="1">
        <v>1999</v>
      </c>
      <c r="AZ307" s="1">
        <v>1999</v>
      </c>
      <c r="BA307" s="1">
        <v>1998</v>
      </c>
      <c r="BB307" s="1">
        <v>1997</v>
      </c>
      <c r="BC307" s="1">
        <v>1996</v>
      </c>
      <c r="BD307" s="1">
        <v>1995</v>
      </c>
      <c r="BE307" s="1">
        <v>1994</v>
      </c>
      <c r="BF307" s="3">
        <v>1993</v>
      </c>
      <c r="BG307" s="3">
        <v>1992</v>
      </c>
      <c r="BH307" s="3">
        <v>1991</v>
      </c>
      <c r="BI307" s="3">
        <v>1991</v>
      </c>
      <c r="BJ307" s="3">
        <v>1990</v>
      </c>
      <c r="BK307" s="3">
        <v>1989</v>
      </c>
      <c r="BL307" s="3">
        <v>1988</v>
      </c>
      <c r="BM307" s="3">
        <v>1987</v>
      </c>
      <c r="BN307" s="3">
        <v>1986</v>
      </c>
      <c r="BO307" s="3">
        <v>1985</v>
      </c>
      <c r="BP307" s="3">
        <v>1984</v>
      </c>
      <c r="BQ307" s="3">
        <v>1984</v>
      </c>
      <c r="BR307" s="3">
        <v>1983</v>
      </c>
      <c r="BS307" s="3">
        <v>1982</v>
      </c>
      <c r="BT307" s="3">
        <v>1981</v>
      </c>
      <c r="BU307" s="3">
        <v>1981</v>
      </c>
      <c r="BV307" s="144">
        <v>1980</v>
      </c>
      <c r="BW307" s="144"/>
      <c r="BX307" s="3"/>
      <c r="BY307" s="3"/>
      <c r="BZ307" s="3"/>
      <c r="CA307" s="3"/>
      <c r="CB307" s="3"/>
      <c r="CC307" s="3"/>
      <c r="CD307" s="3"/>
    </row>
    <row r="308" spans="1:82">
      <c r="A308" s="3">
        <v>1</v>
      </c>
      <c r="B308" s="4">
        <v>34</v>
      </c>
      <c r="C308" s="4" t="s">
        <v>14</v>
      </c>
      <c r="D308" s="3">
        <v>15</v>
      </c>
      <c r="E308" s="1">
        <f t="shared" ref="E308:E321" si="156">COUNT(BV308:BV308)</f>
        <v>0</v>
      </c>
      <c r="F308" s="15" t="e">
        <f t="shared" ref="F308:F321" si="157">AVERAGE(BV308:BV308)</f>
        <v>#DIV/0!</v>
      </c>
      <c r="G308" s="15" t="e">
        <f t="shared" ref="G308:G321" si="158">STDEV(BV308:BV308)</f>
        <v>#DIV/0!</v>
      </c>
      <c r="H308" s="1">
        <f t="shared" ref="H308:H321" si="159">MAX(BV308:BV308)</f>
        <v>0</v>
      </c>
      <c r="I308" s="1">
        <f t="shared" ref="I308:I321" si="160">MIN(BV308:BV308)</f>
        <v>0</v>
      </c>
      <c r="J308" s="16" t="e">
        <f>D308-F308</f>
        <v>#DIV/0!</v>
      </c>
      <c r="AN308" s="3">
        <v>1</v>
      </c>
      <c r="AO308" s="4">
        <v>34</v>
      </c>
      <c r="AP308" s="136" t="s">
        <v>14</v>
      </c>
      <c r="AQ308" s="3"/>
      <c r="AS308" s="3"/>
      <c r="AT308" s="3"/>
      <c r="AU308" s="3"/>
      <c r="AZ308" s="7"/>
      <c r="BA308" s="3"/>
      <c r="BB308" s="3"/>
      <c r="BC308" s="3"/>
      <c r="BD308" s="3"/>
      <c r="BE308" s="3"/>
      <c r="BF308" s="3"/>
      <c r="BG308" s="3"/>
      <c r="BH308" s="3"/>
      <c r="BI308" s="3"/>
      <c r="BJ308" s="3"/>
      <c r="BK308" s="3"/>
      <c r="BL308" s="3"/>
      <c r="BM308" s="3"/>
      <c r="BN308" s="3"/>
      <c r="BO308" s="3"/>
      <c r="BP308" s="3"/>
      <c r="BQ308" s="3"/>
      <c r="BR308" s="3"/>
      <c r="BS308" s="3"/>
      <c r="BT308" s="3"/>
      <c r="BU308" s="3"/>
      <c r="BV308" s="143"/>
      <c r="BW308" s="144"/>
      <c r="BX308" s="3"/>
      <c r="BY308" s="3"/>
      <c r="BZ308" s="3"/>
      <c r="CA308" s="3"/>
      <c r="CB308" s="3"/>
      <c r="CC308" s="3"/>
      <c r="CD308" s="3"/>
    </row>
    <row r="309" spans="1:82">
      <c r="A309" s="1"/>
      <c r="B309" s="2"/>
      <c r="C309" s="6">
        <v>0</v>
      </c>
      <c r="D309" s="5">
        <v>16</v>
      </c>
      <c r="E309" s="1">
        <f t="shared" si="156"/>
        <v>0</v>
      </c>
      <c r="F309" s="15" t="e">
        <f t="shared" si="157"/>
        <v>#DIV/0!</v>
      </c>
      <c r="G309" s="15" t="e">
        <f t="shared" si="158"/>
        <v>#DIV/0!</v>
      </c>
      <c r="H309" s="1">
        <f t="shared" si="159"/>
        <v>0</v>
      </c>
      <c r="I309" s="1">
        <f t="shared" si="160"/>
        <v>0</v>
      </c>
      <c r="J309" s="16" t="e">
        <f t="shared" ref="J309:J321" si="161">D309-F309</f>
        <v>#DIV/0!</v>
      </c>
      <c r="K309" s="16" t="e">
        <f t="shared" ref="K309:K319" si="162">J309/G309</f>
        <v>#DIV/0!</v>
      </c>
      <c r="AN309" s="1"/>
      <c r="AO309" s="2"/>
      <c r="AP309" s="137">
        <v>0</v>
      </c>
      <c r="AQ309" s="5"/>
      <c r="AS309" s="5"/>
      <c r="AT309" s="5"/>
      <c r="AU309" s="5"/>
      <c r="AZ309" s="7"/>
      <c r="BA309" s="5"/>
      <c r="BB309" s="5"/>
      <c r="BC309" s="5"/>
      <c r="BD309" s="5"/>
      <c r="BE309" s="5"/>
      <c r="BF309" s="5"/>
      <c r="BG309" s="5"/>
      <c r="BH309" s="5"/>
      <c r="BI309" s="5"/>
      <c r="BJ309" s="5"/>
      <c r="BK309" s="5"/>
      <c r="BL309" s="5"/>
      <c r="BM309" s="5"/>
      <c r="BN309" s="5"/>
      <c r="BO309" s="5"/>
      <c r="BP309" s="5"/>
      <c r="BQ309" s="5"/>
      <c r="BR309" s="5"/>
      <c r="BS309" s="5"/>
      <c r="BT309" s="5"/>
      <c r="BU309" s="5"/>
      <c r="BV309" s="145"/>
      <c r="BW309" s="146"/>
      <c r="BX309" s="5"/>
      <c r="BY309" s="5"/>
      <c r="BZ309" s="5"/>
      <c r="CA309" s="5"/>
      <c r="CB309" s="5"/>
      <c r="CC309" s="5"/>
      <c r="CD309" s="5"/>
    </row>
    <row r="310" spans="1:82">
      <c r="A310" s="1"/>
      <c r="B310" s="2"/>
      <c r="C310" s="2">
        <v>10</v>
      </c>
      <c r="D310" s="17">
        <v>16</v>
      </c>
      <c r="E310" s="1">
        <f t="shared" si="156"/>
        <v>0</v>
      </c>
      <c r="F310" s="15" t="e">
        <f t="shared" si="157"/>
        <v>#DIV/0!</v>
      </c>
      <c r="G310" s="15" t="e">
        <f t="shared" si="158"/>
        <v>#DIV/0!</v>
      </c>
      <c r="H310" s="1">
        <f t="shared" si="159"/>
        <v>0</v>
      </c>
      <c r="I310" s="1">
        <f t="shared" si="160"/>
        <v>0</v>
      </c>
      <c r="J310" s="16" t="e">
        <f t="shared" si="161"/>
        <v>#DIV/0!</v>
      </c>
      <c r="K310" s="16" t="e">
        <f t="shared" si="162"/>
        <v>#DIV/0!</v>
      </c>
      <c r="AN310" s="1"/>
      <c r="AO310" s="2"/>
      <c r="AP310" s="138">
        <v>10</v>
      </c>
      <c r="AQ310" s="17"/>
      <c r="AT310" s="17"/>
      <c r="AZ310" s="7"/>
      <c r="BF310" s="1"/>
      <c r="BK310" s="1"/>
      <c r="BM310" s="1"/>
      <c r="BO310" s="1"/>
      <c r="BQ310" s="1"/>
      <c r="BS310" s="1"/>
      <c r="BT310" s="1"/>
      <c r="BV310" s="147"/>
    </row>
    <row r="311" spans="1:82">
      <c r="A311" s="1"/>
      <c r="B311" s="2"/>
      <c r="C311" s="2">
        <v>20</v>
      </c>
      <c r="D311" s="17">
        <v>15.98</v>
      </c>
      <c r="E311" s="1">
        <f t="shared" si="156"/>
        <v>0</v>
      </c>
      <c r="F311" s="15" t="e">
        <f t="shared" si="157"/>
        <v>#DIV/0!</v>
      </c>
      <c r="G311" s="15" t="e">
        <f t="shared" si="158"/>
        <v>#DIV/0!</v>
      </c>
      <c r="H311" s="1">
        <f t="shared" si="159"/>
        <v>0</v>
      </c>
      <c r="I311" s="1">
        <f t="shared" si="160"/>
        <v>0</v>
      </c>
      <c r="J311" s="16" t="e">
        <f t="shared" si="161"/>
        <v>#DIV/0!</v>
      </c>
      <c r="K311" s="16" t="e">
        <f t="shared" si="162"/>
        <v>#DIV/0!</v>
      </c>
      <c r="AN311" s="1"/>
      <c r="AO311" s="2"/>
      <c r="AP311" s="138">
        <v>20</v>
      </c>
      <c r="AQ311" s="17"/>
      <c r="AT311" s="17"/>
      <c r="AZ311" s="7"/>
      <c r="BF311" s="1"/>
      <c r="BK311" s="1"/>
      <c r="BM311" s="1"/>
      <c r="BO311" s="1"/>
      <c r="BQ311" s="1"/>
      <c r="BS311" s="1"/>
      <c r="BT311" s="1"/>
      <c r="BV311" s="147"/>
    </row>
    <row r="312" spans="1:82">
      <c r="A312" s="1"/>
      <c r="B312" s="2"/>
      <c r="C312" s="2">
        <v>30</v>
      </c>
      <c r="D312" s="17">
        <v>15.89</v>
      </c>
      <c r="E312" s="1">
        <f t="shared" si="156"/>
        <v>0</v>
      </c>
      <c r="F312" s="15" t="e">
        <f t="shared" si="157"/>
        <v>#DIV/0!</v>
      </c>
      <c r="G312" s="15" t="e">
        <f t="shared" si="158"/>
        <v>#DIV/0!</v>
      </c>
      <c r="H312" s="1">
        <f t="shared" si="159"/>
        <v>0</v>
      </c>
      <c r="I312" s="1">
        <f t="shared" si="160"/>
        <v>0</v>
      </c>
      <c r="J312" s="16" t="e">
        <f t="shared" si="161"/>
        <v>#DIV/0!</v>
      </c>
      <c r="K312" s="16" t="e">
        <f t="shared" si="162"/>
        <v>#DIV/0!</v>
      </c>
      <c r="AN312" s="1"/>
      <c r="AO312" s="2"/>
      <c r="AP312" s="138">
        <v>30</v>
      </c>
      <c r="AQ312" s="17"/>
      <c r="AT312" s="17"/>
      <c r="AZ312" s="7"/>
      <c r="BF312" s="1"/>
      <c r="BK312" s="1"/>
      <c r="BM312" s="1"/>
      <c r="BO312" s="1"/>
      <c r="BQ312" s="1"/>
      <c r="BS312" s="1"/>
      <c r="BT312" s="1"/>
      <c r="BV312" s="147"/>
    </row>
    <row r="313" spans="1:82">
      <c r="A313" s="1"/>
      <c r="B313" s="2"/>
      <c r="C313" s="2">
        <v>50</v>
      </c>
      <c r="D313" s="17">
        <v>15.81</v>
      </c>
      <c r="E313" s="1">
        <f t="shared" si="156"/>
        <v>0</v>
      </c>
      <c r="F313" s="15" t="e">
        <f t="shared" si="157"/>
        <v>#DIV/0!</v>
      </c>
      <c r="G313" s="15" t="e">
        <f t="shared" si="158"/>
        <v>#DIV/0!</v>
      </c>
      <c r="H313" s="1">
        <f t="shared" si="159"/>
        <v>0</v>
      </c>
      <c r="I313" s="1">
        <f t="shared" si="160"/>
        <v>0</v>
      </c>
      <c r="J313" s="16" t="e">
        <f t="shared" si="161"/>
        <v>#DIV/0!</v>
      </c>
      <c r="K313" s="16" t="e">
        <f t="shared" si="162"/>
        <v>#DIV/0!</v>
      </c>
      <c r="AN313" s="1"/>
      <c r="AO313" s="2"/>
      <c r="AP313" s="138">
        <v>50</v>
      </c>
      <c r="AQ313" s="17"/>
      <c r="AT313" s="17"/>
      <c r="AZ313" s="7"/>
      <c r="BF313" s="1"/>
      <c r="BK313" s="1"/>
      <c r="BM313" s="1"/>
      <c r="BO313" s="1"/>
      <c r="BQ313" s="1"/>
      <c r="BS313" s="1"/>
      <c r="BT313" s="1"/>
      <c r="BV313" s="147"/>
    </row>
    <row r="314" spans="1:82">
      <c r="A314" s="1"/>
      <c r="B314" s="2"/>
      <c r="C314" s="2">
        <v>75</v>
      </c>
      <c r="D314" s="17">
        <v>15.27</v>
      </c>
      <c r="E314" s="1">
        <f t="shared" si="156"/>
        <v>0</v>
      </c>
      <c r="F314" s="15" t="e">
        <f t="shared" si="157"/>
        <v>#DIV/0!</v>
      </c>
      <c r="G314" s="15" t="e">
        <f t="shared" si="158"/>
        <v>#DIV/0!</v>
      </c>
      <c r="H314" s="1">
        <f t="shared" si="159"/>
        <v>0</v>
      </c>
      <c r="I314" s="1">
        <f t="shared" si="160"/>
        <v>0</v>
      </c>
      <c r="J314" s="16" t="e">
        <f t="shared" si="161"/>
        <v>#DIV/0!</v>
      </c>
      <c r="K314" s="16" t="e">
        <f t="shared" si="162"/>
        <v>#DIV/0!</v>
      </c>
      <c r="AN314" s="1"/>
      <c r="AO314" s="2"/>
      <c r="AP314" s="138">
        <v>75</v>
      </c>
      <c r="AQ314" s="17"/>
      <c r="AT314" s="17"/>
      <c r="AZ314" s="7"/>
      <c r="BF314" s="1"/>
      <c r="BK314" s="1"/>
      <c r="BM314" s="1"/>
      <c r="BO314" s="1"/>
      <c r="BQ314" s="1"/>
      <c r="BS314" s="1"/>
      <c r="BT314" s="1"/>
      <c r="BV314" s="147"/>
    </row>
    <row r="315" spans="1:82">
      <c r="A315" s="1"/>
      <c r="B315" s="2"/>
      <c r="C315" s="2">
        <v>100</v>
      </c>
      <c r="D315">
        <v>14.2</v>
      </c>
      <c r="E315" s="1">
        <f t="shared" si="156"/>
        <v>0</v>
      </c>
      <c r="F315" s="15" t="e">
        <f t="shared" si="157"/>
        <v>#DIV/0!</v>
      </c>
      <c r="G315" s="15" t="e">
        <f t="shared" si="158"/>
        <v>#DIV/0!</v>
      </c>
      <c r="H315" s="1">
        <f t="shared" si="159"/>
        <v>0</v>
      </c>
      <c r="I315" s="1">
        <f t="shared" si="160"/>
        <v>0</v>
      </c>
      <c r="J315" s="16" t="e">
        <f t="shared" si="161"/>
        <v>#DIV/0!</v>
      </c>
      <c r="K315" s="16" t="e">
        <f t="shared" si="162"/>
        <v>#DIV/0!</v>
      </c>
      <c r="AN315" s="1"/>
      <c r="AO315" s="2"/>
      <c r="AP315" s="138">
        <v>100</v>
      </c>
      <c r="AQ315" s="17"/>
      <c r="AT315" s="17"/>
      <c r="AZ315" s="7"/>
      <c r="BF315" s="1"/>
      <c r="BK315" s="1"/>
      <c r="BM315" s="1"/>
      <c r="BO315" s="1"/>
      <c r="BQ315" s="1"/>
      <c r="BS315" s="1"/>
      <c r="BT315" s="1"/>
      <c r="BV315" s="147"/>
    </row>
    <row r="316" spans="1:82">
      <c r="A316" s="1"/>
      <c r="B316" s="2"/>
      <c r="C316" s="2">
        <v>150</v>
      </c>
      <c r="D316" s="17">
        <v>13.34</v>
      </c>
      <c r="E316" s="1">
        <f t="shared" si="156"/>
        <v>0</v>
      </c>
      <c r="F316" s="15" t="e">
        <f t="shared" si="157"/>
        <v>#DIV/0!</v>
      </c>
      <c r="G316" s="15" t="e">
        <f t="shared" si="158"/>
        <v>#DIV/0!</v>
      </c>
      <c r="H316" s="1">
        <f t="shared" si="159"/>
        <v>0</v>
      </c>
      <c r="I316" s="1">
        <f t="shared" si="160"/>
        <v>0</v>
      </c>
      <c r="J316" s="16" t="e">
        <f t="shared" si="161"/>
        <v>#DIV/0!</v>
      </c>
      <c r="K316" s="16" t="e">
        <f t="shared" si="162"/>
        <v>#DIV/0!</v>
      </c>
      <c r="AN316" s="1"/>
      <c r="AO316" s="2"/>
      <c r="AP316" s="138">
        <v>150</v>
      </c>
      <c r="AQ316" s="17"/>
      <c r="AT316" s="17"/>
      <c r="AZ316" s="7"/>
      <c r="BF316" s="1"/>
      <c r="BK316" s="1"/>
      <c r="BM316" s="1"/>
      <c r="BO316" s="1"/>
      <c r="BQ316" s="1"/>
      <c r="BS316" s="1"/>
      <c r="BT316" s="1"/>
      <c r="BV316" s="147"/>
    </row>
    <row r="317" spans="1:82">
      <c r="A317" s="1"/>
      <c r="B317" s="2"/>
      <c r="C317" s="2">
        <v>200</v>
      </c>
      <c r="D317">
        <v>12.6</v>
      </c>
      <c r="E317" s="1">
        <f t="shared" si="156"/>
        <v>0</v>
      </c>
      <c r="F317" s="15" t="e">
        <f t="shared" si="157"/>
        <v>#DIV/0!</v>
      </c>
      <c r="G317" s="15" t="e">
        <f t="shared" si="158"/>
        <v>#DIV/0!</v>
      </c>
      <c r="H317" s="1">
        <f t="shared" si="159"/>
        <v>0</v>
      </c>
      <c r="I317" s="1">
        <f t="shared" si="160"/>
        <v>0</v>
      </c>
      <c r="J317" s="16" t="e">
        <f t="shared" si="161"/>
        <v>#DIV/0!</v>
      </c>
      <c r="K317" s="16" t="e">
        <f t="shared" si="162"/>
        <v>#DIV/0!</v>
      </c>
      <c r="AN317" s="1"/>
      <c r="AO317" s="2"/>
      <c r="AP317" s="138">
        <v>200</v>
      </c>
      <c r="AQ317" s="17"/>
      <c r="AT317" s="17"/>
      <c r="AZ317" s="7"/>
      <c r="BF317" s="1"/>
      <c r="BK317" s="1"/>
      <c r="BM317" s="1"/>
      <c r="BO317" s="1"/>
      <c r="BQ317" s="1"/>
      <c r="BS317" s="1"/>
      <c r="BT317" s="1"/>
      <c r="BV317" s="147"/>
    </row>
    <row r="318" spans="1:82">
      <c r="A318" s="1"/>
      <c r="B318" s="2"/>
      <c r="C318" s="2">
        <v>300</v>
      </c>
      <c r="D318">
        <v>9.9</v>
      </c>
      <c r="E318" s="1">
        <f t="shared" si="156"/>
        <v>0</v>
      </c>
      <c r="F318" s="15" t="e">
        <f t="shared" si="157"/>
        <v>#DIV/0!</v>
      </c>
      <c r="G318" s="15" t="e">
        <f t="shared" si="158"/>
        <v>#DIV/0!</v>
      </c>
      <c r="H318" s="1">
        <f t="shared" si="159"/>
        <v>0</v>
      </c>
      <c r="I318" s="1">
        <f t="shared" si="160"/>
        <v>0</v>
      </c>
      <c r="J318" s="16" t="e">
        <f t="shared" si="161"/>
        <v>#DIV/0!</v>
      </c>
      <c r="K318" s="16" t="e">
        <f t="shared" si="162"/>
        <v>#DIV/0!</v>
      </c>
      <c r="AN318" s="1"/>
      <c r="AO318" s="2"/>
      <c r="AP318" s="138">
        <v>300</v>
      </c>
      <c r="AQ318" s="17"/>
      <c r="AT318" s="17"/>
      <c r="AZ318" s="7"/>
      <c r="BV318" s="147"/>
    </row>
    <row r="319" spans="1:82">
      <c r="A319" s="1"/>
      <c r="B319" s="2"/>
      <c r="C319" s="2">
        <v>400</v>
      </c>
      <c r="D319">
        <v>7.4</v>
      </c>
      <c r="E319" s="1">
        <f t="shared" si="156"/>
        <v>0</v>
      </c>
      <c r="F319" s="15" t="e">
        <f t="shared" si="157"/>
        <v>#DIV/0!</v>
      </c>
      <c r="G319" s="15" t="e">
        <f t="shared" si="158"/>
        <v>#DIV/0!</v>
      </c>
      <c r="H319" s="1">
        <f t="shared" si="159"/>
        <v>0</v>
      </c>
      <c r="I319" s="1">
        <f t="shared" si="160"/>
        <v>0</v>
      </c>
      <c r="J319" s="16" t="e">
        <f t="shared" si="161"/>
        <v>#DIV/0!</v>
      </c>
      <c r="K319" s="16" t="e">
        <f t="shared" si="162"/>
        <v>#DIV/0!</v>
      </c>
      <c r="AN319" s="1"/>
      <c r="AO319" s="2"/>
      <c r="AP319" s="138">
        <v>400</v>
      </c>
      <c r="AQ319" s="17"/>
      <c r="AT319" s="17"/>
      <c r="AZ319" s="7"/>
      <c r="BV319" s="147"/>
    </row>
    <row r="320" spans="1:82">
      <c r="A320" s="1"/>
      <c r="B320" s="2"/>
      <c r="C320" s="2">
        <v>500</v>
      </c>
      <c r="E320" s="1">
        <f t="shared" si="156"/>
        <v>0</v>
      </c>
      <c r="F320" s="15" t="e">
        <f t="shared" si="157"/>
        <v>#DIV/0!</v>
      </c>
      <c r="G320" s="15" t="e">
        <f t="shared" si="158"/>
        <v>#DIV/0!</v>
      </c>
      <c r="H320" s="1">
        <f t="shared" si="159"/>
        <v>0</v>
      </c>
      <c r="I320" s="1">
        <f t="shared" si="160"/>
        <v>0</v>
      </c>
      <c r="J320" s="16" t="e">
        <f t="shared" si="161"/>
        <v>#DIV/0!</v>
      </c>
      <c r="AN320" s="1"/>
      <c r="AO320" s="2"/>
      <c r="AP320" s="138">
        <v>500</v>
      </c>
      <c r="AQ320" s="17"/>
      <c r="AT320" s="17"/>
      <c r="AZ320" s="7"/>
      <c r="BV320" s="147"/>
    </row>
    <row r="321" spans="1:82">
      <c r="A321" s="1"/>
      <c r="B321" s="2"/>
      <c r="C321" s="2">
        <v>600</v>
      </c>
      <c r="D321" s="1"/>
      <c r="E321" s="1">
        <f t="shared" si="156"/>
        <v>0</v>
      </c>
      <c r="F321" s="15" t="e">
        <f t="shared" si="157"/>
        <v>#DIV/0!</v>
      </c>
      <c r="G321" s="15" t="e">
        <f t="shared" si="158"/>
        <v>#DIV/0!</v>
      </c>
      <c r="H321" s="1">
        <f t="shared" si="159"/>
        <v>0</v>
      </c>
      <c r="I321" s="1">
        <f t="shared" si="160"/>
        <v>0</v>
      </c>
      <c r="J321" s="16" t="e">
        <f t="shared" si="161"/>
        <v>#DIV/0!</v>
      </c>
      <c r="AN321" s="1"/>
      <c r="AO321" s="2"/>
      <c r="AP321" s="138">
        <v>600</v>
      </c>
      <c r="AQ321" s="1"/>
      <c r="AR321" s="18"/>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47"/>
      <c r="BW321" s="142"/>
      <c r="BX321" s="1"/>
      <c r="BY321" s="1"/>
      <c r="BZ321" s="1"/>
      <c r="CA321" s="1"/>
      <c r="CB321" s="1"/>
      <c r="CC321" s="1"/>
      <c r="CD321" s="1"/>
    </row>
    <row r="322" spans="1:82">
      <c r="A322" s="1"/>
      <c r="B322" s="7"/>
      <c r="C322" s="7"/>
      <c r="D322" s="1"/>
      <c r="E322" s="1"/>
      <c r="F322" s="15"/>
      <c r="G322" s="15"/>
      <c r="H322" s="1"/>
      <c r="I322" s="1"/>
      <c r="AN322" s="1"/>
      <c r="AO322" s="7"/>
      <c r="AP322" s="140"/>
      <c r="AQ322" s="1"/>
      <c r="AR322" s="7"/>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7"/>
      <c r="BW322" s="142"/>
      <c r="BX322" s="1"/>
      <c r="BY322" s="1"/>
      <c r="BZ322" s="1"/>
      <c r="CA322" s="1"/>
      <c r="CB322" s="1"/>
      <c r="CC322" s="1"/>
      <c r="CD322" s="1"/>
    </row>
    <row r="323" spans="1:82">
      <c r="A323" s="5"/>
      <c r="B323" s="6"/>
      <c r="C323" s="6" t="s">
        <v>15</v>
      </c>
      <c r="D323" s="5">
        <v>282</v>
      </c>
      <c r="E323" s="1">
        <f>COUNT(BV323:BV323)</f>
        <v>0</v>
      </c>
      <c r="F323" s="15" t="e">
        <f>AVERAGE(BV323:BV323)</f>
        <v>#DIV/0!</v>
      </c>
      <c r="G323" s="15" t="e">
        <f>STDEV(BV323:BV323)</f>
        <v>#DIV/0!</v>
      </c>
      <c r="H323" s="1">
        <f>MAX(BV323:BV323)</f>
        <v>0</v>
      </c>
      <c r="I323" s="1">
        <f>MIN(BV323:BV323)</f>
        <v>0</v>
      </c>
      <c r="J323" s="16" t="e">
        <f>D323-F323</f>
        <v>#DIV/0!</v>
      </c>
      <c r="AN323" s="5"/>
      <c r="AO323" s="6"/>
      <c r="AP323" s="137" t="s">
        <v>15</v>
      </c>
      <c r="AQ323" s="5"/>
      <c r="AS323" s="5"/>
      <c r="AT323" s="5"/>
      <c r="AU323" s="5"/>
      <c r="AZ323" s="7"/>
      <c r="BA323" s="5"/>
      <c r="BB323" s="5"/>
      <c r="BC323" s="5"/>
      <c r="BD323" s="5"/>
      <c r="BE323" s="5"/>
      <c r="BF323" s="5"/>
      <c r="BG323" s="5"/>
      <c r="BH323" s="5"/>
      <c r="BI323" s="5"/>
      <c r="BJ323" s="5"/>
      <c r="BK323" s="5"/>
      <c r="BL323" s="5"/>
      <c r="BM323" s="5"/>
      <c r="BN323" s="5"/>
      <c r="BO323" s="5"/>
      <c r="BP323" s="5"/>
      <c r="BQ323" s="5"/>
      <c r="BR323" s="5"/>
      <c r="BS323" s="5"/>
      <c r="BT323" s="5"/>
      <c r="BU323" s="5"/>
      <c r="BV323" s="145"/>
      <c r="BW323" s="146"/>
      <c r="BX323" s="5"/>
      <c r="BY323" s="5"/>
      <c r="BZ323" s="5"/>
      <c r="CA323" s="5"/>
      <c r="CB323" s="5"/>
      <c r="CC323" s="5"/>
      <c r="CD323" s="5"/>
    </row>
    <row r="324" spans="1:82">
      <c r="A324" s="1"/>
      <c r="B324" s="2"/>
      <c r="C324" s="2" t="s">
        <v>16</v>
      </c>
      <c r="D324" s="1">
        <v>0.8</v>
      </c>
      <c r="E324" s="1">
        <f>COUNT(BV324:BV324)</f>
        <v>0</v>
      </c>
      <c r="F324" s="15" t="e">
        <f>AVERAGE(BV324:BV324)</f>
        <v>#DIV/0!</v>
      </c>
      <c r="G324" s="15" t="e">
        <f>STDEV(BV324:BV324)</f>
        <v>#DIV/0!</v>
      </c>
      <c r="H324" s="1">
        <f>MAX(BV324:BV324)</f>
        <v>0</v>
      </c>
      <c r="I324" s="1">
        <f>MIN(BV324:BV324)</f>
        <v>0</v>
      </c>
      <c r="J324" s="16" t="e">
        <f>D324-F324</f>
        <v>#DIV/0!</v>
      </c>
      <c r="AN324" s="1"/>
      <c r="AO324" s="2"/>
      <c r="AP324" s="138" t="s">
        <v>16</v>
      </c>
      <c r="AQ324" s="1"/>
      <c r="AS324" s="1"/>
      <c r="AT324" s="1"/>
      <c r="AU324" s="1"/>
      <c r="AZ324" s="7"/>
      <c r="BA324" s="1"/>
      <c r="BB324" s="1"/>
      <c r="BC324" s="1"/>
      <c r="BD324" s="1"/>
      <c r="BE324" s="1"/>
      <c r="BF324" s="1"/>
      <c r="BG324" s="1"/>
      <c r="BH324" s="1"/>
      <c r="BI324" s="1"/>
      <c r="BJ324" s="1"/>
      <c r="BK324" s="1"/>
      <c r="BL324" s="1"/>
      <c r="BM324" s="1"/>
      <c r="BN324" s="1"/>
      <c r="BO324" s="1"/>
      <c r="BP324" s="1"/>
      <c r="BQ324" s="1"/>
      <c r="BR324" s="1"/>
      <c r="BS324" s="1"/>
      <c r="BT324" s="1"/>
      <c r="BU324" s="1"/>
      <c r="BV324" s="147"/>
      <c r="BW324" s="142"/>
      <c r="BX324" s="1"/>
      <c r="BY324" s="1"/>
      <c r="BZ324" s="1"/>
      <c r="CA324" s="1"/>
      <c r="CB324" s="1"/>
      <c r="CC324" s="1"/>
      <c r="CD324" s="1"/>
    </row>
    <row r="325" spans="1:82">
      <c r="A325" s="1" t="s">
        <v>0</v>
      </c>
      <c r="B325" s="1" t="s">
        <v>1</v>
      </c>
      <c r="C325" s="1" t="s">
        <v>2</v>
      </c>
      <c r="D325" s="3">
        <v>2008</v>
      </c>
      <c r="E325" s="1" t="s">
        <v>3</v>
      </c>
      <c r="F325" s="15" t="s">
        <v>4</v>
      </c>
      <c r="G325" s="15" t="s">
        <v>8</v>
      </c>
      <c r="H325" s="1" t="s">
        <v>5</v>
      </c>
      <c r="I325" s="1" t="s">
        <v>6</v>
      </c>
      <c r="J325" s="15" t="s">
        <v>7</v>
      </c>
      <c r="AN325" s="3" t="s">
        <v>11</v>
      </c>
      <c r="AO325" s="3" t="s">
        <v>12</v>
      </c>
      <c r="AP325" s="139" t="s">
        <v>13</v>
      </c>
      <c r="AQ325" s="3">
        <v>2006</v>
      </c>
      <c r="AR325" s="1">
        <v>2005</v>
      </c>
      <c r="AS325" s="1">
        <v>2004</v>
      </c>
      <c r="AT325" s="1">
        <v>2003</v>
      </c>
      <c r="AU325" s="1">
        <v>2002</v>
      </c>
      <c r="AV325" s="1">
        <v>2001</v>
      </c>
      <c r="AW325" s="1">
        <v>2001</v>
      </c>
      <c r="AX325" s="1">
        <v>2000</v>
      </c>
      <c r="AY325" s="1">
        <v>1999</v>
      </c>
      <c r="AZ325" s="1">
        <v>1999</v>
      </c>
      <c r="BA325" s="1">
        <v>1998</v>
      </c>
      <c r="BB325" s="1">
        <v>1997</v>
      </c>
      <c r="BC325" s="1">
        <v>1996</v>
      </c>
      <c r="BD325" s="1">
        <v>1995</v>
      </c>
      <c r="BE325" s="1">
        <v>1994</v>
      </c>
      <c r="BF325" s="3">
        <v>1993</v>
      </c>
      <c r="BG325" s="3">
        <v>1992</v>
      </c>
      <c r="BH325" s="3"/>
      <c r="BI325" s="3">
        <v>1991</v>
      </c>
      <c r="BJ325" s="3">
        <v>1990</v>
      </c>
      <c r="BK325" s="3">
        <v>1989</v>
      </c>
      <c r="BL325" s="3">
        <v>1988</v>
      </c>
      <c r="BM325" s="3">
        <v>1987</v>
      </c>
      <c r="BN325" s="3">
        <v>1986</v>
      </c>
      <c r="BO325" s="3">
        <v>1985</v>
      </c>
      <c r="BP325" s="3">
        <v>1984</v>
      </c>
      <c r="BQ325" s="3">
        <v>1984</v>
      </c>
      <c r="BR325" s="3">
        <v>1983</v>
      </c>
      <c r="BS325" s="3">
        <v>1982</v>
      </c>
      <c r="BT325" s="3">
        <v>1981</v>
      </c>
      <c r="BU325" s="3">
        <v>1981</v>
      </c>
      <c r="BV325" s="144">
        <v>1980</v>
      </c>
      <c r="BW325" s="144"/>
      <c r="BX325" s="3"/>
      <c r="BY325" s="3"/>
      <c r="BZ325" s="3"/>
      <c r="CA325" s="3"/>
      <c r="CB325" s="3"/>
      <c r="CC325" s="3"/>
      <c r="CD325" s="3"/>
    </row>
    <row r="326" spans="1:82">
      <c r="A326" s="3">
        <v>1</v>
      </c>
      <c r="B326" s="4">
        <v>33</v>
      </c>
      <c r="C326" s="4" t="s">
        <v>14</v>
      </c>
      <c r="D326" s="3">
        <v>15</v>
      </c>
      <c r="E326" s="1">
        <f t="shared" ref="E326:E339" si="163">COUNT(BV326:BV326)</f>
        <v>0</v>
      </c>
      <c r="F326" s="15" t="e">
        <f t="shared" ref="F326:F339" si="164">AVERAGE(BV326:BV326)</f>
        <v>#DIV/0!</v>
      </c>
      <c r="G326" s="15" t="e">
        <f t="shared" ref="G326:G339" si="165">STDEV(BV326:BV326)</f>
        <v>#DIV/0!</v>
      </c>
      <c r="H326" s="1">
        <f t="shared" ref="H326:H339" si="166">MAX(BV326:BV326)</f>
        <v>0</v>
      </c>
      <c r="I326" s="1">
        <f t="shared" ref="I326:I339" si="167">MIN(BV326:BV326)</f>
        <v>0</v>
      </c>
      <c r="J326" s="16" t="e">
        <f t="shared" ref="J326:J339" si="168">D326-F326</f>
        <v>#DIV/0!</v>
      </c>
      <c r="AN326" s="3">
        <v>1</v>
      </c>
      <c r="AO326" s="4">
        <v>33</v>
      </c>
      <c r="AP326" s="136" t="s">
        <v>14</v>
      </c>
      <c r="AQ326" s="3"/>
      <c r="AS326" s="3"/>
      <c r="AT326" s="3"/>
      <c r="AU326" s="3"/>
      <c r="AV326" s="7"/>
      <c r="AW326" s="7"/>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143"/>
      <c r="BW326" s="144"/>
      <c r="BX326" s="3"/>
      <c r="BY326" s="3"/>
      <c r="BZ326" s="3"/>
      <c r="CA326" s="3"/>
      <c r="CB326" s="3"/>
      <c r="CC326" s="3"/>
      <c r="CD326" s="3"/>
    </row>
    <row r="327" spans="1:82">
      <c r="A327" s="1"/>
      <c r="B327" s="2"/>
      <c r="C327" s="6">
        <v>0</v>
      </c>
      <c r="D327" s="5">
        <v>18.899999999999999</v>
      </c>
      <c r="E327" s="1">
        <f t="shared" si="163"/>
        <v>0</v>
      </c>
      <c r="F327" s="15" t="e">
        <f t="shared" si="164"/>
        <v>#DIV/0!</v>
      </c>
      <c r="G327" s="15" t="e">
        <f t="shared" si="165"/>
        <v>#DIV/0!</v>
      </c>
      <c r="H327" s="1">
        <f t="shared" si="166"/>
        <v>0</v>
      </c>
      <c r="I327" s="1">
        <f t="shared" si="167"/>
        <v>0</v>
      </c>
      <c r="J327" s="16" t="e">
        <f t="shared" si="168"/>
        <v>#DIV/0!</v>
      </c>
      <c r="AN327" s="1"/>
      <c r="AO327" s="2"/>
      <c r="AP327" s="137">
        <v>0</v>
      </c>
      <c r="AQ327" s="5"/>
      <c r="AS327" s="5"/>
      <c r="AT327" s="5"/>
      <c r="AU327" s="5"/>
      <c r="AV327" s="7"/>
      <c r="AW327" s="7"/>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145"/>
      <c r="BW327" s="146"/>
      <c r="BX327" s="5"/>
      <c r="BY327" s="5"/>
      <c r="BZ327" s="5"/>
      <c r="CA327" s="5"/>
      <c r="CB327" s="5"/>
      <c r="CC327" s="5"/>
      <c r="CD327" s="5"/>
    </row>
    <row r="328" spans="1:82">
      <c r="A328" s="1"/>
      <c r="B328" s="2"/>
      <c r="C328" s="2">
        <v>10</v>
      </c>
      <c r="D328" s="17">
        <v>19.010000000000002</v>
      </c>
      <c r="E328" s="1">
        <f t="shared" si="163"/>
        <v>0</v>
      </c>
      <c r="F328" s="15" t="e">
        <f t="shared" si="164"/>
        <v>#DIV/0!</v>
      </c>
      <c r="G328" s="15" t="e">
        <f t="shared" si="165"/>
        <v>#DIV/0!</v>
      </c>
      <c r="H328" s="1">
        <f t="shared" si="166"/>
        <v>0</v>
      </c>
      <c r="I328" s="1">
        <f t="shared" si="167"/>
        <v>0</v>
      </c>
      <c r="J328" s="16" t="e">
        <f t="shared" si="168"/>
        <v>#DIV/0!</v>
      </c>
      <c r="AN328" s="1"/>
      <c r="AO328" s="2"/>
      <c r="AP328" s="138">
        <v>10</v>
      </c>
      <c r="AQ328" s="17"/>
      <c r="AT328" s="17"/>
      <c r="AV328" s="7"/>
      <c r="AW328" s="7"/>
      <c r="BF328" s="1"/>
      <c r="BK328" s="1"/>
      <c r="BM328" s="1"/>
      <c r="BO328" s="1"/>
      <c r="BQ328" s="1"/>
      <c r="BV328" s="147"/>
    </row>
    <row r="329" spans="1:82">
      <c r="A329" s="1"/>
      <c r="B329" s="2"/>
      <c r="C329" s="2">
        <v>20</v>
      </c>
      <c r="D329" s="17">
        <v>18.77</v>
      </c>
      <c r="E329" s="1">
        <f t="shared" si="163"/>
        <v>0</v>
      </c>
      <c r="F329" s="15" t="e">
        <f t="shared" si="164"/>
        <v>#DIV/0!</v>
      </c>
      <c r="G329" s="15" t="e">
        <f t="shared" si="165"/>
        <v>#DIV/0!</v>
      </c>
      <c r="H329" s="1">
        <f t="shared" si="166"/>
        <v>0</v>
      </c>
      <c r="I329" s="1">
        <f t="shared" si="167"/>
        <v>0</v>
      </c>
      <c r="J329" s="16" t="e">
        <f t="shared" si="168"/>
        <v>#DIV/0!</v>
      </c>
      <c r="AN329" s="1"/>
      <c r="AO329" s="2"/>
      <c r="AP329" s="138">
        <v>20</v>
      </c>
      <c r="AQ329" s="17"/>
      <c r="AT329" s="17"/>
      <c r="AV329" s="7"/>
      <c r="AW329" s="7"/>
      <c r="BF329" s="1"/>
      <c r="BK329" s="1"/>
      <c r="BM329" s="1"/>
      <c r="BO329" s="1"/>
      <c r="BQ329" s="1"/>
      <c r="BV329" s="147"/>
    </row>
    <row r="330" spans="1:82">
      <c r="A330" s="1"/>
      <c r="B330" s="2"/>
      <c r="C330" s="2">
        <v>30</v>
      </c>
      <c r="D330" s="17">
        <v>17.98</v>
      </c>
      <c r="E330" s="1">
        <f t="shared" si="163"/>
        <v>0</v>
      </c>
      <c r="F330" s="15" t="e">
        <f t="shared" si="164"/>
        <v>#DIV/0!</v>
      </c>
      <c r="G330" s="15" t="e">
        <f t="shared" si="165"/>
        <v>#DIV/0!</v>
      </c>
      <c r="H330" s="1">
        <f t="shared" si="166"/>
        <v>0</v>
      </c>
      <c r="I330" s="1">
        <f t="shared" si="167"/>
        <v>0</v>
      </c>
      <c r="J330" s="16" t="e">
        <f t="shared" si="168"/>
        <v>#DIV/0!</v>
      </c>
      <c r="AN330" s="1"/>
      <c r="AO330" s="2"/>
      <c r="AP330" s="138">
        <v>30</v>
      </c>
      <c r="AQ330" s="17"/>
      <c r="AT330" s="17"/>
      <c r="AV330" s="7"/>
      <c r="AW330" s="7"/>
      <c r="BF330" s="1"/>
      <c r="BK330" s="1"/>
      <c r="BM330" s="1"/>
      <c r="BO330" s="1"/>
      <c r="BQ330" s="1"/>
      <c r="BV330" s="147"/>
    </row>
    <row r="331" spans="1:82">
      <c r="A331" s="1"/>
      <c r="B331" s="2"/>
      <c r="C331" s="2">
        <v>50</v>
      </c>
      <c r="D331" s="17">
        <v>16.86</v>
      </c>
      <c r="E331" s="1">
        <f t="shared" si="163"/>
        <v>0</v>
      </c>
      <c r="F331" s="15" t="e">
        <f t="shared" si="164"/>
        <v>#DIV/0!</v>
      </c>
      <c r="G331" s="15" t="e">
        <f t="shared" si="165"/>
        <v>#DIV/0!</v>
      </c>
      <c r="H331" s="1">
        <f t="shared" si="166"/>
        <v>0</v>
      </c>
      <c r="I331" s="1">
        <f t="shared" si="167"/>
        <v>0</v>
      </c>
      <c r="J331" s="16" t="e">
        <f t="shared" si="168"/>
        <v>#DIV/0!</v>
      </c>
      <c r="AN331" s="1"/>
      <c r="AO331" s="2"/>
      <c r="AP331" s="138">
        <v>50</v>
      </c>
      <c r="AQ331" s="17"/>
      <c r="AT331" s="17"/>
      <c r="AV331" s="7"/>
      <c r="AW331" s="7"/>
      <c r="BF331" s="1"/>
      <c r="BK331" s="1"/>
      <c r="BM331" s="1"/>
      <c r="BO331" s="1"/>
      <c r="BQ331" s="1"/>
      <c r="BV331" s="147"/>
    </row>
    <row r="332" spans="1:82">
      <c r="A332" s="1"/>
      <c r="B332" s="2"/>
      <c r="C332" s="2">
        <v>75</v>
      </c>
      <c r="D332" s="17">
        <v>15.61</v>
      </c>
      <c r="E332" s="1">
        <f t="shared" si="163"/>
        <v>0</v>
      </c>
      <c r="F332" s="15" t="e">
        <f t="shared" si="164"/>
        <v>#DIV/0!</v>
      </c>
      <c r="G332" s="15" t="e">
        <f t="shared" si="165"/>
        <v>#DIV/0!</v>
      </c>
      <c r="H332" s="1">
        <f t="shared" si="166"/>
        <v>0</v>
      </c>
      <c r="I332" s="1">
        <f t="shared" si="167"/>
        <v>0</v>
      </c>
      <c r="J332" s="16" t="e">
        <f t="shared" si="168"/>
        <v>#DIV/0!</v>
      </c>
      <c r="AN332" s="1"/>
      <c r="AO332" s="2"/>
      <c r="AP332" s="138">
        <v>75</v>
      </c>
      <c r="AQ332" s="17"/>
      <c r="AT332" s="17"/>
      <c r="AV332" s="7"/>
      <c r="AW332" s="7"/>
      <c r="BF332" s="1"/>
      <c r="BK332" s="1"/>
      <c r="BM332" s="1"/>
      <c r="BO332" s="1"/>
      <c r="BQ332" s="1"/>
      <c r="BV332" s="147"/>
    </row>
    <row r="333" spans="1:82">
      <c r="A333" s="1"/>
      <c r="B333" s="2"/>
      <c r="C333" s="2">
        <v>100</v>
      </c>
      <c r="D333" s="17">
        <v>15.32</v>
      </c>
      <c r="E333" s="1">
        <f t="shared" si="163"/>
        <v>0</v>
      </c>
      <c r="F333" s="15" t="e">
        <f t="shared" si="164"/>
        <v>#DIV/0!</v>
      </c>
      <c r="G333" s="15" t="e">
        <f t="shared" si="165"/>
        <v>#DIV/0!</v>
      </c>
      <c r="H333" s="1">
        <f t="shared" si="166"/>
        <v>0</v>
      </c>
      <c r="I333" s="1">
        <f t="shared" si="167"/>
        <v>0</v>
      </c>
      <c r="J333" s="16" t="e">
        <f t="shared" si="168"/>
        <v>#DIV/0!</v>
      </c>
      <c r="AN333" s="1"/>
      <c r="AO333" s="2"/>
      <c r="AP333" s="138">
        <v>100</v>
      </c>
      <c r="AQ333" s="17"/>
      <c r="AT333" s="17"/>
      <c r="AV333" s="7"/>
      <c r="AW333" s="7"/>
      <c r="BF333" s="1"/>
      <c r="BK333" s="1"/>
      <c r="BM333" s="1"/>
      <c r="BO333" s="1"/>
      <c r="BQ333" s="1"/>
      <c r="BV333" s="147"/>
    </row>
    <row r="334" spans="1:82">
      <c r="A334" s="1"/>
      <c r="B334" s="2"/>
      <c r="C334" s="2">
        <v>150</v>
      </c>
      <c r="D334" s="17">
        <v>14.09</v>
      </c>
      <c r="E334" s="1">
        <f t="shared" si="163"/>
        <v>0</v>
      </c>
      <c r="F334" s="15" t="e">
        <f t="shared" si="164"/>
        <v>#DIV/0!</v>
      </c>
      <c r="G334" s="15" t="e">
        <f t="shared" si="165"/>
        <v>#DIV/0!</v>
      </c>
      <c r="H334" s="1">
        <f t="shared" si="166"/>
        <v>0</v>
      </c>
      <c r="I334" s="1">
        <f t="shared" si="167"/>
        <v>0</v>
      </c>
      <c r="J334" s="16" t="e">
        <f t="shared" si="168"/>
        <v>#DIV/0!</v>
      </c>
      <c r="AN334" s="1"/>
      <c r="AO334" s="2"/>
      <c r="AP334" s="138">
        <v>150</v>
      </c>
      <c r="AQ334" s="17"/>
      <c r="AT334" s="17"/>
      <c r="AV334" s="7"/>
      <c r="AW334" s="7"/>
      <c r="BF334" s="1"/>
      <c r="BK334" s="1"/>
      <c r="BM334" s="1"/>
      <c r="BO334" s="1"/>
      <c r="BQ334" s="1"/>
      <c r="BV334" s="147"/>
    </row>
    <row r="335" spans="1:82">
      <c r="A335" s="1"/>
      <c r="B335" s="2"/>
      <c r="C335" s="2">
        <v>200</v>
      </c>
      <c r="D335" s="17">
        <v>12.66</v>
      </c>
      <c r="E335" s="1">
        <f t="shared" si="163"/>
        <v>0</v>
      </c>
      <c r="F335" s="15" t="e">
        <f t="shared" si="164"/>
        <v>#DIV/0!</v>
      </c>
      <c r="G335" s="15" t="e">
        <f t="shared" si="165"/>
        <v>#DIV/0!</v>
      </c>
      <c r="H335" s="1">
        <f t="shared" si="166"/>
        <v>0</v>
      </c>
      <c r="I335" s="1">
        <f t="shared" si="167"/>
        <v>0</v>
      </c>
      <c r="J335" s="16" t="e">
        <f t="shared" si="168"/>
        <v>#DIV/0!</v>
      </c>
      <c r="AN335" s="1"/>
      <c r="AO335" s="2"/>
      <c r="AP335" s="138">
        <v>200</v>
      </c>
      <c r="AQ335" s="17"/>
      <c r="AT335" s="17"/>
      <c r="AV335" s="7"/>
      <c r="AW335" s="7"/>
      <c r="BF335" s="1"/>
      <c r="BK335" s="1"/>
      <c r="BM335" s="1"/>
      <c r="BO335" s="1"/>
      <c r="BQ335" s="1"/>
      <c r="BV335" s="147"/>
    </row>
    <row r="336" spans="1:82">
      <c r="A336" s="1"/>
      <c r="B336" s="2"/>
      <c r="C336" s="2">
        <v>300</v>
      </c>
      <c r="D336" s="17">
        <v>9.8800000000000008</v>
      </c>
      <c r="E336" s="1">
        <f t="shared" si="163"/>
        <v>0</v>
      </c>
      <c r="F336" s="15" t="e">
        <f t="shared" si="164"/>
        <v>#DIV/0!</v>
      </c>
      <c r="G336" s="15" t="e">
        <f t="shared" si="165"/>
        <v>#DIV/0!</v>
      </c>
      <c r="H336" s="1">
        <f t="shared" si="166"/>
        <v>0</v>
      </c>
      <c r="I336" s="1">
        <f t="shared" si="167"/>
        <v>0</v>
      </c>
      <c r="J336" s="16" t="e">
        <f t="shared" si="168"/>
        <v>#DIV/0!</v>
      </c>
      <c r="AN336" s="1"/>
      <c r="AO336" s="2"/>
      <c r="AP336" s="138">
        <v>300</v>
      </c>
      <c r="AQ336" s="17"/>
      <c r="AT336" s="17"/>
      <c r="AV336" s="7"/>
      <c r="AW336" s="7"/>
      <c r="BV336" s="147"/>
    </row>
    <row r="337" spans="1:82">
      <c r="A337" s="1"/>
      <c r="B337" s="2"/>
      <c r="C337" s="2">
        <v>400</v>
      </c>
      <c r="D337" s="17">
        <v>7.96</v>
      </c>
      <c r="E337" s="1">
        <f t="shared" si="163"/>
        <v>0</v>
      </c>
      <c r="F337" s="15" t="e">
        <f t="shared" si="164"/>
        <v>#DIV/0!</v>
      </c>
      <c r="G337" s="15" t="e">
        <f t="shared" si="165"/>
        <v>#DIV/0!</v>
      </c>
      <c r="H337" s="1">
        <f t="shared" si="166"/>
        <v>0</v>
      </c>
      <c r="I337" s="1">
        <f t="shared" si="167"/>
        <v>0</v>
      </c>
      <c r="J337" s="16" t="e">
        <f t="shared" si="168"/>
        <v>#DIV/0!</v>
      </c>
      <c r="AN337" s="1"/>
      <c r="AO337" s="2"/>
      <c r="AP337" s="138">
        <v>400</v>
      </c>
      <c r="AQ337" s="17"/>
      <c r="AT337" s="17"/>
      <c r="AV337" s="7"/>
      <c r="AW337" s="7"/>
      <c r="BV337" s="147"/>
    </row>
    <row r="338" spans="1:82">
      <c r="A338" s="1"/>
      <c r="B338" s="2"/>
      <c r="C338" s="2">
        <v>500</v>
      </c>
      <c r="E338" s="1">
        <f t="shared" si="163"/>
        <v>0</v>
      </c>
      <c r="F338" s="15" t="e">
        <f t="shared" si="164"/>
        <v>#DIV/0!</v>
      </c>
      <c r="G338" s="15" t="e">
        <f t="shared" si="165"/>
        <v>#DIV/0!</v>
      </c>
      <c r="H338" s="1">
        <f t="shared" si="166"/>
        <v>0</v>
      </c>
      <c r="I338" s="1">
        <f t="shared" si="167"/>
        <v>0</v>
      </c>
      <c r="J338" s="16" t="e">
        <f t="shared" si="168"/>
        <v>#DIV/0!</v>
      </c>
      <c r="AN338" s="1"/>
      <c r="AO338" s="2"/>
      <c r="AP338" s="138">
        <v>500</v>
      </c>
      <c r="AT338" s="17"/>
      <c r="AV338" s="7"/>
      <c r="AW338" s="7"/>
      <c r="BV338" s="147"/>
    </row>
    <row r="339" spans="1:82">
      <c r="A339" s="1"/>
      <c r="B339" s="2"/>
      <c r="C339" s="2">
        <v>600</v>
      </c>
      <c r="D339" s="1"/>
      <c r="E339" s="1">
        <f t="shared" si="163"/>
        <v>0</v>
      </c>
      <c r="F339" s="15" t="e">
        <f t="shared" si="164"/>
        <v>#DIV/0!</v>
      </c>
      <c r="G339" s="15" t="e">
        <f t="shared" si="165"/>
        <v>#DIV/0!</v>
      </c>
      <c r="H339" s="1">
        <f t="shared" si="166"/>
        <v>0</v>
      </c>
      <c r="I339" s="1">
        <f t="shared" si="167"/>
        <v>0</v>
      </c>
      <c r="J339" s="16" t="e">
        <f t="shared" si="168"/>
        <v>#DIV/0!</v>
      </c>
      <c r="AN339" s="1"/>
      <c r="AO339" s="2"/>
      <c r="AP339" s="138">
        <v>600</v>
      </c>
      <c r="AQ339" s="1"/>
      <c r="AR339" s="18"/>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47"/>
      <c r="BW339" s="142"/>
      <c r="BX339" s="1"/>
      <c r="BY339" s="1"/>
      <c r="BZ339" s="1"/>
      <c r="CA339" s="1"/>
      <c r="CB339" s="1"/>
      <c r="CC339" s="1"/>
      <c r="CD339" s="1"/>
    </row>
    <row r="340" spans="1:82">
      <c r="A340" s="1"/>
      <c r="B340" s="7"/>
      <c r="C340" s="7"/>
      <c r="D340" s="1"/>
      <c r="E340" s="1"/>
      <c r="F340" s="15"/>
      <c r="G340" s="15"/>
      <c r="H340" s="1"/>
      <c r="I340" s="1"/>
      <c r="AN340" s="1"/>
      <c r="AO340" s="7"/>
      <c r="AP340" s="140"/>
      <c r="AQ340" s="1"/>
      <c r="AR340" s="7"/>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7"/>
      <c r="BW340" s="142"/>
      <c r="BX340" s="1"/>
      <c r="BY340" s="1"/>
      <c r="BZ340" s="1"/>
      <c r="CA340" s="1"/>
      <c r="CB340" s="1"/>
      <c r="CC340" s="1"/>
      <c r="CD340" s="1"/>
    </row>
    <row r="341" spans="1:82">
      <c r="A341" s="5"/>
      <c r="B341" s="6"/>
      <c r="C341" s="6" t="s">
        <v>15</v>
      </c>
      <c r="D341" s="5">
        <v>161</v>
      </c>
      <c r="E341" s="1">
        <f>COUNT(BV341:BV341)</f>
        <v>0</v>
      </c>
      <c r="F341" s="15" t="e">
        <f>AVERAGE(BV341:BV341)</f>
        <v>#DIV/0!</v>
      </c>
      <c r="G341" s="15" t="e">
        <f>STDEV(BV341:BV341)</f>
        <v>#DIV/0!</v>
      </c>
      <c r="H341" s="1">
        <f>MAX(BV341:BV341)</f>
        <v>0</v>
      </c>
      <c r="I341" s="1">
        <f>MIN(BV341:BV341)</f>
        <v>0</v>
      </c>
      <c r="J341" s="16" t="e">
        <f>D341-F341</f>
        <v>#DIV/0!</v>
      </c>
      <c r="AN341" s="5"/>
      <c r="AO341" s="6"/>
      <c r="AP341" s="137" t="s">
        <v>15</v>
      </c>
      <c r="AQ341" s="5"/>
      <c r="AS341" s="5"/>
      <c r="AT341" s="5"/>
      <c r="AU341" s="5"/>
      <c r="AV341" s="7"/>
      <c r="AW341" s="7"/>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145"/>
      <c r="BW341" s="146"/>
      <c r="BX341" s="5"/>
      <c r="BY341" s="5"/>
      <c r="BZ341" s="5"/>
      <c r="CA341" s="5"/>
      <c r="CB341" s="5"/>
      <c r="CC341" s="5"/>
      <c r="CD341" s="5"/>
    </row>
    <row r="342" spans="1:82">
      <c r="A342" s="1"/>
      <c r="B342" s="2"/>
      <c r="C342" s="2" t="s">
        <v>16</v>
      </c>
      <c r="D342" s="1">
        <v>3.4</v>
      </c>
      <c r="E342" s="1">
        <f>COUNT(BV342:BV342)</f>
        <v>0</v>
      </c>
      <c r="F342" s="15" t="e">
        <f>AVERAGE(BV342:BV342)</f>
        <v>#DIV/0!</v>
      </c>
      <c r="G342" s="15" t="e">
        <f>STDEV(BV342:BV342)</f>
        <v>#DIV/0!</v>
      </c>
      <c r="H342" s="1">
        <f>MAX(BV342:BV342)</f>
        <v>0</v>
      </c>
      <c r="I342" s="1">
        <f>MIN(BV342:BV342)</f>
        <v>0</v>
      </c>
      <c r="J342" s="16" t="e">
        <f>D342-F342</f>
        <v>#DIV/0!</v>
      </c>
      <c r="AN342" s="1"/>
      <c r="AO342" s="2"/>
      <c r="AP342" s="138" t="s">
        <v>16</v>
      </c>
      <c r="AQ342" s="1"/>
      <c r="AS342" s="1"/>
      <c r="AT342" s="1"/>
      <c r="AU342" s="1"/>
      <c r="AV342" s="7"/>
      <c r="AW342" s="7"/>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47"/>
      <c r="BW342" s="142"/>
      <c r="BX342" s="1"/>
      <c r="BY342" s="1"/>
      <c r="BZ342" s="1"/>
      <c r="CA342" s="1"/>
      <c r="CB342" s="1"/>
      <c r="CC342" s="1"/>
      <c r="CD342" s="1"/>
    </row>
    <row r="343" spans="1:82">
      <c r="A343" s="1" t="s">
        <v>0</v>
      </c>
      <c r="B343" s="1" t="s">
        <v>1</v>
      </c>
      <c r="C343" s="1" t="s">
        <v>2</v>
      </c>
      <c r="D343" s="3">
        <v>2008</v>
      </c>
      <c r="E343" s="1" t="s">
        <v>3</v>
      </c>
      <c r="F343" s="15" t="s">
        <v>4</v>
      </c>
      <c r="G343" s="15" t="s">
        <v>8</v>
      </c>
      <c r="H343" s="1" t="s">
        <v>5</v>
      </c>
      <c r="I343" s="1" t="s">
        <v>6</v>
      </c>
      <c r="J343" s="15" t="s">
        <v>7</v>
      </c>
      <c r="AN343" s="3" t="s">
        <v>11</v>
      </c>
      <c r="AO343" s="3" t="s">
        <v>12</v>
      </c>
      <c r="AP343" s="139" t="s">
        <v>13</v>
      </c>
      <c r="AQ343" s="3">
        <v>2006</v>
      </c>
      <c r="AR343" s="1">
        <v>2005</v>
      </c>
      <c r="AS343" s="1">
        <v>2004</v>
      </c>
      <c r="AT343" s="1">
        <v>2003</v>
      </c>
      <c r="AU343" s="1">
        <v>2002</v>
      </c>
      <c r="AV343" s="1">
        <v>2001</v>
      </c>
      <c r="AW343" s="1">
        <v>2001</v>
      </c>
      <c r="AX343" s="1">
        <v>2000</v>
      </c>
      <c r="AY343" s="1">
        <v>1999</v>
      </c>
      <c r="AZ343" s="1">
        <v>1999</v>
      </c>
      <c r="BA343" s="1">
        <v>1998</v>
      </c>
      <c r="BB343" s="1">
        <v>1997</v>
      </c>
      <c r="BC343" s="1">
        <v>1996</v>
      </c>
      <c r="BD343" s="1">
        <v>1995</v>
      </c>
      <c r="BE343" s="1">
        <v>1994</v>
      </c>
      <c r="BF343" s="3">
        <v>1993</v>
      </c>
      <c r="BG343" s="3">
        <v>1992</v>
      </c>
      <c r="BH343" s="3"/>
      <c r="BI343" s="3">
        <v>1991</v>
      </c>
      <c r="BJ343" s="3">
        <v>1990</v>
      </c>
      <c r="BK343" s="3">
        <v>1989</v>
      </c>
      <c r="BL343" s="3">
        <v>1988</v>
      </c>
      <c r="BM343" s="3">
        <v>1987</v>
      </c>
      <c r="BN343" s="3">
        <v>1986</v>
      </c>
      <c r="BO343" s="3">
        <v>1985</v>
      </c>
      <c r="BP343" s="3">
        <v>1984</v>
      </c>
      <c r="BQ343" s="3">
        <v>1984</v>
      </c>
      <c r="BR343" s="3">
        <v>1983</v>
      </c>
      <c r="BS343" s="3">
        <v>1982</v>
      </c>
      <c r="BT343" s="3">
        <v>1981</v>
      </c>
      <c r="BU343" s="3">
        <v>1981</v>
      </c>
      <c r="BV343" s="144">
        <v>1980</v>
      </c>
      <c r="BW343" s="144"/>
      <c r="BX343" s="3"/>
      <c r="BY343" s="3"/>
      <c r="BZ343" s="3"/>
      <c r="CA343" s="3"/>
      <c r="CB343" s="3"/>
      <c r="CC343" s="3"/>
      <c r="CD343" s="3"/>
    </row>
    <row r="344" spans="1:82">
      <c r="A344" s="3">
        <v>1</v>
      </c>
      <c r="B344" s="4">
        <v>32</v>
      </c>
      <c r="C344" s="4" t="s">
        <v>14</v>
      </c>
      <c r="D344" s="3">
        <v>15</v>
      </c>
      <c r="E344" s="1">
        <f t="shared" ref="E344:E357" si="169">COUNT(BV344:CD344)</f>
        <v>0</v>
      </c>
      <c r="F344" s="15" t="e">
        <f t="shared" ref="F344:F357" si="170">AVERAGE(BV344:CD344)</f>
        <v>#DIV/0!</v>
      </c>
      <c r="G344" s="15" t="e">
        <f t="shared" ref="G344:G357" si="171">STDEV(BV344:CD344)</f>
        <v>#DIV/0!</v>
      </c>
      <c r="H344" s="1">
        <f t="shared" ref="H344:H357" si="172">MAX(BV344:CD344)</f>
        <v>0</v>
      </c>
      <c r="I344" s="1">
        <f t="shared" ref="I344:I357" si="173">MIN(BV344:CD344)</f>
        <v>0</v>
      </c>
      <c r="J344" s="16" t="e">
        <f t="shared" ref="J344:J357" si="174">D344-F344</f>
        <v>#DIV/0!</v>
      </c>
      <c r="AN344" s="3">
        <v>1</v>
      </c>
      <c r="AO344" s="4">
        <v>32</v>
      </c>
      <c r="AP344" s="136" t="s">
        <v>14</v>
      </c>
      <c r="AQ344" s="3"/>
      <c r="AS344" s="3"/>
      <c r="AT344" s="3"/>
      <c r="AU344" s="3"/>
      <c r="AV344" s="7"/>
      <c r="AW344" s="7"/>
      <c r="AX344" s="3"/>
      <c r="AY344" s="3"/>
      <c r="AZ344" s="3"/>
      <c r="BA344" s="3"/>
      <c r="BB344" s="3"/>
      <c r="BC344" s="3"/>
      <c r="BD344" s="3"/>
      <c r="BE344" s="3"/>
      <c r="BF344" s="3"/>
      <c r="BG344" s="3"/>
      <c r="BH344" s="3"/>
      <c r="BI344" s="3"/>
      <c r="BJ344" s="3"/>
      <c r="BK344" s="3"/>
      <c r="BL344" s="3"/>
      <c r="BM344" s="3"/>
      <c r="BN344" s="3"/>
      <c r="BO344" s="3"/>
      <c r="BP344" s="3"/>
      <c r="BQ344" s="3"/>
      <c r="BR344" s="3"/>
      <c r="BS344" s="3"/>
      <c r="BT344" s="3"/>
      <c r="BU344" s="3"/>
      <c r="BV344" s="143"/>
      <c r="BW344" s="144"/>
      <c r="BX344" s="3"/>
      <c r="BY344" s="3"/>
      <c r="BZ344" s="3"/>
      <c r="CA344" s="3"/>
      <c r="CB344" s="3"/>
      <c r="CC344" s="3"/>
      <c r="CD344" s="3"/>
    </row>
    <row r="345" spans="1:82">
      <c r="A345" s="1"/>
      <c r="B345" s="2"/>
      <c r="C345" s="6">
        <v>0</v>
      </c>
      <c r="D345" s="5">
        <v>20.5</v>
      </c>
      <c r="E345" s="1">
        <f t="shared" si="169"/>
        <v>0</v>
      </c>
      <c r="F345" s="15" t="e">
        <f t="shared" si="170"/>
        <v>#DIV/0!</v>
      </c>
      <c r="G345" s="15" t="e">
        <f t="shared" si="171"/>
        <v>#DIV/0!</v>
      </c>
      <c r="H345" s="1">
        <f t="shared" si="172"/>
        <v>0</v>
      </c>
      <c r="I345" s="1">
        <f t="shared" si="173"/>
        <v>0</v>
      </c>
      <c r="J345" s="16" t="e">
        <f t="shared" si="174"/>
        <v>#DIV/0!</v>
      </c>
      <c r="AN345" s="1"/>
      <c r="AO345" s="2"/>
      <c r="AP345" s="137">
        <v>0</v>
      </c>
      <c r="AQ345" s="5"/>
      <c r="AS345" s="5"/>
      <c r="AT345" s="5"/>
      <c r="AU345" s="5"/>
      <c r="AV345" s="7"/>
      <c r="AW345" s="7"/>
      <c r="AX345" s="5"/>
      <c r="AY345" s="5"/>
      <c r="AZ345" s="5"/>
      <c r="BA345" s="5"/>
      <c r="BB345" s="5"/>
      <c r="BC345" s="5"/>
      <c r="BD345" s="5"/>
      <c r="BE345" s="5"/>
      <c r="BF345" s="5"/>
      <c r="BG345" s="5"/>
      <c r="BH345" s="5"/>
      <c r="BI345" s="5"/>
      <c r="BJ345" s="5"/>
      <c r="BK345" s="5"/>
      <c r="BL345" s="5"/>
      <c r="BM345" s="5"/>
      <c r="BN345" s="5"/>
      <c r="BO345" s="5"/>
      <c r="BP345" s="5"/>
      <c r="BQ345" s="5"/>
      <c r="BR345" s="5"/>
      <c r="BS345" s="5"/>
      <c r="BT345" s="5"/>
      <c r="BU345" s="5"/>
      <c r="BV345" s="145"/>
      <c r="BW345" s="146"/>
      <c r="BX345" s="5"/>
      <c r="BY345" s="5"/>
      <c r="BZ345" s="5"/>
      <c r="CA345" s="5"/>
      <c r="CB345" s="5"/>
      <c r="CC345" s="5"/>
      <c r="CD345" s="5"/>
    </row>
    <row r="346" spans="1:82">
      <c r="A346" s="1"/>
      <c r="B346" s="2"/>
      <c r="C346" s="2">
        <v>10</v>
      </c>
      <c r="D346" s="17">
        <v>20.59</v>
      </c>
      <c r="E346" s="1">
        <f t="shared" si="169"/>
        <v>0</v>
      </c>
      <c r="F346" s="15" t="e">
        <f t="shared" si="170"/>
        <v>#DIV/0!</v>
      </c>
      <c r="G346" s="15" t="e">
        <f t="shared" si="171"/>
        <v>#DIV/0!</v>
      </c>
      <c r="H346" s="1">
        <f t="shared" si="172"/>
        <v>0</v>
      </c>
      <c r="I346" s="1">
        <f t="shared" si="173"/>
        <v>0</v>
      </c>
      <c r="J346" s="16" t="e">
        <f t="shared" si="174"/>
        <v>#DIV/0!</v>
      </c>
      <c r="AN346" s="1"/>
      <c r="AO346" s="2"/>
      <c r="AP346" s="138">
        <v>10</v>
      </c>
      <c r="AQ346" s="17"/>
      <c r="AT346" s="17"/>
      <c r="AV346" s="7"/>
      <c r="AW346" s="7"/>
      <c r="BF346" s="1"/>
      <c r="BK346" s="1"/>
      <c r="BM346" s="1"/>
      <c r="BO346" s="1"/>
      <c r="BQ346" s="1"/>
      <c r="BV346" s="147"/>
    </row>
    <row r="347" spans="1:82">
      <c r="A347" s="1"/>
      <c r="B347" s="2"/>
      <c r="C347" s="2">
        <v>20</v>
      </c>
      <c r="D347" s="17">
        <v>20.6</v>
      </c>
      <c r="E347" s="1">
        <f t="shared" si="169"/>
        <v>0</v>
      </c>
      <c r="F347" s="15" t="e">
        <f t="shared" si="170"/>
        <v>#DIV/0!</v>
      </c>
      <c r="G347" s="15" t="e">
        <f t="shared" si="171"/>
        <v>#DIV/0!</v>
      </c>
      <c r="H347" s="1">
        <f t="shared" si="172"/>
        <v>0</v>
      </c>
      <c r="I347" s="1">
        <f t="shared" si="173"/>
        <v>0</v>
      </c>
      <c r="J347" s="16" t="e">
        <f t="shared" si="174"/>
        <v>#DIV/0!</v>
      </c>
      <c r="AN347" s="1"/>
      <c r="AO347" s="2"/>
      <c r="AP347" s="138">
        <v>20</v>
      </c>
      <c r="AQ347" s="17"/>
      <c r="AT347" s="17"/>
      <c r="AV347" s="7"/>
      <c r="AW347" s="7"/>
      <c r="BF347" s="1"/>
      <c r="BK347" s="1"/>
      <c r="BM347" s="1"/>
      <c r="BO347" s="1"/>
      <c r="BQ347" s="1"/>
      <c r="BV347" s="147"/>
    </row>
    <row r="348" spans="1:82">
      <c r="A348" s="1"/>
      <c r="B348" s="2"/>
      <c r="C348" s="2">
        <v>30</v>
      </c>
      <c r="D348" s="17">
        <v>20.6</v>
      </c>
      <c r="E348" s="1">
        <f t="shared" si="169"/>
        <v>0</v>
      </c>
      <c r="F348" s="15" t="e">
        <f t="shared" si="170"/>
        <v>#DIV/0!</v>
      </c>
      <c r="G348" s="15" t="e">
        <f t="shared" si="171"/>
        <v>#DIV/0!</v>
      </c>
      <c r="H348" s="1">
        <f t="shared" si="172"/>
        <v>0</v>
      </c>
      <c r="I348" s="1">
        <f t="shared" si="173"/>
        <v>0</v>
      </c>
      <c r="J348" s="16" t="e">
        <f t="shared" si="174"/>
        <v>#DIV/0!</v>
      </c>
      <c r="AN348" s="1"/>
      <c r="AO348" s="2"/>
      <c r="AP348" s="138">
        <v>30</v>
      </c>
      <c r="AQ348" s="17"/>
      <c r="AT348" s="17"/>
      <c r="AV348" s="7"/>
      <c r="AW348" s="7"/>
      <c r="BF348" s="1"/>
      <c r="BK348" s="1"/>
      <c r="BM348" s="1"/>
      <c r="BO348" s="1"/>
      <c r="BQ348" s="1"/>
      <c r="BV348" s="147"/>
    </row>
    <row r="349" spans="1:82">
      <c r="A349" s="1"/>
      <c r="B349" s="2"/>
      <c r="C349" s="2">
        <v>50</v>
      </c>
      <c r="D349" s="17">
        <v>20.57</v>
      </c>
      <c r="E349" s="1">
        <f t="shared" si="169"/>
        <v>0</v>
      </c>
      <c r="F349" s="15" t="e">
        <f t="shared" si="170"/>
        <v>#DIV/0!</v>
      </c>
      <c r="G349" s="15" t="e">
        <f t="shared" si="171"/>
        <v>#DIV/0!</v>
      </c>
      <c r="H349" s="1">
        <f t="shared" si="172"/>
        <v>0</v>
      </c>
      <c r="I349" s="1">
        <f t="shared" si="173"/>
        <v>0</v>
      </c>
      <c r="J349" s="16" t="e">
        <f t="shared" si="174"/>
        <v>#DIV/0!</v>
      </c>
      <c r="AN349" s="1"/>
      <c r="AO349" s="2"/>
      <c r="AP349" s="138">
        <v>50</v>
      </c>
      <c r="AQ349" s="17"/>
      <c r="AT349" s="17"/>
      <c r="AV349" s="7"/>
      <c r="AW349" s="7"/>
      <c r="BF349" s="1"/>
      <c r="BK349" s="1"/>
      <c r="BM349" s="1"/>
      <c r="BO349" s="1"/>
      <c r="BQ349" s="1"/>
      <c r="BV349" s="147"/>
    </row>
    <row r="350" spans="1:82">
      <c r="A350" s="1"/>
      <c r="B350" s="2"/>
      <c r="C350" s="2">
        <v>75</v>
      </c>
      <c r="D350" s="17">
        <v>20.11</v>
      </c>
      <c r="E350" s="1">
        <f t="shared" si="169"/>
        <v>0</v>
      </c>
      <c r="F350" s="15" t="e">
        <f t="shared" si="170"/>
        <v>#DIV/0!</v>
      </c>
      <c r="G350" s="15" t="e">
        <f t="shared" si="171"/>
        <v>#DIV/0!</v>
      </c>
      <c r="H350" s="1">
        <f t="shared" si="172"/>
        <v>0</v>
      </c>
      <c r="I350" s="1">
        <f t="shared" si="173"/>
        <v>0</v>
      </c>
      <c r="J350" s="16" t="e">
        <f t="shared" si="174"/>
        <v>#DIV/0!</v>
      </c>
      <c r="AN350" s="1"/>
      <c r="AO350" s="2"/>
      <c r="AP350" s="138">
        <v>75</v>
      </c>
      <c r="AQ350" s="17"/>
      <c r="AT350" s="17"/>
      <c r="AV350" s="7"/>
      <c r="AW350" s="7"/>
      <c r="BF350" s="1"/>
      <c r="BK350" s="1"/>
      <c r="BM350" s="1"/>
      <c r="BO350" s="1"/>
      <c r="BQ350" s="1"/>
      <c r="BV350" s="147"/>
    </row>
    <row r="351" spans="1:82">
      <c r="A351" s="1"/>
      <c r="B351" s="2"/>
      <c r="C351" s="2">
        <v>100</v>
      </c>
      <c r="D351" s="17">
        <v>19.38</v>
      </c>
      <c r="E351" s="1">
        <f t="shared" si="169"/>
        <v>0</v>
      </c>
      <c r="F351" s="15" t="e">
        <f t="shared" si="170"/>
        <v>#DIV/0!</v>
      </c>
      <c r="G351" s="15" t="e">
        <f t="shared" si="171"/>
        <v>#DIV/0!</v>
      </c>
      <c r="H351" s="1">
        <f t="shared" si="172"/>
        <v>0</v>
      </c>
      <c r="I351" s="1">
        <f t="shared" si="173"/>
        <v>0</v>
      </c>
      <c r="J351" s="16" t="e">
        <f t="shared" si="174"/>
        <v>#DIV/0!</v>
      </c>
      <c r="AN351" s="1"/>
      <c r="AO351" s="2"/>
      <c r="AP351" s="138">
        <v>100</v>
      </c>
      <c r="AQ351" s="17"/>
      <c r="AT351" s="17"/>
      <c r="AV351" s="7"/>
      <c r="AW351" s="7"/>
      <c r="BF351" s="1"/>
      <c r="BK351" s="1"/>
      <c r="BM351" s="1"/>
      <c r="BO351" s="1"/>
      <c r="BQ351" s="1"/>
      <c r="BV351" s="147"/>
    </row>
    <row r="352" spans="1:82">
      <c r="A352" s="1"/>
      <c r="B352" s="2"/>
      <c r="C352" s="2">
        <v>150</v>
      </c>
      <c r="D352" s="17">
        <v>17.25</v>
      </c>
      <c r="E352" s="1">
        <f t="shared" si="169"/>
        <v>0</v>
      </c>
      <c r="F352" s="15" t="e">
        <f t="shared" si="170"/>
        <v>#DIV/0!</v>
      </c>
      <c r="G352" s="15" t="e">
        <f t="shared" si="171"/>
        <v>#DIV/0!</v>
      </c>
      <c r="H352" s="1">
        <f t="shared" si="172"/>
        <v>0</v>
      </c>
      <c r="I352" s="1">
        <f t="shared" si="173"/>
        <v>0</v>
      </c>
      <c r="J352" s="16" t="e">
        <f t="shared" si="174"/>
        <v>#DIV/0!</v>
      </c>
      <c r="AN352" s="1"/>
      <c r="AO352" s="2"/>
      <c r="AP352" s="138">
        <v>150</v>
      </c>
      <c r="AQ352" s="17"/>
      <c r="AT352" s="17"/>
      <c r="AV352" s="7"/>
      <c r="AW352" s="7"/>
      <c r="BF352" s="1"/>
      <c r="BK352" s="1"/>
      <c r="BM352" s="1"/>
      <c r="BO352" s="1"/>
      <c r="BQ352" s="1"/>
      <c r="BV352" s="147"/>
    </row>
    <row r="353" spans="1:82">
      <c r="A353" s="1"/>
      <c r="B353" s="2"/>
      <c r="C353" s="2">
        <v>200</v>
      </c>
      <c r="D353" s="17">
        <v>15.06</v>
      </c>
      <c r="E353" s="1">
        <f t="shared" si="169"/>
        <v>0</v>
      </c>
      <c r="F353" s="15" t="e">
        <f t="shared" si="170"/>
        <v>#DIV/0!</v>
      </c>
      <c r="G353" s="15" t="e">
        <f t="shared" si="171"/>
        <v>#DIV/0!</v>
      </c>
      <c r="H353" s="1">
        <f t="shared" si="172"/>
        <v>0</v>
      </c>
      <c r="I353" s="1">
        <f t="shared" si="173"/>
        <v>0</v>
      </c>
      <c r="J353" s="16" t="e">
        <f t="shared" si="174"/>
        <v>#DIV/0!</v>
      </c>
      <c r="AN353" s="1"/>
      <c r="AO353" s="2"/>
      <c r="AP353" s="138">
        <v>200</v>
      </c>
      <c r="AQ353" s="17"/>
      <c r="AT353" s="17"/>
      <c r="AV353" s="7"/>
      <c r="AW353" s="7"/>
      <c r="BF353" s="1"/>
      <c r="BK353" s="1"/>
      <c r="BM353" s="1"/>
      <c r="BO353" s="1"/>
      <c r="BQ353" s="1"/>
      <c r="BV353" s="147"/>
    </row>
    <row r="354" spans="1:82">
      <c r="A354" s="1"/>
      <c r="B354" s="2"/>
      <c r="C354" s="2">
        <v>300</v>
      </c>
      <c r="D354" s="17">
        <v>11.18</v>
      </c>
      <c r="E354" s="1">
        <f t="shared" si="169"/>
        <v>0</v>
      </c>
      <c r="F354" s="15" t="e">
        <f t="shared" si="170"/>
        <v>#DIV/0!</v>
      </c>
      <c r="G354" s="15" t="e">
        <f t="shared" si="171"/>
        <v>#DIV/0!</v>
      </c>
      <c r="H354" s="1">
        <f t="shared" si="172"/>
        <v>0</v>
      </c>
      <c r="I354" s="1">
        <f t="shared" si="173"/>
        <v>0</v>
      </c>
      <c r="J354" s="16" t="e">
        <f t="shared" si="174"/>
        <v>#DIV/0!</v>
      </c>
      <c r="AN354" s="1"/>
      <c r="AO354" s="2"/>
      <c r="AP354" s="138">
        <v>300</v>
      </c>
      <c r="AQ354" s="17"/>
      <c r="AT354" s="17"/>
      <c r="AV354" s="7"/>
      <c r="AW354" s="7"/>
      <c r="BV354" s="147"/>
    </row>
    <row r="355" spans="1:82">
      <c r="A355" s="1"/>
      <c r="B355" s="2"/>
      <c r="C355" s="2">
        <v>400</v>
      </c>
      <c r="D355" s="17">
        <v>8.76</v>
      </c>
      <c r="E355" s="1">
        <f t="shared" si="169"/>
        <v>0</v>
      </c>
      <c r="F355" s="15" t="e">
        <f t="shared" si="170"/>
        <v>#DIV/0!</v>
      </c>
      <c r="G355" s="15" t="e">
        <f t="shared" si="171"/>
        <v>#DIV/0!</v>
      </c>
      <c r="H355" s="1">
        <f t="shared" si="172"/>
        <v>0</v>
      </c>
      <c r="I355" s="1">
        <f t="shared" si="173"/>
        <v>0</v>
      </c>
      <c r="J355" s="16" t="e">
        <f t="shared" si="174"/>
        <v>#DIV/0!</v>
      </c>
      <c r="AN355" s="1"/>
      <c r="AO355" s="2"/>
      <c r="AP355" s="138">
        <v>400</v>
      </c>
      <c r="AQ355" s="17"/>
      <c r="AT355" s="17"/>
      <c r="AV355" s="7"/>
      <c r="AW355" s="7"/>
      <c r="BV355" s="147"/>
    </row>
    <row r="356" spans="1:82">
      <c r="A356" s="1"/>
      <c r="B356" s="2"/>
      <c r="C356" s="2">
        <v>500</v>
      </c>
      <c r="D356" s="17">
        <v>7.52</v>
      </c>
      <c r="E356" s="1">
        <f t="shared" si="169"/>
        <v>0</v>
      </c>
      <c r="F356" s="15" t="e">
        <f t="shared" si="170"/>
        <v>#DIV/0!</v>
      </c>
      <c r="G356" s="15" t="e">
        <f t="shared" si="171"/>
        <v>#DIV/0!</v>
      </c>
      <c r="H356" s="1">
        <f t="shared" si="172"/>
        <v>0</v>
      </c>
      <c r="I356" s="1">
        <f t="shared" si="173"/>
        <v>0</v>
      </c>
      <c r="J356" s="16" t="e">
        <f t="shared" si="174"/>
        <v>#DIV/0!</v>
      </c>
      <c r="AN356" s="1"/>
      <c r="AO356" s="2"/>
      <c r="AP356" s="138">
        <v>500</v>
      </c>
      <c r="AT356" s="17"/>
      <c r="AV356" s="7"/>
      <c r="AW356" s="7"/>
      <c r="BV356" s="147"/>
    </row>
    <row r="357" spans="1:82">
      <c r="A357" s="1"/>
      <c r="B357" s="2"/>
      <c r="C357" s="2">
        <v>600</v>
      </c>
      <c r="D357" s="1"/>
      <c r="E357" s="1">
        <f t="shared" si="169"/>
        <v>0</v>
      </c>
      <c r="F357" s="15" t="e">
        <f t="shared" si="170"/>
        <v>#DIV/0!</v>
      </c>
      <c r="G357" s="15" t="e">
        <f t="shared" si="171"/>
        <v>#DIV/0!</v>
      </c>
      <c r="H357" s="1">
        <f t="shared" si="172"/>
        <v>0</v>
      </c>
      <c r="I357" s="1">
        <f t="shared" si="173"/>
        <v>0</v>
      </c>
      <c r="J357" s="16" t="e">
        <f t="shared" si="174"/>
        <v>#DIV/0!</v>
      </c>
      <c r="AN357" s="1"/>
      <c r="AO357" s="2"/>
      <c r="AP357" s="138">
        <v>600</v>
      </c>
      <c r="AQ357" s="1"/>
      <c r="AR357" s="18"/>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47"/>
      <c r="BW357" s="142"/>
      <c r="BX357" s="1"/>
      <c r="BY357" s="1"/>
      <c r="BZ357" s="1"/>
      <c r="CA357" s="1"/>
      <c r="CB357" s="1"/>
      <c r="CC357" s="1"/>
      <c r="CD357" s="1"/>
    </row>
    <row r="358" spans="1:82">
      <c r="A358" s="1"/>
      <c r="B358" s="7"/>
      <c r="C358" s="7"/>
      <c r="D358" s="1"/>
      <c r="E358" s="1"/>
      <c r="F358" s="15"/>
      <c r="G358" s="15"/>
      <c r="H358" s="1"/>
      <c r="I358" s="1"/>
      <c r="AN358" s="1"/>
      <c r="AO358" s="7"/>
      <c r="AP358" s="140"/>
      <c r="AQ358" s="1"/>
      <c r="AR358" s="7"/>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7"/>
      <c r="BW358" s="142"/>
      <c r="BX358" s="1"/>
      <c r="BY358" s="1"/>
      <c r="BZ358" s="1"/>
      <c r="CA358" s="1"/>
      <c r="CB358" s="1"/>
      <c r="CC358" s="1"/>
      <c r="CD358" s="1"/>
    </row>
    <row r="359" spans="1:82">
      <c r="A359" s="5"/>
      <c r="B359" s="6"/>
      <c r="C359" s="6" t="s">
        <v>15</v>
      </c>
      <c r="D359" s="5">
        <v>149</v>
      </c>
      <c r="E359" s="1">
        <f>COUNT(BV359:CD359)</f>
        <v>0</v>
      </c>
      <c r="F359" s="15" t="e">
        <f>AVERAGE(BV359:CD359)</f>
        <v>#DIV/0!</v>
      </c>
      <c r="G359" s="15" t="e">
        <f>STDEV(BV359:CD359)</f>
        <v>#DIV/0!</v>
      </c>
      <c r="H359" s="1">
        <f>MAX(BV359:CD359)</f>
        <v>0</v>
      </c>
      <c r="I359" s="1">
        <f>MIN(BV359:CD359)</f>
        <v>0</v>
      </c>
      <c r="J359" s="16" t="e">
        <f>D359-F359</f>
        <v>#DIV/0!</v>
      </c>
      <c r="AN359" s="5"/>
      <c r="AO359" s="6"/>
      <c r="AP359" s="137" t="s">
        <v>15</v>
      </c>
      <c r="AQ359" s="5"/>
      <c r="AS359" s="5"/>
      <c r="AT359" s="5"/>
      <c r="AU359" s="5"/>
      <c r="AV359" s="7"/>
      <c r="AW359" s="7"/>
      <c r="AX359" s="5"/>
      <c r="AY359" s="5"/>
      <c r="AZ359" s="5"/>
      <c r="BA359" s="5"/>
      <c r="BB359" s="5"/>
      <c r="BC359" s="5"/>
      <c r="BD359" s="5"/>
      <c r="BE359" s="5"/>
      <c r="BF359" s="5"/>
      <c r="BG359" s="5"/>
      <c r="BH359" s="5"/>
      <c r="BI359" s="5"/>
      <c r="BJ359" s="5"/>
      <c r="BK359" s="5"/>
      <c r="BL359" s="5"/>
      <c r="BM359" s="5"/>
      <c r="BN359" s="5"/>
      <c r="BO359" s="5"/>
      <c r="BP359" s="5"/>
      <c r="BQ359" s="5"/>
      <c r="BR359" s="5"/>
      <c r="BS359" s="5"/>
      <c r="BT359" s="5"/>
      <c r="BU359" s="5"/>
      <c r="BV359" s="145"/>
      <c r="BW359" s="146"/>
      <c r="BX359" s="5"/>
      <c r="BY359" s="5"/>
      <c r="BZ359" s="5"/>
      <c r="CA359" s="5"/>
      <c r="CB359" s="5"/>
      <c r="CC359" s="5"/>
      <c r="CD359" s="5"/>
    </row>
    <row r="360" spans="1:82">
      <c r="A360" s="1"/>
      <c r="B360" s="2"/>
      <c r="C360" s="2" t="s">
        <v>16</v>
      </c>
      <c r="D360" s="1">
        <v>2.6</v>
      </c>
      <c r="E360" s="1">
        <f>COUNT(BV360:CD360)</f>
        <v>0</v>
      </c>
      <c r="F360" s="15" t="e">
        <f>AVERAGE(BV360:CD360)</f>
        <v>#DIV/0!</v>
      </c>
      <c r="G360" s="15" t="e">
        <f>STDEV(BV360:CD360)</f>
        <v>#DIV/0!</v>
      </c>
      <c r="H360" s="1">
        <f>MAX(BV360:CD360)</f>
        <v>0</v>
      </c>
      <c r="I360" s="1">
        <f>MIN(BV360:CD360)</f>
        <v>0</v>
      </c>
      <c r="J360" s="16" t="e">
        <f>D360-F360</f>
        <v>#DIV/0!</v>
      </c>
      <c r="AN360" s="1"/>
      <c r="AO360" s="2"/>
      <c r="AP360" s="138" t="s">
        <v>16</v>
      </c>
      <c r="AQ360" s="1"/>
      <c r="AS360" s="1"/>
      <c r="AT360" s="1"/>
      <c r="AU360" s="1"/>
      <c r="AV360" s="7"/>
      <c r="AW360" s="7"/>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47"/>
      <c r="BW360" s="142"/>
      <c r="BX360" s="1"/>
      <c r="BY360" s="1"/>
      <c r="BZ360" s="1"/>
      <c r="CA360" s="1"/>
      <c r="CB360" s="1"/>
      <c r="CC360" s="1"/>
      <c r="CD360" s="1"/>
    </row>
    <row r="361" spans="1:82">
      <c r="A361" s="1" t="s">
        <v>0</v>
      </c>
      <c r="B361" s="1" t="s">
        <v>1</v>
      </c>
      <c r="C361" s="1" t="s">
        <v>2</v>
      </c>
      <c r="D361" s="3"/>
      <c r="E361" s="1" t="s">
        <v>3</v>
      </c>
      <c r="F361" s="15" t="s">
        <v>4</v>
      </c>
      <c r="G361" s="15" t="s">
        <v>8</v>
      </c>
      <c r="H361" s="1" t="s">
        <v>5</v>
      </c>
      <c r="I361" s="1" t="s">
        <v>6</v>
      </c>
      <c r="J361" s="15" t="s">
        <v>7</v>
      </c>
      <c r="AN361" s="3" t="s">
        <v>11</v>
      </c>
      <c r="AO361" s="3" t="s">
        <v>12</v>
      </c>
      <c r="AP361" s="139" t="s">
        <v>13</v>
      </c>
      <c r="AQ361" s="1">
        <v>2006</v>
      </c>
      <c r="AR361" s="1">
        <v>2005</v>
      </c>
      <c r="AS361" s="1">
        <v>2004</v>
      </c>
      <c r="AT361" s="1">
        <v>2003</v>
      </c>
      <c r="AU361" s="1">
        <v>2002</v>
      </c>
      <c r="AV361">
        <v>2001</v>
      </c>
      <c r="AW361" s="1">
        <v>2001</v>
      </c>
      <c r="AX361" s="1">
        <v>2000</v>
      </c>
      <c r="AY361" s="1">
        <v>1999</v>
      </c>
      <c r="AZ361" s="1">
        <v>1999</v>
      </c>
      <c r="BA361" s="1">
        <v>1998</v>
      </c>
      <c r="BB361" s="1">
        <v>1997</v>
      </c>
      <c r="BC361" s="1">
        <v>1996</v>
      </c>
      <c r="BD361" s="1">
        <v>1995</v>
      </c>
      <c r="BE361" s="1">
        <v>1994</v>
      </c>
      <c r="BF361" s="3">
        <v>1993</v>
      </c>
      <c r="BG361" s="3">
        <v>1992</v>
      </c>
      <c r="BH361" s="3"/>
      <c r="BI361" s="3">
        <v>1991</v>
      </c>
      <c r="BJ361" s="3">
        <v>1990</v>
      </c>
      <c r="BK361" s="3">
        <v>1989</v>
      </c>
      <c r="BL361" s="3">
        <v>1988</v>
      </c>
      <c r="BM361" s="3">
        <v>1987</v>
      </c>
      <c r="BN361" s="3">
        <v>1986</v>
      </c>
      <c r="BO361" s="3">
        <v>1985</v>
      </c>
      <c r="BP361" s="3">
        <v>1984</v>
      </c>
      <c r="BQ361" s="3">
        <v>1984</v>
      </c>
      <c r="BR361" s="3">
        <v>1983</v>
      </c>
      <c r="BS361" s="3">
        <v>1982</v>
      </c>
      <c r="BT361" s="3">
        <v>1981</v>
      </c>
      <c r="BU361" s="3">
        <v>1981</v>
      </c>
      <c r="BV361" s="144">
        <v>1980</v>
      </c>
      <c r="BW361" s="144"/>
      <c r="BX361" s="3"/>
      <c r="BY361" s="3"/>
      <c r="BZ361" s="3"/>
      <c r="CA361" s="3"/>
      <c r="CB361" s="3"/>
      <c r="CC361" s="3"/>
      <c r="CD361" s="3"/>
    </row>
    <row r="362" spans="1:82">
      <c r="A362" s="3">
        <v>1</v>
      </c>
      <c r="B362" s="4">
        <v>31</v>
      </c>
      <c r="C362" s="4" t="s">
        <v>14</v>
      </c>
      <c r="D362" s="3"/>
      <c r="E362" s="1">
        <f t="shared" ref="E362:E375" si="175">COUNT(BV362:CD362)</f>
        <v>0</v>
      </c>
      <c r="F362" s="15" t="e">
        <f t="shared" ref="F362:F375" si="176">AVERAGE(BV362:CD362)</f>
        <v>#DIV/0!</v>
      </c>
      <c r="G362" s="15" t="e">
        <f t="shared" ref="G362:G375" si="177">STDEV(BV362:CD362)</f>
        <v>#DIV/0!</v>
      </c>
      <c r="H362" s="1">
        <f t="shared" ref="H362:H375" si="178">MAX(BV362:CD362)</f>
        <v>0</v>
      </c>
      <c r="I362" s="1">
        <f t="shared" ref="I362:I375" si="179">MIN(BV362:CD362)</f>
        <v>0</v>
      </c>
      <c r="J362" s="16" t="e">
        <f t="shared" ref="J362:J375" si="180">D362-F362</f>
        <v>#DIV/0!</v>
      </c>
      <c r="AN362" s="3">
        <v>1</v>
      </c>
      <c r="AO362" s="4">
        <v>31</v>
      </c>
      <c r="AP362" s="136" t="s">
        <v>14</v>
      </c>
      <c r="AQ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c r="BP362" s="3"/>
      <c r="BQ362" s="3"/>
      <c r="BR362" s="3"/>
      <c r="BS362" s="3"/>
      <c r="BT362" s="3"/>
      <c r="BU362" s="3"/>
      <c r="BV362" s="143"/>
      <c r="BW362" s="144"/>
      <c r="BX362" s="3"/>
      <c r="BY362" s="3"/>
      <c r="BZ362" s="3"/>
      <c r="CA362" s="3"/>
      <c r="CB362" s="3"/>
      <c r="CC362" s="3"/>
      <c r="CD362" s="3"/>
    </row>
    <row r="363" spans="1:82">
      <c r="A363" s="1"/>
      <c r="B363" s="2"/>
      <c r="C363" s="6">
        <v>0</v>
      </c>
      <c r="D363" s="5"/>
      <c r="E363" s="1">
        <f t="shared" si="175"/>
        <v>0</v>
      </c>
      <c r="F363" s="15" t="e">
        <f t="shared" si="176"/>
        <v>#DIV/0!</v>
      </c>
      <c r="G363" s="15" t="e">
        <f t="shared" si="177"/>
        <v>#DIV/0!</v>
      </c>
      <c r="H363" s="1">
        <f t="shared" si="178"/>
        <v>0</v>
      </c>
      <c r="I363" s="1">
        <f t="shared" si="179"/>
        <v>0</v>
      </c>
      <c r="J363" s="16" t="e">
        <f t="shared" si="180"/>
        <v>#DIV/0!</v>
      </c>
      <c r="AN363" s="1"/>
      <c r="AO363" s="2"/>
      <c r="AP363" s="137">
        <v>0</v>
      </c>
      <c r="AQ363" s="5"/>
      <c r="AS363" s="5"/>
      <c r="AT363" s="5"/>
      <c r="AU363" s="5"/>
      <c r="AV363" s="5"/>
      <c r="AW363" s="5"/>
      <c r="AX363" s="5"/>
      <c r="AY363" s="5"/>
      <c r="AZ363" s="5"/>
      <c r="BA363" s="5"/>
      <c r="BB363" s="5"/>
      <c r="BC363" s="5"/>
      <c r="BD363" s="5"/>
      <c r="BE363" s="5"/>
      <c r="BF363" s="5"/>
      <c r="BG363" s="5"/>
      <c r="BH363" s="5"/>
      <c r="BI363" s="5"/>
      <c r="BJ363" s="5"/>
      <c r="BK363" s="5"/>
      <c r="BL363" s="5"/>
      <c r="BM363" s="5"/>
      <c r="BN363" s="5"/>
      <c r="BO363" s="5"/>
      <c r="BP363" s="5"/>
      <c r="BQ363" s="5"/>
      <c r="BR363" s="5"/>
      <c r="BS363" s="5"/>
      <c r="BT363" s="5"/>
      <c r="BU363" s="5"/>
      <c r="BV363" s="145"/>
      <c r="BW363" s="146"/>
      <c r="BX363" s="5"/>
      <c r="BY363" s="5"/>
      <c r="BZ363" s="5"/>
      <c r="CA363" s="5"/>
      <c r="CB363" s="5"/>
      <c r="CC363" s="5"/>
      <c r="CD363" s="5"/>
    </row>
    <row r="364" spans="1:82">
      <c r="A364" s="1"/>
      <c r="B364" s="2"/>
      <c r="C364" s="2">
        <v>10</v>
      </c>
      <c r="E364" s="1">
        <f t="shared" si="175"/>
        <v>0</v>
      </c>
      <c r="F364" s="15" t="e">
        <f t="shared" si="176"/>
        <v>#DIV/0!</v>
      </c>
      <c r="G364" s="15" t="e">
        <f t="shared" si="177"/>
        <v>#DIV/0!</v>
      </c>
      <c r="H364" s="1">
        <f t="shared" si="178"/>
        <v>0</v>
      </c>
      <c r="I364" s="1">
        <f t="shared" si="179"/>
        <v>0</v>
      </c>
      <c r="J364" s="16" t="e">
        <f t="shared" si="180"/>
        <v>#DIV/0!</v>
      </c>
      <c r="AN364" s="1"/>
      <c r="AO364" s="2"/>
      <c r="AP364" s="138">
        <v>10</v>
      </c>
      <c r="AQ364" s="17"/>
      <c r="AT364" s="17"/>
      <c r="BF364" s="1"/>
      <c r="BK364" s="1"/>
      <c r="BM364" s="1"/>
      <c r="BO364" s="1"/>
      <c r="BQ364" s="1"/>
      <c r="BV364" s="147"/>
    </row>
    <row r="365" spans="1:82">
      <c r="A365" s="1"/>
      <c r="B365" s="2"/>
      <c r="C365" s="2">
        <v>20</v>
      </c>
      <c r="E365" s="1">
        <f t="shared" si="175"/>
        <v>0</v>
      </c>
      <c r="F365" s="15" t="e">
        <f t="shared" si="176"/>
        <v>#DIV/0!</v>
      </c>
      <c r="G365" s="15" t="e">
        <f t="shared" si="177"/>
        <v>#DIV/0!</v>
      </c>
      <c r="H365" s="1">
        <f t="shared" si="178"/>
        <v>0</v>
      </c>
      <c r="I365" s="1">
        <f t="shared" si="179"/>
        <v>0</v>
      </c>
      <c r="J365" s="16" t="e">
        <f t="shared" si="180"/>
        <v>#DIV/0!</v>
      </c>
      <c r="AN365" s="1"/>
      <c r="AO365" s="2"/>
      <c r="AP365" s="138">
        <v>20</v>
      </c>
      <c r="AQ365" s="17"/>
      <c r="AT365" s="17"/>
      <c r="BF365" s="1"/>
      <c r="BK365" s="1"/>
      <c r="BM365" s="1"/>
      <c r="BO365" s="1"/>
      <c r="BQ365" s="1"/>
      <c r="BV365" s="147"/>
    </row>
    <row r="366" spans="1:82">
      <c r="A366" s="1"/>
      <c r="B366" s="2"/>
      <c r="C366" s="2">
        <v>30</v>
      </c>
      <c r="E366" s="1">
        <f t="shared" si="175"/>
        <v>0</v>
      </c>
      <c r="F366" s="15" t="e">
        <f t="shared" si="176"/>
        <v>#DIV/0!</v>
      </c>
      <c r="G366" s="15" t="e">
        <f t="shared" si="177"/>
        <v>#DIV/0!</v>
      </c>
      <c r="H366" s="1">
        <f t="shared" si="178"/>
        <v>0</v>
      </c>
      <c r="I366" s="1">
        <f t="shared" si="179"/>
        <v>0</v>
      </c>
      <c r="J366" s="16" t="e">
        <f t="shared" si="180"/>
        <v>#DIV/0!</v>
      </c>
      <c r="AN366" s="1"/>
      <c r="AO366" s="2"/>
      <c r="AP366" s="138">
        <v>30</v>
      </c>
      <c r="AQ366" s="17"/>
      <c r="AT366" s="17"/>
      <c r="BF366" s="1"/>
      <c r="BK366" s="1"/>
      <c r="BM366" s="1"/>
      <c r="BO366" s="1"/>
      <c r="BQ366" s="1"/>
      <c r="BV366" s="147"/>
    </row>
    <row r="367" spans="1:82">
      <c r="A367" s="1"/>
      <c r="B367" s="2"/>
      <c r="C367" s="2">
        <v>50</v>
      </c>
      <c r="E367" s="1">
        <f t="shared" si="175"/>
        <v>0</v>
      </c>
      <c r="F367" s="15" t="e">
        <f t="shared" si="176"/>
        <v>#DIV/0!</v>
      </c>
      <c r="G367" s="15" t="e">
        <f t="shared" si="177"/>
        <v>#DIV/0!</v>
      </c>
      <c r="H367" s="1">
        <f t="shared" si="178"/>
        <v>0</v>
      </c>
      <c r="I367" s="1">
        <f t="shared" si="179"/>
        <v>0</v>
      </c>
      <c r="J367" s="16" t="e">
        <f t="shared" si="180"/>
        <v>#DIV/0!</v>
      </c>
      <c r="AN367" s="1"/>
      <c r="AO367" s="2"/>
      <c r="AP367" s="138">
        <v>50</v>
      </c>
      <c r="AQ367" s="17"/>
      <c r="AT367" s="17"/>
      <c r="BF367" s="1"/>
      <c r="BK367" s="1"/>
      <c r="BM367" s="1"/>
      <c r="BO367" s="1"/>
      <c r="BQ367" s="1"/>
      <c r="BV367" s="147"/>
    </row>
    <row r="368" spans="1:82">
      <c r="A368" s="1"/>
      <c r="B368" s="2"/>
      <c r="C368" s="2">
        <v>75</v>
      </c>
      <c r="E368" s="1">
        <f t="shared" si="175"/>
        <v>0</v>
      </c>
      <c r="F368" s="15" t="e">
        <f t="shared" si="176"/>
        <v>#DIV/0!</v>
      </c>
      <c r="G368" s="15" t="e">
        <f t="shared" si="177"/>
        <v>#DIV/0!</v>
      </c>
      <c r="H368" s="1">
        <f t="shared" si="178"/>
        <v>0</v>
      </c>
      <c r="I368" s="1">
        <f t="shared" si="179"/>
        <v>0</v>
      </c>
      <c r="J368" s="16" t="e">
        <f t="shared" si="180"/>
        <v>#DIV/0!</v>
      </c>
      <c r="AN368" s="1"/>
      <c r="AO368" s="2"/>
      <c r="AP368" s="138">
        <v>75</v>
      </c>
      <c r="AQ368" s="17"/>
      <c r="AT368" s="17"/>
      <c r="BF368" s="1"/>
      <c r="BK368" s="1"/>
      <c r="BM368" s="1"/>
      <c r="BO368" s="1"/>
      <c r="BQ368" s="1"/>
      <c r="BV368" s="147"/>
    </row>
    <row r="369" spans="1:82">
      <c r="A369" s="1"/>
      <c r="B369" s="2"/>
      <c r="C369" s="2">
        <v>100</v>
      </c>
      <c r="E369" s="1">
        <f t="shared" si="175"/>
        <v>0</v>
      </c>
      <c r="F369" s="15" t="e">
        <f t="shared" si="176"/>
        <v>#DIV/0!</v>
      </c>
      <c r="G369" s="15" t="e">
        <f t="shared" si="177"/>
        <v>#DIV/0!</v>
      </c>
      <c r="H369" s="1">
        <f t="shared" si="178"/>
        <v>0</v>
      </c>
      <c r="I369" s="1">
        <f t="shared" si="179"/>
        <v>0</v>
      </c>
      <c r="J369" s="16" t="e">
        <f t="shared" si="180"/>
        <v>#DIV/0!</v>
      </c>
      <c r="AN369" s="1"/>
      <c r="AO369" s="2"/>
      <c r="AP369" s="138">
        <v>100</v>
      </c>
      <c r="AQ369" s="17"/>
      <c r="AT369" s="17"/>
      <c r="BF369" s="1"/>
      <c r="BK369" s="1"/>
      <c r="BM369" s="1"/>
      <c r="BO369" s="1"/>
      <c r="BQ369" s="1"/>
      <c r="BV369" s="147"/>
    </row>
    <row r="370" spans="1:82">
      <c r="A370" s="1"/>
      <c r="B370" s="2"/>
      <c r="C370" s="2">
        <v>150</v>
      </c>
      <c r="E370" s="1">
        <f t="shared" si="175"/>
        <v>0</v>
      </c>
      <c r="F370" s="15" t="e">
        <f t="shared" si="176"/>
        <v>#DIV/0!</v>
      </c>
      <c r="G370" s="15" t="e">
        <f t="shared" si="177"/>
        <v>#DIV/0!</v>
      </c>
      <c r="H370" s="1">
        <f t="shared" si="178"/>
        <v>0</v>
      </c>
      <c r="I370" s="1">
        <f t="shared" si="179"/>
        <v>0</v>
      </c>
      <c r="J370" s="16" t="e">
        <f t="shared" si="180"/>
        <v>#DIV/0!</v>
      </c>
      <c r="AN370" s="1"/>
      <c r="AO370" s="2"/>
      <c r="AP370" s="138">
        <v>150</v>
      </c>
      <c r="AQ370" s="17"/>
      <c r="AT370" s="17"/>
      <c r="BF370" s="1"/>
      <c r="BK370" s="1"/>
      <c r="BM370" s="1"/>
      <c r="BO370" s="1"/>
      <c r="BQ370" s="1"/>
      <c r="BV370" s="147"/>
    </row>
    <row r="371" spans="1:82">
      <c r="A371" s="1"/>
      <c r="B371" s="2"/>
      <c r="C371" s="2">
        <v>200</v>
      </c>
      <c r="E371" s="1">
        <f t="shared" si="175"/>
        <v>0</v>
      </c>
      <c r="F371" s="15" t="e">
        <f t="shared" si="176"/>
        <v>#DIV/0!</v>
      </c>
      <c r="G371" s="15" t="e">
        <f t="shared" si="177"/>
        <v>#DIV/0!</v>
      </c>
      <c r="H371" s="1">
        <f t="shared" si="178"/>
        <v>0</v>
      </c>
      <c r="I371" s="1">
        <f t="shared" si="179"/>
        <v>0</v>
      </c>
      <c r="J371" s="16" t="e">
        <f t="shared" si="180"/>
        <v>#DIV/0!</v>
      </c>
      <c r="AN371" s="1"/>
      <c r="AO371" s="2"/>
      <c r="AP371" s="138">
        <v>200</v>
      </c>
      <c r="AQ371" s="17"/>
      <c r="AT371" s="17"/>
      <c r="BF371" s="1"/>
      <c r="BK371" s="1"/>
      <c r="BM371" s="1"/>
      <c r="BO371" s="1"/>
      <c r="BQ371" s="1"/>
      <c r="BV371" s="147"/>
    </row>
    <row r="372" spans="1:82">
      <c r="A372" s="1"/>
      <c r="B372" s="2"/>
      <c r="C372" s="2">
        <v>300</v>
      </c>
      <c r="E372" s="1">
        <f t="shared" si="175"/>
        <v>0</v>
      </c>
      <c r="F372" s="15" t="e">
        <f t="shared" si="176"/>
        <v>#DIV/0!</v>
      </c>
      <c r="G372" s="15" t="e">
        <f t="shared" si="177"/>
        <v>#DIV/0!</v>
      </c>
      <c r="H372" s="1">
        <f t="shared" si="178"/>
        <v>0</v>
      </c>
      <c r="I372" s="1">
        <f t="shared" si="179"/>
        <v>0</v>
      </c>
      <c r="J372" s="16" t="e">
        <f t="shared" si="180"/>
        <v>#DIV/0!</v>
      </c>
      <c r="AN372" s="1"/>
      <c r="AO372" s="2"/>
      <c r="AP372" s="138">
        <v>300</v>
      </c>
      <c r="AQ372" s="17"/>
      <c r="AT372" s="17"/>
      <c r="BV372" s="147"/>
    </row>
    <row r="373" spans="1:82">
      <c r="A373" s="1"/>
      <c r="B373" s="2"/>
      <c r="C373" s="2">
        <v>400</v>
      </c>
      <c r="E373" s="1">
        <f t="shared" si="175"/>
        <v>0</v>
      </c>
      <c r="F373" s="15" t="e">
        <f t="shared" si="176"/>
        <v>#DIV/0!</v>
      </c>
      <c r="G373" s="15" t="e">
        <f t="shared" si="177"/>
        <v>#DIV/0!</v>
      </c>
      <c r="H373" s="1">
        <f t="shared" si="178"/>
        <v>0</v>
      </c>
      <c r="I373" s="1">
        <f t="shared" si="179"/>
        <v>0</v>
      </c>
      <c r="J373" s="16" t="e">
        <f t="shared" si="180"/>
        <v>#DIV/0!</v>
      </c>
      <c r="AN373" s="1"/>
      <c r="AO373" s="2"/>
      <c r="AP373" s="138">
        <v>400</v>
      </c>
      <c r="AQ373" s="17"/>
      <c r="AT373" s="17"/>
      <c r="BV373" s="147"/>
    </row>
    <row r="374" spans="1:82">
      <c r="A374" s="1"/>
      <c r="B374" s="2"/>
      <c r="C374" s="2">
        <v>500</v>
      </c>
      <c r="E374" s="1">
        <f t="shared" si="175"/>
        <v>0</v>
      </c>
      <c r="F374" s="15" t="e">
        <f t="shared" si="176"/>
        <v>#DIV/0!</v>
      </c>
      <c r="G374" s="15" t="e">
        <f t="shared" si="177"/>
        <v>#DIV/0!</v>
      </c>
      <c r="H374" s="1">
        <f t="shared" si="178"/>
        <v>0</v>
      </c>
      <c r="I374" s="1">
        <f t="shared" si="179"/>
        <v>0</v>
      </c>
      <c r="J374" s="16" t="e">
        <f t="shared" si="180"/>
        <v>#DIV/0!</v>
      </c>
      <c r="AN374" s="1"/>
      <c r="AO374" s="2"/>
      <c r="AP374" s="138">
        <v>500</v>
      </c>
      <c r="AT374" s="17"/>
      <c r="BV374" s="147"/>
    </row>
    <row r="375" spans="1:82">
      <c r="A375" s="1"/>
      <c r="B375" s="2"/>
      <c r="C375" s="2">
        <v>600</v>
      </c>
      <c r="D375" s="1"/>
      <c r="E375" s="1">
        <f t="shared" si="175"/>
        <v>0</v>
      </c>
      <c r="F375" s="15" t="e">
        <f t="shared" si="176"/>
        <v>#DIV/0!</v>
      </c>
      <c r="G375" s="15" t="e">
        <f t="shared" si="177"/>
        <v>#DIV/0!</v>
      </c>
      <c r="H375" s="1">
        <f t="shared" si="178"/>
        <v>0</v>
      </c>
      <c r="I375" s="1">
        <f t="shared" si="179"/>
        <v>0</v>
      </c>
      <c r="J375" s="16" t="e">
        <f t="shared" si="180"/>
        <v>#DIV/0!</v>
      </c>
      <c r="AN375" s="1"/>
      <c r="AO375" s="2"/>
      <c r="AP375" s="138">
        <v>600</v>
      </c>
      <c r="AQ375" s="1"/>
      <c r="AR375" s="18"/>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47"/>
      <c r="BW375" s="142"/>
      <c r="BX375" s="1"/>
      <c r="BY375" s="1"/>
      <c r="BZ375" s="1"/>
      <c r="CA375" s="1"/>
      <c r="CB375" s="1"/>
      <c r="CC375" s="1"/>
      <c r="CD375" s="1"/>
    </row>
    <row r="376" spans="1:82">
      <c r="A376" s="1"/>
      <c r="B376" s="7"/>
      <c r="C376" s="7"/>
      <c r="D376" s="1"/>
      <c r="E376" s="1"/>
      <c r="F376" s="15"/>
      <c r="G376" s="15"/>
      <c r="H376" s="1"/>
      <c r="I376" s="1"/>
      <c r="AN376" s="1"/>
      <c r="AO376" s="7"/>
      <c r="AP376" s="140"/>
      <c r="AQ376" s="1"/>
      <c r="AR376" s="7"/>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7"/>
      <c r="BW376" s="142"/>
      <c r="BX376" s="1"/>
      <c r="BY376" s="1"/>
      <c r="BZ376" s="1"/>
      <c r="CA376" s="1"/>
      <c r="CB376" s="1"/>
      <c r="CC376" s="1"/>
      <c r="CD376" s="1"/>
    </row>
    <row r="377" spans="1:82">
      <c r="A377" s="5"/>
      <c r="B377" s="6"/>
      <c r="C377" s="6" t="s">
        <v>15</v>
      </c>
      <c r="D377" s="5"/>
      <c r="E377" s="1">
        <f>COUNT(BV377:CD377)</f>
        <v>0</v>
      </c>
      <c r="F377" s="15" t="e">
        <f>AVERAGE(BV377:CD377)</f>
        <v>#DIV/0!</v>
      </c>
      <c r="G377" s="15" t="e">
        <f>STDEV(BV377:CD377)</f>
        <v>#DIV/0!</v>
      </c>
      <c r="H377" s="1">
        <f>MAX(BV377:CD377)</f>
        <v>0</v>
      </c>
      <c r="I377" s="1">
        <f>MIN(BV377:CD377)</f>
        <v>0</v>
      </c>
      <c r="J377" s="16" t="e">
        <f>D377-F377</f>
        <v>#DIV/0!</v>
      </c>
      <c r="AN377" s="5"/>
      <c r="AO377" s="6"/>
      <c r="AP377" s="137" t="s">
        <v>15</v>
      </c>
      <c r="AQ377" s="5"/>
      <c r="AS377" s="5"/>
      <c r="AT377" s="5"/>
      <c r="AU377" s="5"/>
      <c r="AV377" s="5"/>
      <c r="AW377" s="5"/>
      <c r="AX377" s="5"/>
      <c r="AY377" s="5"/>
      <c r="AZ377" s="5"/>
      <c r="BA377" s="5"/>
      <c r="BB377" s="5"/>
      <c r="BC377" s="5"/>
      <c r="BD377" s="5"/>
      <c r="BE377" s="5"/>
      <c r="BF377" s="5"/>
      <c r="BG377" s="5"/>
      <c r="BH377" s="5"/>
      <c r="BI377" s="5"/>
      <c r="BJ377" s="5"/>
      <c r="BK377" s="5"/>
      <c r="BL377" s="5"/>
      <c r="BM377" s="5"/>
      <c r="BN377" s="5"/>
      <c r="BO377" s="5"/>
      <c r="BP377" s="5"/>
      <c r="BQ377" s="5"/>
      <c r="BR377" s="5"/>
      <c r="BS377" s="5"/>
      <c r="BT377" s="5"/>
      <c r="BU377" s="5"/>
      <c r="BV377" s="145"/>
      <c r="BW377" s="146"/>
      <c r="BX377" s="5"/>
      <c r="BY377" s="5"/>
      <c r="BZ377" s="5"/>
      <c r="CA377" s="5"/>
      <c r="CB377" s="5"/>
      <c r="CC377" s="5"/>
      <c r="CD377" s="5"/>
    </row>
    <row r="378" spans="1:82">
      <c r="A378" s="1"/>
      <c r="B378" s="2"/>
      <c r="C378" s="2" t="s">
        <v>16</v>
      </c>
      <c r="D378" s="1"/>
      <c r="E378" s="1">
        <f>COUNT(BV378:CD378)</f>
        <v>0</v>
      </c>
      <c r="F378" s="15" t="e">
        <f>AVERAGE(BV378:CD378)</f>
        <v>#DIV/0!</v>
      </c>
      <c r="G378" s="15" t="e">
        <f>STDEV(BV378:CD378)</f>
        <v>#DIV/0!</v>
      </c>
      <c r="H378" s="1">
        <f>MAX(BV378:CD378)</f>
        <v>0</v>
      </c>
      <c r="I378" s="1">
        <f>MIN(BV378:CD378)</f>
        <v>0</v>
      </c>
      <c r="J378" s="16" t="e">
        <f>D378-F378</f>
        <v>#DIV/0!</v>
      </c>
      <c r="AN378" s="1"/>
      <c r="AO378" s="2"/>
      <c r="AP378" s="138" t="s">
        <v>16</v>
      </c>
      <c r="AQ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47"/>
      <c r="BW378" s="142"/>
      <c r="BX378" s="1"/>
      <c r="BY378" s="1"/>
      <c r="BZ378" s="1"/>
      <c r="CA378" s="1"/>
      <c r="CB378" s="1"/>
      <c r="CC378" s="1"/>
      <c r="CD378" s="1"/>
    </row>
    <row r="379" spans="1:82">
      <c r="A379" s="1" t="s">
        <v>0</v>
      </c>
      <c r="B379" s="1" t="s">
        <v>1</v>
      </c>
      <c r="C379" s="1" t="s">
        <v>2</v>
      </c>
      <c r="D379" s="3"/>
      <c r="E379" s="1" t="s">
        <v>3</v>
      </c>
      <c r="F379" s="15" t="s">
        <v>4</v>
      </c>
      <c r="G379" s="15" t="s">
        <v>8</v>
      </c>
      <c r="H379" s="1" t="s">
        <v>5</v>
      </c>
      <c r="I379" s="1" t="s">
        <v>6</v>
      </c>
      <c r="J379" s="15" t="s">
        <v>7</v>
      </c>
      <c r="AN379" s="3" t="s">
        <v>11</v>
      </c>
      <c r="AO379" s="3" t="s">
        <v>12</v>
      </c>
      <c r="AP379" s="139" t="s">
        <v>13</v>
      </c>
      <c r="AQ379" s="3">
        <v>2006</v>
      </c>
      <c r="AR379" s="1">
        <v>2005</v>
      </c>
      <c r="AS379" s="1">
        <v>2004</v>
      </c>
      <c r="AT379" s="1">
        <v>2003</v>
      </c>
      <c r="AU379" s="1">
        <v>2002</v>
      </c>
      <c r="AV379">
        <v>2001</v>
      </c>
      <c r="AW379" s="1">
        <v>2001</v>
      </c>
      <c r="AX379" s="1">
        <v>2000</v>
      </c>
      <c r="AY379" s="1">
        <v>1999</v>
      </c>
      <c r="AZ379" s="1">
        <v>1999</v>
      </c>
      <c r="BA379" s="1">
        <v>1998</v>
      </c>
      <c r="BB379" s="1">
        <v>1997</v>
      </c>
      <c r="BC379" s="1">
        <v>1996</v>
      </c>
      <c r="BD379" s="1">
        <v>1995</v>
      </c>
      <c r="BE379" s="1">
        <v>1994</v>
      </c>
      <c r="BF379" s="3">
        <v>1993</v>
      </c>
      <c r="BG379" s="3">
        <v>1992</v>
      </c>
      <c r="BH379" s="3"/>
      <c r="BI379" s="3">
        <v>1991</v>
      </c>
      <c r="BJ379" s="3">
        <v>1990</v>
      </c>
      <c r="BK379" s="3">
        <v>1989</v>
      </c>
      <c r="BL379" s="3">
        <v>1988</v>
      </c>
      <c r="BM379" s="3">
        <v>1987</v>
      </c>
      <c r="BN379" s="3">
        <v>1986</v>
      </c>
      <c r="BO379" s="3">
        <v>1985</v>
      </c>
      <c r="BP379" s="3">
        <v>1984</v>
      </c>
      <c r="BQ379" s="3">
        <v>1984</v>
      </c>
      <c r="BR379" s="3">
        <v>1983</v>
      </c>
      <c r="BS379" s="3">
        <v>1982</v>
      </c>
      <c r="BT379" s="3">
        <v>1981</v>
      </c>
      <c r="BU379" s="3">
        <v>1981</v>
      </c>
      <c r="BV379" s="144">
        <v>1980</v>
      </c>
      <c r="BW379" s="144"/>
      <c r="BX379" s="3"/>
      <c r="BY379" s="3"/>
      <c r="BZ379" s="3"/>
      <c r="CA379" s="3"/>
      <c r="CB379" s="3"/>
      <c r="CC379" s="3"/>
      <c r="CD379" s="3"/>
    </row>
    <row r="380" spans="1:82">
      <c r="A380" s="3">
        <v>1</v>
      </c>
      <c r="B380" s="4">
        <v>42</v>
      </c>
      <c r="C380" s="4" t="s">
        <v>14</v>
      </c>
      <c r="D380" s="3"/>
      <c r="E380" s="1">
        <f t="shared" ref="E380:E393" si="181">COUNT(BV380:CD380)</f>
        <v>0</v>
      </c>
      <c r="F380" s="15" t="e">
        <f t="shared" ref="F380:F393" si="182">AVERAGE(BV380:CD380)</f>
        <v>#DIV/0!</v>
      </c>
      <c r="G380" s="15" t="e">
        <f t="shared" ref="G380:G393" si="183">STDEV(BV380:CD380)</f>
        <v>#DIV/0!</v>
      </c>
      <c r="H380" s="1">
        <f t="shared" ref="H380:H393" si="184">MAX(BV380:CD380)</f>
        <v>0</v>
      </c>
      <c r="I380" s="1">
        <f t="shared" ref="I380:I393" si="185">MIN(BV380:CD380)</f>
        <v>0</v>
      </c>
      <c r="J380" s="16" t="e">
        <f t="shared" ref="J380:J393" si="186">D380-F380</f>
        <v>#DIV/0!</v>
      </c>
      <c r="AN380" s="3">
        <v>1</v>
      </c>
      <c r="AO380" s="4">
        <v>42</v>
      </c>
      <c r="AP380" s="136" t="s">
        <v>14</v>
      </c>
      <c r="AQ380" s="3"/>
      <c r="AS380" s="3"/>
      <c r="AT380" s="3"/>
      <c r="AU380" s="3"/>
      <c r="AV380" s="3"/>
      <c r="AW380" s="7"/>
      <c r="AX380" s="3"/>
      <c r="AY380" s="3"/>
      <c r="AZ380" s="3"/>
      <c r="BA380" s="3"/>
      <c r="BB380" s="3"/>
      <c r="BC380" s="3"/>
      <c r="BD380" s="3"/>
      <c r="BE380" s="3"/>
      <c r="BF380" s="3"/>
      <c r="BG380" s="3"/>
      <c r="BH380" s="3"/>
      <c r="BI380" s="3"/>
      <c r="BJ380" s="3"/>
      <c r="BK380" s="3"/>
      <c r="BL380" s="3"/>
      <c r="BM380" s="3"/>
      <c r="BN380" s="3"/>
      <c r="BO380" s="3"/>
      <c r="BP380" s="3"/>
      <c r="BQ380" s="3"/>
      <c r="BR380" s="3"/>
      <c r="BS380" s="3"/>
      <c r="BT380" s="3"/>
      <c r="BU380" s="3"/>
      <c r="BV380" s="143"/>
      <c r="BW380" s="144"/>
      <c r="BX380" s="3"/>
      <c r="BY380" s="3"/>
      <c r="BZ380" s="3"/>
      <c r="CA380" s="3"/>
      <c r="CB380" s="3"/>
      <c r="CC380" s="3"/>
      <c r="CD380" s="3"/>
    </row>
    <row r="381" spans="1:82">
      <c r="A381" s="1"/>
      <c r="B381" s="2"/>
      <c r="C381" s="6">
        <v>0</v>
      </c>
      <c r="D381" s="5"/>
      <c r="E381" s="1">
        <f t="shared" si="181"/>
        <v>0</v>
      </c>
      <c r="F381" s="15" t="e">
        <f t="shared" si="182"/>
        <v>#DIV/0!</v>
      </c>
      <c r="G381" s="15" t="e">
        <f t="shared" si="183"/>
        <v>#DIV/0!</v>
      </c>
      <c r="H381" s="1">
        <f t="shared" si="184"/>
        <v>0</v>
      </c>
      <c r="I381" s="1">
        <f t="shared" si="185"/>
        <v>0</v>
      </c>
      <c r="J381" s="16" t="e">
        <f t="shared" si="186"/>
        <v>#DIV/0!</v>
      </c>
      <c r="AN381" s="1"/>
      <c r="AO381" s="2"/>
      <c r="AP381" s="137">
        <v>0</v>
      </c>
      <c r="AQ381" s="5"/>
      <c r="AS381" s="5"/>
      <c r="AT381" s="5"/>
      <c r="AU381" s="5"/>
      <c r="AV381" s="5"/>
      <c r="AW381" s="7"/>
      <c r="AX381" s="5"/>
      <c r="AY381" s="5"/>
      <c r="AZ381" s="5"/>
      <c r="BA381" s="5"/>
      <c r="BB381" s="5"/>
      <c r="BC381" s="5"/>
      <c r="BD381" s="5"/>
      <c r="BE381" s="5"/>
      <c r="BF381" s="5"/>
      <c r="BG381" s="5"/>
      <c r="BH381" s="5"/>
      <c r="BI381" s="5"/>
      <c r="BJ381" s="5"/>
      <c r="BK381" s="5"/>
      <c r="BL381" s="5"/>
      <c r="BM381" s="5"/>
      <c r="BN381" s="5"/>
      <c r="BO381" s="5"/>
      <c r="BP381" s="5"/>
      <c r="BQ381" s="5"/>
      <c r="BR381" s="5"/>
      <c r="BS381" s="5"/>
      <c r="BT381" s="5"/>
      <c r="BU381" s="5"/>
      <c r="BV381" s="145"/>
      <c r="BW381" s="146"/>
      <c r="BX381" s="5"/>
      <c r="BY381" s="5"/>
      <c r="BZ381" s="5"/>
      <c r="CA381" s="5"/>
      <c r="CB381" s="5"/>
      <c r="CC381" s="5"/>
      <c r="CD381" s="5"/>
    </row>
    <row r="382" spans="1:82">
      <c r="A382" s="1"/>
      <c r="B382" s="2"/>
      <c r="C382" s="2">
        <v>10</v>
      </c>
      <c r="E382" s="1">
        <f t="shared" si="181"/>
        <v>0</v>
      </c>
      <c r="F382" s="15" t="e">
        <f t="shared" si="182"/>
        <v>#DIV/0!</v>
      </c>
      <c r="G382" s="15" t="e">
        <f t="shared" si="183"/>
        <v>#DIV/0!</v>
      </c>
      <c r="H382" s="1">
        <f t="shared" si="184"/>
        <v>0</v>
      </c>
      <c r="I382" s="1">
        <f t="shared" si="185"/>
        <v>0</v>
      </c>
      <c r="J382" s="16" t="e">
        <f t="shared" si="186"/>
        <v>#DIV/0!</v>
      </c>
      <c r="AN382" s="1"/>
      <c r="AO382" s="2"/>
      <c r="AP382" s="138">
        <v>10</v>
      </c>
      <c r="AQ382" s="17"/>
      <c r="AW382" s="7"/>
      <c r="BO382" s="1"/>
      <c r="BQ382" s="1"/>
      <c r="BV382" s="147"/>
    </row>
    <row r="383" spans="1:82">
      <c r="A383" s="1"/>
      <c r="B383" s="2"/>
      <c r="C383" s="2">
        <v>20</v>
      </c>
      <c r="E383" s="1">
        <f t="shared" si="181"/>
        <v>0</v>
      </c>
      <c r="F383" s="15" t="e">
        <f t="shared" si="182"/>
        <v>#DIV/0!</v>
      </c>
      <c r="G383" s="15" t="e">
        <f t="shared" si="183"/>
        <v>#DIV/0!</v>
      </c>
      <c r="H383" s="1">
        <f t="shared" si="184"/>
        <v>0</v>
      </c>
      <c r="I383" s="1">
        <f t="shared" si="185"/>
        <v>0</v>
      </c>
      <c r="J383" s="16" t="e">
        <f t="shared" si="186"/>
        <v>#DIV/0!</v>
      </c>
      <c r="AN383" s="1"/>
      <c r="AO383" s="2"/>
      <c r="AP383" s="138">
        <v>20</v>
      </c>
      <c r="AQ383" s="17"/>
      <c r="AW383" s="7"/>
      <c r="BO383" s="1"/>
      <c r="BQ383" s="1"/>
      <c r="BV383" s="147"/>
    </row>
    <row r="384" spans="1:82">
      <c r="A384" s="1"/>
      <c r="B384" s="2"/>
      <c r="C384" s="2">
        <v>30</v>
      </c>
      <c r="E384" s="1">
        <f t="shared" si="181"/>
        <v>0</v>
      </c>
      <c r="F384" s="15" t="e">
        <f t="shared" si="182"/>
        <v>#DIV/0!</v>
      </c>
      <c r="G384" s="15" t="e">
        <f t="shared" si="183"/>
        <v>#DIV/0!</v>
      </c>
      <c r="H384" s="1">
        <f t="shared" si="184"/>
        <v>0</v>
      </c>
      <c r="I384" s="1">
        <f t="shared" si="185"/>
        <v>0</v>
      </c>
      <c r="J384" s="16" t="e">
        <f t="shared" si="186"/>
        <v>#DIV/0!</v>
      </c>
      <c r="AN384" s="1"/>
      <c r="AO384" s="2"/>
      <c r="AP384" s="138">
        <v>30</v>
      </c>
      <c r="AQ384" s="17"/>
      <c r="AW384" s="7"/>
      <c r="BO384" s="1"/>
      <c r="BQ384" s="1"/>
      <c r="BV384" s="147"/>
    </row>
    <row r="385" spans="1:82">
      <c r="A385" s="1"/>
      <c r="B385" s="2"/>
      <c r="C385" s="2">
        <v>50</v>
      </c>
      <c r="E385" s="1">
        <f t="shared" si="181"/>
        <v>0</v>
      </c>
      <c r="F385" s="15" t="e">
        <f t="shared" si="182"/>
        <v>#DIV/0!</v>
      </c>
      <c r="G385" s="15" t="e">
        <f t="shared" si="183"/>
        <v>#DIV/0!</v>
      </c>
      <c r="H385" s="1">
        <f t="shared" si="184"/>
        <v>0</v>
      </c>
      <c r="I385" s="1">
        <f t="shared" si="185"/>
        <v>0</v>
      </c>
      <c r="J385" s="16" t="e">
        <f t="shared" si="186"/>
        <v>#DIV/0!</v>
      </c>
      <c r="AN385" s="1"/>
      <c r="AO385" s="2"/>
      <c r="AP385" s="138">
        <v>50</v>
      </c>
      <c r="AQ385" s="17"/>
      <c r="AW385" s="7"/>
      <c r="BO385" s="1"/>
      <c r="BQ385" s="1"/>
      <c r="BV385" s="147"/>
    </row>
    <row r="386" spans="1:82">
      <c r="A386" s="1"/>
      <c r="B386" s="2"/>
      <c r="C386" s="2">
        <v>75</v>
      </c>
      <c r="E386" s="1">
        <f t="shared" si="181"/>
        <v>0</v>
      </c>
      <c r="F386" s="15" t="e">
        <f t="shared" si="182"/>
        <v>#DIV/0!</v>
      </c>
      <c r="G386" s="15" t="e">
        <f t="shared" si="183"/>
        <v>#DIV/0!</v>
      </c>
      <c r="H386" s="1">
        <f t="shared" si="184"/>
        <v>0</v>
      </c>
      <c r="I386" s="1">
        <f t="shared" si="185"/>
        <v>0</v>
      </c>
      <c r="J386" s="16" t="e">
        <f t="shared" si="186"/>
        <v>#DIV/0!</v>
      </c>
      <c r="AN386" s="1"/>
      <c r="AO386" s="2"/>
      <c r="AP386" s="138">
        <v>75</v>
      </c>
      <c r="AQ386" s="17"/>
      <c r="AW386" s="7"/>
      <c r="BO386" s="1"/>
      <c r="BQ386" s="1"/>
      <c r="BV386" s="147"/>
    </row>
    <row r="387" spans="1:82">
      <c r="A387" s="1"/>
      <c r="B387" s="2"/>
      <c r="C387" s="2">
        <v>100</v>
      </c>
      <c r="E387" s="1">
        <f t="shared" si="181"/>
        <v>0</v>
      </c>
      <c r="F387" s="15" t="e">
        <f t="shared" si="182"/>
        <v>#DIV/0!</v>
      </c>
      <c r="G387" s="15" t="e">
        <f t="shared" si="183"/>
        <v>#DIV/0!</v>
      </c>
      <c r="H387" s="1">
        <f t="shared" si="184"/>
        <v>0</v>
      </c>
      <c r="I387" s="1">
        <f t="shared" si="185"/>
        <v>0</v>
      </c>
      <c r="J387" s="16" t="e">
        <f t="shared" si="186"/>
        <v>#DIV/0!</v>
      </c>
      <c r="AN387" s="1"/>
      <c r="AO387" s="2"/>
      <c r="AP387" s="138">
        <v>100</v>
      </c>
      <c r="AQ387" s="17"/>
      <c r="AW387" s="7"/>
      <c r="BO387" s="1"/>
      <c r="BQ387" s="1"/>
      <c r="BV387" s="147"/>
    </row>
    <row r="388" spans="1:82">
      <c r="A388" s="1"/>
      <c r="B388" s="2"/>
      <c r="C388" s="2">
        <v>150</v>
      </c>
      <c r="E388" s="1">
        <f t="shared" si="181"/>
        <v>0</v>
      </c>
      <c r="F388" s="15" t="e">
        <f t="shared" si="182"/>
        <v>#DIV/0!</v>
      </c>
      <c r="G388" s="15" t="e">
        <f t="shared" si="183"/>
        <v>#DIV/0!</v>
      </c>
      <c r="H388" s="1">
        <f t="shared" si="184"/>
        <v>0</v>
      </c>
      <c r="I388" s="1">
        <f t="shared" si="185"/>
        <v>0</v>
      </c>
      <c r="J388" s="16" t="e">
        <f t="shared" si="186"/>
        <v>#DIV/0!</v>
      </c>
      <c r="AN388" s="1"/>
      <c r="AO388" s="2"/>
      <c r="AP388" s="138">
        <v>150</v>
      </c>
      <c r="AQ388" s="17"/>
      <c r="AW388" s="7"/>
      <c r="BO388" s="1"/>
      <c r="BQ388" s="1"/>
      <c r="BV388" s="147"/>
    </row>
    <row r="389" spans="1:82">
      <c r="A389" s="1"/>
      <c r="B389" s="2"/>
      <c r="C389" s="2">
        <v>200</v>
      </c>
      <c r="E389" s="1">
        <f t="shared" si="181"/>
        <v>0</v>
      </c>
      <c r="F389" s="15" t="e">
        <f t="shared" si="182"/>
        <v>#DIV/0!</v>
      </c>
      <c r="G389" s="15" t="e">
        <f t="shared" si="183"/>
        <v>#DIV/0!</v>
      </c>
      <c r="H389" s="1">
        <f t="shared" si="184"/>
        <v>0</v>
      </c>
      <c r="I389" s="1">
        <f t="shared" si="185"/>
        <v>0</v>
      </c>
      <c r="J389" s="16" t="e">
        <f t="shared" si="186"/>
        <v>#DIV/0!</v>
      </c>
      <c r="AN389" s="1"/>
      <c r="AO389" s="2"/>
      <c r="AP389" s="138">
        <v>200</v>
      </c>
      <c r="AQ389" s="17"/>
      <c r="AW389" s="7"/>
      <c r="BO389" s="1"/>
      <c r="BQ389" s="1"/>
      <c r="BV389" s="147"/>
    </row>
    <row r="390" spans="1:82">
      <c r="A390" s="1"/>
      <c r="B390" s="2"/>
      <c r="C390" s="2">
        <v>300</v>
      </c>
      <c r="E390" s="1">
        <f t="shared" si="181"/>
        <v>0</v>
      </c>
      <c r="F390" s="15" t="e">
        <f t="shared" si="182"/>
        <v>#DIV/0!</v>
      </c>
      <c r="G390" s="15" t="e">
        <f t="shared" si="183"/>
        <v>#DIV/0!</v>
      </c>
      <c r="H390" s="1">
        <f t="shared" si="184"/>
        <v>0</v>
      </c>
      <c r="I390" s="1">
        <f t="shared" si="185"/>
        <v>0</v>
      </c>
      <c r="J390" s="16" t="e">
        <f t="shared" si="186"/>
        <v>#DIV/0!</v>
      </c>
      <c r="AN390" s="1"/>
      <c r="AO390" s="2"/>
      <c r="AP390" s="138">
        <v>300</v>
      </c>
      <c r="AQ390" s="17"/>
      <c r="AW390" s="7"/>
      <c r="BV390" s="147"/>
    </row>
    <row r="391" spans="1:82">
      <c r="A391" s="1"/>
      <c r="B391" s="2"/>
      <c r="C391" s="2">
        <v>400</v>
      </c>
      <c r="E391" s="1">
        <f t="shared" si="181"/>
        <v>0</v>
      </c>
      <c r="F391" s="15" t="e">
        <f t="shared" si="182"/>
        <v>#DIV/0!</v>
      </c>
      <c r="G391" s="15" t="e">
        <f t="shared" si="183"/>
        <v>#DIV/0!</v>
      </c>
      <c r="H391" s="1">
        <f t="shared" si="184"/>
        <v>0</v>
      </c>
      <c r="I391" s="1">
        <f t="shared" si="185"/>
        <v>0</v>
      </c>
      <c r="J391" s="16" t="e">
        <f t="shared" si="186"/>
        <v>#DIV/0!</v>
      </c>
      <c r="AN391" s="1"/>
      <c r="AO391" s="2"/>
      <c r="AP391" s="138">
        <v>400</v>
      </c>
      <c r="AQ391" s="17"/>
      <c r="AW391" s="7"/>
      <c r="BV391" s="147"/>
    </row>
    <row r="392" spans="1:82">
      <c r="A392" s="1"/>
      <c r="B392" s="2"/>
      <c r="C392" s="2">
        <v>500</v>
      </c>
      <c r="E392" s="1">
        <f t="shared" si="181"/>
        <v>0</v>
      </c>
      <c r="F392" s="15" t="e">
        <f t="shared" si="182"/>
        <v>#DIV/0!</v>
      </c>
      <c r="G392" s="15" t="e">
        <f t="shared" si="183"/>
        <v>#DIV/0!</v>
      </c>
      <c r="H392" s="1">
        <f t="shared" si="184"/>
        <v>0</v>
      </c>
      <c r="I392" s="1">
        <f t="shared" si="185"/>
        <v>0</v>
      </c>
      <c r="J392" s="16" t="e">
        <f t="shared" si="186"/>
        <v>#DIV/0!</v>
      </c>
      <c r="AN392" s="1"/>
      <c r="AO392" s="2"/>
      <c r="AP392" s="138">
        <v>500</v>
      </c>
      <c r="BV392" s="147"/>
    </row>
    <row r="393" spans="1:82">
      <c r="A393" s="1"/>
      <c r="B393" s="2"/>
      <c r="C393" s="2">
        <v>600</v>
      </c>
      <c r="D393" s="1"/>
      <c r="E393" s="1">
        <f t="shared" si="181"/>
        <v>0</v>
      </c>
      <c r="F393" s="15" t="e">
        <f t="shared" si="182"/>
        <v>#DIV/0!</v>
      </c>
      <c r="G393" s="15" t="e">
        <f t="shared" si="183"/>
        <v>#DIV/0!</v>
      </c>
      <c r="H393" s="1">
        <f t="shared" si="184"/>
        <v>0</v>
      </c>
      <c r="I393" s="1">
        <f t="shared" si="185"/>
        <v>0</v>
      </c>
      <c r="J393" s="16" t="e">
        <f t="shared" si="186"/>
        <v>#DIV/0!</v>
      </c>
      <c r="AN393" s="1"/>
      <c r="AO393" s="2"/>
      <c r="AP393" s="138">
        <v>600</v>
      </c>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47"/>
      <c r="BW393" s="142"/>
      <c r="BX393" s="1"/>
      <c r="BY393" s="1"/>
      <c r="BZ393" s="1"/>
      <c r="CA393" s="1"/>
      <c r="CB393" s="1"/>
      <c r="CC393" s="1"/>
      <c r="CD393" s="1"/>
    </row>
    <row r="394" spans="1:82">
      <c r="A394" s="1"/>
      <c r="B394" s="7"/>
      <c r="C394" s="7"/>
      <c r="D394" s="1"/>
      <c r="E394" s="1"/>
      <c r="F394" s="15"/>
      <c r="G394" s="15"/>
      <c r="H394" s="1"/>
      <c r="I394" s="1"/>
      <c r="AN394" s="1"/>
      <c r="AO394" s="7"/>
      <c r="AP394" s="140"/>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7"/>
      <c r="BW394" s="142"/>
      <c r="BX394" s="1"/>
      <c r="BY394" s="1"/>
      <c r="BZ394" s="1"/>
      <c r="CA394" s="1"/>
      <c r="CB394" s="1"/>
      <c r="CC394" s="1"/>
      <c r="CD394" s="1"/>
    </row>
    <row r="395" spans="1:82">
      <c r="A395" s="5"/>
      <c r="B395" s="6"/>
      <c r="C395" s="6" t="s">
        <v>15</v>
      </c>
      <c r="D395" s="5"/>
      <c r="E395" s="1">
        <f>COUNT(BV395:CD395)</f>
        <v>0</v>
      </c>
      <c r="F395" s="15" t="e">
        <f>AVERAGE(BV395:CD395)</f>
        <v>#DIV/0!</v>
      </c>
      <c r="G395" s="15" t="e">
        <f>STDEV(BV395:CD395)</f>
        <v>#DIV/0!</v>
      </c>
      <c r="H395" s="1">
        <f>MAX(BV395:CD395)</f>
        <v>0</v>
      </c>
      <c r="I395" s="1">
        <f>MIN(BV395:CD395)</f>
        <v>0</v>
      </c>
      <c r="J395" s="16" t="e">
        <f>D395-F395</f>
        <v>#DIV/0!</v>
      </c>
      <c r="AN395" s="5"/>
      <c r="AO395" s="6"/>
      <c r="AP395" s="137" t="s">
        <v>15</v>
      </c>
      <c r="AQ395" s="5"/>
      <c r="AS395" s="5"/>
      <c r="AT395" s="5"/>
      <c r="AU395" s="5"/>
      <c r="AV395" s="5"/>
      <c r="AW395" s="7"/>
      <c r="AX395" s="5"/>
      <c r="AY395" s="5"/>
      <c r="AZ395" s="5"/>
      <c r="BA395" s="5"/>
      <c r="BB395" s="5"/>
      <c r="BC395" s="5"/>
      <c r="BD395" s="5"/>
      <c r="BE395" s="5"/>
      <c r="BF395" s="5"/>
      <c r="BG395" s="5"/>
      <c r="BH395" s="5"/>
      <c r="BI395" s="5"/>
      <c r="BJ395" s="5"/>
      <c r="BK395" s="5"/>
      <c r="BL395" s="5"/>
      <c r="BM395" s="5"/>
      <c r="BN395" s="5"/>
      <c r="BO395" s="5"/>
      <c r="BP395" s="5"/>
      <c r="BQ395" s="5"/>
      <c r="BR395" s="5"/>
      <c r="BS395" s="5"/>
      <c r="BT395" s="5"/>
      <c r="BU395" s="5"/>
      <c r="BV395" s="145"/>
      <c r="BW395" s="146"/>
      <c r="BX395" s="5"/>
      <c r="BY395" s="5"/>
      <c r="BZ395" s="5"/>
      <c r="CA395" s="5"/>
      <c r="CB395" s="5"/>
      <c r="CC395" s="5"/>
      <c r="CD395" s="5"/>
    </row>
    <row r="396" spans="1:82">
      <c r="A396" s="1"/>
      <c r="B396" s="2"/>
      <c r="C396" s="2" t="s">
        <v>16</v>
      </c>
      <c r="D396" s="1"/>
      <c r="E396" s="1">
        <f>COUNT(BV396:CD396)</f>
        <v>0</v>
      </c>
      <c r="F396" s="15" t="e">
        <f>AVERAGE(BV396:CD396)</f>
        <v>#DIV/0!</v>
      </c>
      <c r="G396" s="15" t="e">
        <f>STDEV(BV396:CD396)</f>
        <v>#DIV/0!</v>
      </c>
      <c r="H396" s="1">
        <f>MAX(BV396:CD396)</f>
        <v>0</v>
      </c>
      <c r="I396" s="1">
        <f>MIN(BV396:CD396)</f>
        <v>0</v>
      </c>
      <c r="J396" s="16" t="e">
        <f>D396-F396</f>
        <v>#DIV/0!</v>
      </c>
      <c r="AN396" s="1"/>
      <c r="AO396" s="2"/>
      <c r="AP396" s="138" t="s">
        <v>16</v>
      </c>
      <c r="AQ396" s="1"/>
      <c r="AS396" s="1"/>
      <c r="AT396" s="1"/>
      <c r="AU396" s="1"/>
      <c r="AV396" s="1"/>
      <c r="AW396" s="7"/>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47"/>
      <c r="BW396" s="142"/>
      <c r="BX396" s="1"/>
      <c r="BY396" s="1"/>
      <c r="BZ396" s="1"/>
      <c r="CA396" s="1"/>
      <c r="CB396" s="1"/>
      <c r="CC396" s="1"/>
      <c r="CD396" s="1"/>
    </row>
    <row r="397" spans="1:82">
      <c r="A397" s="1" t="s">
        <v>0</v>
      </c>
      <c r="B397" s="1" t="s">
        <v>1</v>
      </c>
      <c r="C397" s="1" t="s">
        <v>2</v>
      </c>
      <c r="D397" s="3"/>
      <c r="E397" s="1" t="s">
        <v>3</v>
      </c>
      <c r="F397" s="15" t="s">
        <v>4</v>
      </c>
      <c r="G397" s="15" t="s">
        <v>8</v>
      </c>
      <c r="H397" s="1" t="s">
        <v>5</v>
      </c>
      <c r="I397" s="1" t="s">
        <v>6</v>
      </c>
      <c r="J397" s="15" t="s">
        <v>7</v>
      </c>
      <c r="AN397" s="3" t="s">
        <v>11</v>
      </c>
      <c r="AO397" s="3" t="s">
        <v>12</v>
      </c>
      <c r="AP397" s="139" t="s">
        <v>13</v>
      </c>
      <c r="AQ397" s="3"/>
      <c r="AR397" s="1">
        <v>2005</v>
      </c>
      <c r="AS397" s="1">
        <v>2004</v>
      </c>
      <c r="AT397" s="1">
        <v>2003</v>
      </c>
      <c r="AU397" s="1">
        <v>2002</v>
      </c>
      <c r="AV397">
        <v>2001</v>
      </c>
      <c r="AW397" s="1">
        <v>2001</v>
      </c>
      <c r="AX397" s="1">
        <v>2000</v>
      </c>
      <c r="AY397" s="1">
        <v>1999</v>
      </c>
      <c r="AZ397" s="1">
        <v>1999</v>
      </c>
      <c r="BA397" s="1">
        <v>1998</v>
      </c>
      <c r="BB397" s="1">
        <v>1997</v>
      </c>
      <c r="BC397" s="1">
        <v>1996</v>
      </c>
      <c r="BD397" s="1">
        <v>1995</v>
      </c>
      <c r="BE397" s="1">
        <v>1994</v>
      </c>
      <c r="BF397" s="3">
        <v>1993</v>
      </c>
      <c r="BG397" s="3">
        <v>1992</v>
      </c>
      <c r="BH397" s="3"/>
      <c r="BI397" s="3">
        <v>1991</v>
      </c>
      <c r="BJ397" s="3">
        <v>1990</v>
      </c>
      <c r="BK397" s="3">
        <v>1989</v>
      </c>
      <c r="BL397" s="3">
        <v>1988</v>
      </c>
      <c r="BM397" s="3">
        <v>1987</v>
      </c>
      <c r="BN397" s="3">
        <v>1986</v>
      </c>
      <c r="BO397" s="3">
        <v>1985</v>
      </c>
      <c r="BP397" s="3">
        <v>1984</v>
      </c>
      <c r="BQ397" s="3">
        <v>1984</v>
      </c>
      <c r="BR397" s="3">
        <v>1983</v>
      </c>
      <c r="BS397" s="3">
        <v>1982</v>
      </c>
      <c r="BT397" s="3">
        <v>1981</v>
      </c>
      <c r="BU397" s="3">
        <v>1981</v>
      </c>
      <c r="BV397" s="144">
        <v>1980</v>
      </c>
      <c r="BW397" s="144"/>
      <c r="BX397" s="3"/>
      <c r="BY397" s="3"/>
      <c r="BZ397" s="3"/>
      <c r="CA397" s="3"/>
      <c r="CB397" s="3"/>
      <c r="CC397" s="3"/>
      <c r="CD397" s="3"/>
    </row>
    <row r="398" spans="1:82">
      <c r="A398" s="3">
        <v>1</v>
      </c>
      <c r="B398" s="4">
        <v>53</v>
      </c>
      <c r="C398" s="4" t="s">
        <v>14</v>
      </c>
      <c r="D398" s="3"/>
      <c r="E398" s="1">
        <f t="shared" ref="E398:E411" si="187">COUNT(BV398:CD398)</f>
        <v>0</v>
      </c>
      <c r="F398" s="15" t="e">
        <f t="shared" ref="F398:F411" si="188">AVERAGE(BV398:CD398)</f>
        <v>#DIV/0!</v>
      </c>
      <c r="G398" s="15" t="e">
        <f t="shared" ref="G398:G411" si="189">STDEV(BV398:CD398)</f>
        <v>#DIV/0!</v>
      </c>
      <c r="H398" s="1">
        <f t="shared" ref="H398:H411" si="190">MAX(BV398:CD398)</f>
        <v>0</v>
      </c>
      <c r="I398" s="1">
        <f t="shared" ref="I398:I411" si="191">MIN(BV398:CD398)</f>
        <v>0</v>
      </c>
      <c r="J398" s="16" t="e">
        <f t="shared" ref="J398:J411" si="192">D398-F398</f>
        <v>#DIV/0!</v>
      </c>
      <c r="AN398" s="3">
        <v>1</v>
      </c>
      <c r="AO398" s="4">
        <v>53</v>
      </c>
      <c r="AP398" s="136" t="s">
        <v>14</v>
      </c>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c r="BP398" s="3"/>
      <c r="BQ398" s="3"/>
      <c r="BR398" s="3"/>
      <c r="BS398" s="3"/>
      <c r="BT398" s="3"/>
      <c r="BU398" s="3"/>
      <c r="BV398" s="143"/>
      <c r="BW398" s="144"/>
      <c r="BX398" s="3"/>
      <c r="BY398" s="3"/>
      <c r="BZ398" s="3"/>
      <c r="CA398" s="3"/>
      <c r="CB398" s="3"/>
      <c r="CC398" s="3"/>
      <c r="CD398" s="3"/>
    </row>
    <row r="399" spans="1:82">
      <c r="A399" s="1"/>
      <c r="B399" s="2"/>
      <c r="C399" s="6">
        <v>0</v>
      </c>
      <c r="D399" s="5"/>
      <c r="E399" s="1">
        <f t="shared" si="187"/>
        <v>0</v>
      </c>
      <c r="F399" s="15" t="e">
        <f t="shared" si="188"/>
        <v>#DIV/0!</v>
      </c>
      <c r="G399" s="15" t="e">
        <f t="shared" si="189"/>
        <v>#DIV/0!</v>
      </c>
      <c r="H399" s="1">
        <f t="shared" si="190"/>
        <v>0</v>
      </c>
      <c r="I399" s="1">
        <f t="shared" si="191"/>
        <v>0</v>
      </c>
      <c r="J399" s="16" t="e">
        <f t="shared" si="192"/>
        <v>#DIV/0!</v>
      </c>
      <c r="AN399" s="1"/>
      <c r="AO399" s="2"/>
      <c r="AP399" s="137">
        <v>0</v>
      </c>
      <c r="AQ399" s="5"/>
      <c r="AR399" s="5"/>
      <c r="AS399" s="5"/>
      <c r="AT399" s="5"/>
      <c r="AU399" s="5"/>
      <c r="AV399" s="5"/>
      <c r="AW399" s="5"/>
      <c r="AX399" s="5"/>
      <c r="AY399" s="5"/>
      <c r="AZ399" s="5"/>
      <c r="BA399" s="5"/>
      <c r="BB399" s="5"/>
      <c r="BC399" s="5"/>
      <c r="BD399" s="5"/>
      <c r="BE399" s="5"/>
      <c r="BF399" s="5"/>
      <c r="BG399" s="5"/>
      <c r="BH399" s="5"/>
      <c r="BI399" s="5"/>
      <c r="BJ399" s="5"/>
      <c r="BK399" s="5"/>
      <c r="BL399" s="5"/>
      <c r="BM399" s="5"/>
      <c r="BN399" s="5"/>
      <c r="BO399" s="5"/>
      <c r="BP399" s="5"/>
      <c r="BQ399" s="5"/>
      <c r="BR399" s="5"/>
      <c r="BS399" s="5"/>
      <c r="BT399" s="5"/>
      <c r="BU399" s="5"/>
      <c r="BV399" s="145"/>
      <c r="BW399" s="146"/>
      <c r="BX399" s="5"/>
      <c r="BY399" s="5"/>
      <c r="BZ399" s="5"/>
      <c r="CA399" s="5"/>
      <c r="CB399" s="5"/>
      <c r="CC399" s="5"/>
      <c r="CD399" s="5"/>
    </row>
    <row r="400" spans="1:82">
      <c r="A400" s="1"/>
      <c r="B400" s="2"/>
      <c r="C400" s="2">
        <v>10</v>
      </c>
      <c r="E400" s="1">
        <f t="shared" si="187"/>
        <v>0</v>
      </c>
      <c r="F400" s="15" t="e">
        <f t="shared" si="188"/>
        <v>#DIV/0!</v>
      </c>
      <c r="G400" s="15" t="e">
        <f t="shared" si="189"/>
        <v>#DIV/0!</v>
      </c>
      <c r="H400" s="1">
        <f t="shared" si="190"/>
        <v>0</v>
      </c>
      <c r="I400" s="1">
        <f t="shared" si="191"/>
        <v>0</v>
      </c>
      <c r="J400" s="16" t="e">
        <f t="shared" si="192"/>
        <v>#DIV/0!</v>
      </c>
      <c r="AN400" s="1"/>
      <c r="AO400" s="2"/>
      <c r="AP400" s="138">
        <v>10</v>
      </c>
      <c r="BQ400" s="1"/>
      <c r="BV400" s="147"/>
    </row>
    <row r="401" spans="1:82">
      <c r="A401" s="1"/>
      <c r="B401" s="2"/>
      <c r="C401" s="2">
        <v>20</v>
      </c>
      <c r="E401" s="1">
        <f t="shared" si="187"/>
        <v>0</v>
      </c>
      <c r="F401" s="15" t="e">
        <f t="shared" si="188"/>
        <v>#DIV/0!</v>
      </c>
      <c r="G401" s="15" t="e">
        <f t="shared" si="189"/>
        <v>#DIV/0!</v>
      </c>
      <c r="H401" s="1">
        <f t="shared" si="190"/>
        <v>0</v>
      </c>
      <c r="I401" s="1">
        <f t="shared" si="191"/>
        <v>0</v>
      </c>
      <c r="J401" s="16" t="e">
        <f t="shared" si="192"/>
        <v>#DIV/0!</v>
      </c>
      <c r="AN401" s="1"/>
      <c r="AO401" s="2"/>
      <c r="AP401" s="138">
        <v>20</v>
      </c>
      <c r="BQ401" s="1"/>
      <c r="BV401" s="147"/>
    </row>
    <row r="402" spans="1:82">
      <c r="A402" s="1"/>
      <c r="B402" s="2"/>
      <c r="C402" s="2">
        <v>30</v>
      </c>
      <c r="E402" s="1">
        <f t="shared" si="187"/>
        <v>0</v>
      </c>
      <c r="F402" s="15" t="e">
        <f t="shared" si="188"/>
        <v>#DIV/0!</v>
      </c>
      <c r="G402" s="15" t="e">
        <f t="shared" si="189"/>
        <v>#DIV/0!</v>
      </c>
      <c r="H402" s="1">
        <f t="shared" si="190"/>
        <v>0</v>
      </c>
      <c r="I402" s="1">
        <f t="shared" si="191"/>
        <v>0</v>
      </c>
      <c r="J402" s="16" t="e">
        <f t="shared" si="192"/>
        <v>#DIV/0!</v>
      </c>
      <c r="AN402" s="1"/>
      <c r="AO402" s="2"/>
      <c r="AP402" s="138">
        <v>30</v>
      </c>
      <c r="BQ402" s="1"/>
      <c r="BV402" s="147"/>
    </row>
    <row r="403" spans="1:82">
      <c r="A403" s="1"/>
      <c r="B403" s="2"/>
      <c r="C403" s="2">
        <v>50</v>
      </c>
      <c r="E403" s="1">
        <f t="shared" si="187"/>
        <v>0</v>
      </c>
      <c r="F403" s="15" t="e">
        <f t="shared" si="188"/>
        <v>#DIV/0!</v>
      </c>
      <c r="G403" s="15" t="e">
        <f t="shared" si="189"/>
        <v>#DIV/0!</v>
      </c>
      <c r="H403" s="1">
        <f t="shared" si="190"/>
        <v>0</v>
      </c>
      <c r="I403" s="1">
        <f t="shared" si="191"/>
        <v>0</v>
      </c>
      <c r="J403" s="16" t="e">
        <f t="shared" si="192"/>
        <v>#DIV/0!</v>
      </c>
      <c r="AN403" s="1"/>
      <c r="AO403" s="2"/>
      <c r="AP403" s="138">
        <v>50</v>
      </c>
      <c r="BQ403" s="1"/>
      <c r="BV403" s="147"/>
    </row>
    <row r="404" spans="1:82">
      <c r="A404" s="1"/>
      <c r="B404" s="2"/>
      <c r="C404" s="2">
        <v>75</v>
      </c>
      <c r="E404" s="1">
        <f t="shared" si="187"/>
        <v>0</v>
      </c>
      <c r="F404" s="15" t="e">
        <f t="shared" si="188"/>
        <v>#DIV/0!</v>
      </c>
      <c r="G404" s="15" t="e">
        <f t="shared" si="189"/>
        <v>#DIV/0!</v>
      </c>
      <c r="H404" s="1">
        <f t="shared" si="190"/>
        <v>0</v>
      </c>
      <c r="I404" s="1">
        <f t="shared" si="191"/>
        <v>0</v>
      </c>
      <c r="J404" s="16" t="e">
        <f t="shared" si="192"/>
        <v>#DIV/0!</v>
      </c>
      <c r="AN404" s="1"/>
      <c r="AO404" s="2"/>
      <c r="AP404" s="138">
        <v>75</v>
      </c>
      <c r="BQ404" s="1"/>
      <c r="BV404" s="147"/>
    </row>
    <row r="405" spans="1:82">
      <c r="A405" s="1"/>
      <c r="B405" s="2"/>
      <c r="C405" s="2">
        <v>100</v>
      </c>
      <c r="E405" s="1">
        <f t="shared" si="187"/>
        <v>0</v>
      </c>
      <c r="F405" s="15" t="e">
        <f t="shared" si="188"/>
        <v>#DIV/0!</v>
      </c>
      <c r="G405" s="15" t="e">
        <f t="shared" si="189"/>
        <v>#DIV/0!</v>
      </c>
      <c r="H405" s="1">
        <f t="shared" si="190"/>
        <v>0</v>
      </c>
      <c r="I405" s="1">
        <f t="shared" si="191"/>
        <v>0</v>
      </c>
      <c r="J405" s="16" t="e">
        <f t="shared" si="192"/>
        <v>#DIV/0!</v>
      </c>
      <c r="AN405" s="1"/>
      <c r="AO405" s="2"/>
      <c r="AP405" s="138">
        <v>100</v>
      </c>
      <c r="BQ405" s="1"/>
      <c r="BV405" s="147"/>
    </row>
    <row r="406" spans="1:82">
      <c r="A406" s="1"/>
      <c r="B406" s="2"/>
      <c r="C406" s="2">
        <v>150</v>
      </c>
      <c r="E406" s="1">
        <f t="shared" si="187"/>
        <v>0</v>
      </c>
      <c r="F406" s="15" t="e">
        <f t="shared" si="188"/>
        <v>#DIV/0!</v>
      </c>
      <c r="G406" s="15" t="e">
        <f t="shared" si="189"/>
        <v>#DIV/0!</v>
      </c>
      <c r="H406" s="1">
        <f t="shared" si="190"/>
        <v>0</v>
      </c>
      <c r="I406" s="1">
        <f t="shared" si="191"/>
        <v>0</v>
      </c>
      <c r="J406" s="16" t="e">
        <f t="shared" si="192"/>
        <v>#DIV/0!</v>
      </c>
      <c r="AN406" s="1"/>
      <c r="AO406" s="2"/>
      <c r="AP406" s="138">
        <v>150</v>
      </c>
      <c r="BQ406" s="1"/>
      <c r="BV406" s="147"/>
    </row>
    <row r="407" spans="1:82">
      <c r="A407" s="1"/>
      <c r="B407" s="2"/>
      <c r="C407" s="2">
        <v>200</v>
      </c>
      <c r="E407" s="1">
        <f t="shared" si="187"/>
        <v>0</v>
      </c>
      <c r="F407" s="15" t="e">
        <f t="shared" si="188"/>
        <v>#DIV/0!</v>
      </c>
      <c r="G407" s="15" t="e">
        <f t="shared" si="189"/>
        <v>#DIV/0!</v>
      </c>
      <c r="H407" s="1">
        <f t="shared" si="190"/>
        <v>0</v>
      </c>
      <c r="I407" s="1">
        <f t="shared" si="191"/>
        <v>0</v>
      </c>
      <c r="J407" s="16" t="e">
        <f t="shared" si="192"/>
        <v>#DIV/0!</v>
      </c>
      <c r="AN407" s="1"/>
      <c r="AO407" s="2"/>
      <c r="AP407" s="138">
        <v>200</v>
      </c>
      <c r="BQ407" s="1"/>
      <c r="BV407" s="147"/>
    </row>
    <row r="408" spans="1:82">
      <c r="A408" s="1"/>
      <c r="B408" s="2"/>
      <c r="C408" s="2">
        <v>300</v>
      </c>
      <c r="E408" s="1">
        <f t="shared" si="187"/>
        <v>0</v>
      </c>
      <c r="F408" s="15" t="e">
        <f t="shared" si="188"/>
        <v>#DIV/0!</v>
      </c>
      <c r="G408" s="15" t="e">
        <f t="shared" si="189"/>
        <v>#DIV/0!</v>
      </c>
      <c r="H408" s="1">
        <f t="shared" si="190"/>
        <v>0</v>
      </c>
      <c r="I408" s="1">
        <f t="shared" si="191"/>
        <v>0</v>
      </c>
      <c r="J408" s="16" t="e">
        <f t="shared" si="192"/>
        <v>#DIV/0!</v>
      </c>
      <c r="AN408" s="1"/>
      <c r="AO408" s="2"/>
      <c r="AP408" s="138">
        <v>300</v>
      </c>
      <c r="BV408" s="147"/>
    </row>
    <row r="409" spans="1:82">
      <c r="A409" s="1"/>
      <c r="B409" s="2"/>
      <c r="C409" s="2">
        <v>400</v>
      </c>
      <c r="E409" s="1">
        <f t="shared" si="187"/>
        <v>0</v>
      </c>
      <c r="F409" s="15" t="e">
        <f t="shared" si="188"/>
        <v>#DIV/0!</v>
      </c>
      <c r="G409" s="15" t="e">
        <f t="shared" si="189"/>
        <v>#DIV/0!</v>
      </c>
      <c r="H409" s="1">
        <f t="shared" si="190"/>
        <v>0</v>
      </c>
      <c r="I409" s="1">
        <f t="shared" si="191"/>
        <v>0</v>
      </c>
      <c r="J409" s="16" t="e">
        <f t="shared" si="192"/>
        <v>#DIV/0!</v>
      </c>
      <c r="AN409" s="1"/>
      <c r="AO409" s="2"/>
      <c r="AP409" s="138">
        <v>400</v>
      </c>
      <c r="BV409" s="147"/>
    </row>
    <row r="410" spans="1:82">
      <c r="A410" s="1"/>
      <c r="B410" s="2"/>
      <c r="C410" s="2">
        <v>500</v>
      </c>
      <c r="E410" s="1">
        <f t="shared" si="187"/>
        <v>0</v>
      </c>
      <c r="F410" s="15" t="e">
        <f t="shared" si="188"/>
        <v>#DIV/0!</v>
      </c>
      <c r="G410" s="15" t="e">
        <f t="shared" si="189"/>
        <v>#DIV/0!</v>
      </c>
      <c r="H410" s="1">
        <f t="shared" si="190"/>
        <v>0</v>
      </c>
      <c r="I410" s="1">
        <f t="shared" si="191"/>
        <v>0</v>
      </c>
      <c r="J410" s="16" t="e">
        <f t="shared" si="192"/>
        <v>#DIV/0!</v>
      </c>
      <c r="AN410" s="1"/>
      <c r="AO410" s="2"/>
      <c r="AP410" s="138">
        <v>500</v>
      </c>
      <c r="BV410" s="147"/>
    </row>
    <row r="411" spans="1:82">
      <c r="A411" s="1"/>
      <c r="B411" s="2"/>
      <c r="C411" s="2">
        <v>600</v>
      </c>
      <c r="D411" s="1"/>
      <c r="E411" s="1">
        <f t="shared" si="187"/>
        <v>0</v>
      </c>
      <c r="F411" s="15" t="e">
        <f t="shared" si="188"/>
        <v>#DIV/0!</v>
      </c>
      <c r="G411" s="15" t="e">
        <f t="shared" si="189"/>
        <v>#DIV/0!</v>
      </c>
      <c r="H411" s="1">
        <f t="shared" si="190"/>
        <v>0</v>
      </c>
      <c r="I411" s="1">
        <f t="shared" si="191"/>
        <v>0</v>
      </c>
      <c r="J411" s="16" t="e">
        <f t="shared" si="192"/>
        <v>#DIV/0!</v>
      </c>
      <c r="AN411" s="1"/>
      <c r="AO411" s="2"/>
      <c r="AP411" s="138">
        <v>600</v>
      </c>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47"/>
      <c r="BW411" s="142"/>
      <c r="BX411" s="1"/>
      <c r="BY411" s="1"/>
      <c r="BZ411" s="1"/>
      <c r="CA411" s="1"/>
      <c r="CB411" s="1"/>
      <c r="CC411" s="1"/>
      <c r="CD411" s="1"/>
    </row>
    <row r="412" spans="1:82">
      <c r="A412" s="1"/>
      <c r="B412" s="7"/>
      <c r="C412" s="7"/>
      <c r="D412" s="1"/>
      <c r="E412" s="1"/>
      <c r="F412" s="15"/>
      <c r="G412" s="15"/>
      <c r="H412" s="1"/>
      <c r="I412" s="1"/>
      <c r="AN412" s="1"/>
      <c r="AO412" s="7"/>
      <c r="AP412" s="140"/>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7"/>
      <c r="BW412" s="142"/>
      <c r="BX412" s="1"/>
      <c r="BY412" s="1"/>
      <c r="BZ412" s="1"/>
      <c r="CA412" s="1"/>
      <c r="CB412" s="1"/>
      <c r="CC412" s="1"/>
      <c r="CD412" s="1"/>
    </row>
    <row r="413" spans="1:82">
      <c r="A413" s="5"/>
      <c r="B413" s="6"/>
      <c r="C413" s="6" t="s">
        <v>15</v>
      </c>
      <c r="D413" s="5"/>
      <c r="E413" s="1">
        <f>COUNT(BV413:CD413)</f>
        <v>0</v>
      </c>
      <c r="F413" s="15" t="e">
        <f>AVERAGE(BV413:CD413)</f>
        <v>#DIV/0!</v>
      </c>
      <c r="G413" s="15" t="e">
        <f>STDEV(BV413:CD413)</f>
        <v>#DIV/0!</v>
      </c>
      <c r="H413" s="1">
        <f>MAX(BV413:CD413)</f>
        <v>0</v>
      </c>
      <c r="I413" s="1">
        <f>MIN(BV413:CD413)</f>
        <v>0</v>
      </c>
      <c r="J413" s="16" t="e">
        <f>D413-F413</f>
        <v>#DIV/0!</v>
      </c>
      <c r="AN413" s="5"/>
      <c r="AO413" s="6"/>
      <c r="AP413" s="137" t="s">
        <v>15</v>
      </c>
      <c r="AQ413" s="5"/>
      <c r="AR413" s="5"/>
      <c r="AS413" s="5"/>
      <c r="AT413" s="5"/>
      <c r="AU413" s="5"/>
      <c r="AV413" s="5"/>
      <c r="AW413" s="5"/>
      <c r="AX413" s="5"/>
      <c r="AY413" s="5"/>
      <c r="AZ413" s="5"/>
      <c r="BA413" s="5"/>
      <c r="BB413" s="5"/>
      <c r="BC413" s="5"/>
      <c r="BD413" s="5"/>
      <c r="BE413" s="5"/>
      <c r="BF413" s="5"/>
      <c r="BG413" s="5"/>
      <c r="BH413" s="5"/>
      <c r="BI413" s="5"/>
      <c r="BJ413" s="5"/>
      <c r="BK413" s="5"/>
      <c r="BL413" s="5"/>
      <c r="BM413" s="5"/>
      <c r="BN413" s="5"/>
      <c r="BO413" s="5"/>
      <c r="BP413" s="5"/>
      <c r="BQ413" s="5"/>
      <c r="BR413" s="5"/>
      <c r="BS413" s="5"/>
      <c r="BT413" s="5"/>
      <c r="BU413" s="5"/>
      <c r="BV413" s="145"/>
      <c r="BW413" s="146"/>
      <c r="BX413" s="5"/>
      <c r="BY413" s="5"/>
      <c r="BZ413" s="5"/>
      <c r="CA413" s="5"/>
      <c r="CB413" s="5"/>
      <c r="CC413" s="5"/>
      <c r="CD413" s="5"/>
    </row>
    <row r="414" spans="1:82">
      <c r="A414" s="1"/>
      <c r="B414" s="2"/>
      <c r="C414" s="2" t="s">
        <v>16</v>
      </c>
      <c r="D414" s="1"/>
      <c r="E414" s="1">
        <f>COUNT(BV414:CD414)</f>
        <v>0</v>
      </c>
      <c r="F414" s="15" t="e">
        <f>AVERAGE(BV414:CD414)</f>
        <v>#DIV/0!</v>
      </c>
      <c r="G414" s="15" t="e">
        <f>STDEV(BV414:CD414)</f>
        <v>#DIV/0!</v>
      </c>
      <c r="H414" s="1">
        <f>MAX(BV414:CD414)</f>
        <v>0</v>
      </c>
      <c r="I414" s="1">
        <f>MIN(BV414:CD414)</f>
        <v>0</v>
      </c>
      <c r="J414" s="16" t="e">
        <f>D414-F414</f>
        <v>#DIV/0!</v>
      </c>
      <c r="AN414" s="1"/>
      <c r="AO414" s="2"/>
      <c r="AP414" s="138" t="s">
        <v>16</v>
      </c>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47"/>
      <c r="BW414" s="142"/>
      <c r="BX414" s="1"/>
      <c r="BY414" s="1"/>
      <c r="BZ414" s="1"/>
      <c r="CA414" s="1"/>
      <c r="CB414" s="1"/>
      <c r="CC414" s="1"/>
      <c r="CD414" s="1"/>
    </row>
    <row r="415" spans="1:82">
      <c r="A415" s="1" t="s">
        <v>0</v>
      </c>
      <c r="B415" s="1" t="s">
        <v>1</v>
      </c>
      <c r="C415" s="1" t="s">
        <v>2</v>
      </c>
      <c r="D415" s="3"/>
      <c r="E415" s="1" t="s">
        <v>3</v>
      </c>
      <c r="F415" s="15" t="s">
        <v>4</v>
      </c>
      <c r="G415" s="15" t="s">
        <v>8</v>
      </c>
      <c r="H415" s="1" t="s">
        <v>5</v>
      </c>
      <c r="I415" s="1" t="s">
        <v>6</v>
      </c>
      <c r="J415" s="15" t="s">
        <v>7</v>
      </c>
      <c r="AN415" s="3" t="s">
        <v>11</v>
      </c>
      <c r="AO415" s="3" t="s">
        <v>12</v>
      </c>
      <c r="AP415" s="139" t="s">
        <v>13</v>
      </c>
      <c r="AQ415" s="3"/>
      <c r="AR415" s="1">
        <v>2005</v>
      </c>
      <c r="AS415" s="1">
        <v>2004</v>
      </c>
      <c r="AT415" s="1">
        <v>2003</v>
      </c>
      <c r="AU415" s="1">
        <v>2002</v>
      </c>
      <c r="AV415">
        <v>2001</v>
      </c>
      <c r="AW415" s="1">
        <v>2001</v>
      </c>
      <c r="AX415" s="1">
        <v>2000</v>
      </c>
      <c r="AY415" s="1">
        <v>1999</v>
      </c>
      <c r="AZ415" s="1">
        <v>1999</v>
      </c>
      <c r="BA415" s="1">
        <v>1998</v>
      </c>
      <c r="BB415" s="1">
        <v>1997</v>
      </c>
      <c r="BC415" s="1">
        <v>1996</v>
      </c>
      <c r="BD415" s="1">
        <v>1995</v>
      </c>
      <c r="BE415" s="1">
        <v>1994</v>
      </c>
      <c r="BF415" s="3">
        <v>1993</v>
      </c>
      <c r="BG415" s="3">
        <v>1992</v>
      </c>
      <c r="BH415" s="3"/>
      <c r="BI415" s="3">
        <v>1991</v>
      </c>
      <c r="BJ415" s="3">
        <v>1990</v>
      </c>
      <c r="BK415" s="3">
        <v>1989</v>
      </c>
      <c r="BL415" s="3">
        <v>1988</v>
      </c>
      <c r="BM415" s="3">
        <v>1987</v>
      </c>
      <c r="BN415" s="3">
        <v>1986</v>
      </c>
      <c r="BO415" s="3">
        <v>1985</v>
      </c>
      <c r="BP415" s="3">
        <v>1984</v>
      </c>
      <c r="BQ415" s="3">
        <v>1984</v>
      </c>
      <c r="BR415" s="3">
        <v>1983</v>
      </c>
      <c r="BS415" s="3">
        <v>1982</v>
      </c>
      <c r="BT415" s="3">
        <v>1981</v>
      </c>
      <c r="BU415" s="3">
        <v>1981</v>
      </c>
      <c r="BV415" s="144">
        <v>1980</v>
      </c>
      <c r="BW415" s="144"/>
      <c r="BX415" s="3"/>
      <c r="BY415" s="3"/>
      <c r="BZ415" s="3"/>
      <c r="CA415" s="3"/>
      <c r="CB415" s="3"/>
      <c r="CC415" s="3"/>
      <c r="CD415" s="3"/>
    </row>
    <row r="416" spans="1:82">
      <c r="A416" s="3">
        <v>1</v>
      </c>
      <c r="B416" s="4">
        <v>44</v>
      </c>
      <c r="C416" s="4" t="s">
        <v>14</v>
      </c>
      <c r="D416" s="3"/>
      <c r="E416" s="1">
        <f t="shared" ref="E416:E429" si="193">COUNT(BV416:CD416)</f>
        <v>0</v>
      </c>
      <c r="F416" s="15" t="e">
        <f t="shared" ref="F416:F429" si="194">AVERAGE(BV416:CD416)</f>
        <v>#DIV/0!</v>
      </c>
      <c r="G416" s="15" t="e">
        <f t="shared" ref="G416:G429" si="195">STDEV(BV416:CD416)</f>
        <v>#DIV/0!</v>
      </c>
      <c r="H416" s="1">
        <f t="shared" ref="H416:H429" si="196">MAX(BV416:CD416)</f>
        <v>0</v>
      </c>
      <c r="I416" s="1">
        <f t="shared" ref="I416:I429" si="197">MIN(BV416:CD416)</f>
        <v>0</v>
      </c>
      <c r="J416" s="16" t="e">
        <f t="shared" ref="J416:J429" si="198">AX416-F416</f>
        <v>#DIV/0!</v>
      </c>
      <c r="AN416" s="3">
        <v>1</v>
      </c>
      <c r="AO416" s="4">
        <v>44</v>
      </c>
      <c r="AP416" s="136" t="s">
        <v>14</v>
      </c>
      <c r="AQ416" s="3"/>
      <c r="AR416" s="3"/>
      <c r="AS416" s="3"/>
      <c r="AT416" s="3"/>
      <c r="AU416" s="3"/>
      <c r="AV416" s="3"/>
      <c r="AW416" s="3"/>
      <c r="AX416" s="7"/>
      <c r="AY416" s="3"/>
      <c r="AZ416" s="3"/>
      <c r="BA416" s="3"/>
      <c r="BB416" s="3"/>
      <c r="BC416" s="3"/>
      <c r="BD416" s="3"/>
      <c r="BE416" s="3"/>
      <c r="BF416" s="3"/>
      <c r="BG416" s="3"/>
      <c r="BH416" s="3"/>
      <c r="BI416" s="3"/>
      <c r="BJ416" s="3"/>
      <c r="BK416" s="3"/>
      <c r="BL416" s="3"/>
      <c r="BM416" s="3"/>
      <c r="BN416" s="3"/>
      <c r="BO416" s="3"/>
      <c r="BP416" s="3"/>
      <c r="BQ416" s="3"/>
      <c r="BR416" s="3"/>
      <c r="BS416" s="3"/>
      <c r="BT416" s="3"/>
      <c r="BU416" s="3"/>
      <c r="BV416" s="143"/>
      <c r="BW416" s="144"/>
      <c r="BX416" s="3"/>
      <c r="BY416" s="3"/>
      <c r="BZ416" s="3"/>
      <c r="CA416" s="3"/>
      <c r="CB416" s="3"/>
      <c r="CC416" s="3"/>
      <c r="CD416" s="3"/>
    </row>
    <row r="417" spans="1:82">
      <c r="A417" s="1"/>
      <c r="B417" s="2"/>
      <c r="C417" s="6">
        <v>0</v>
      </c>
      <c r="D417" s="5"/>
      <c r="E417" s="1">
        <f t="shared" si="193"/>
        <v>0</v>
      </c>
      <c r="F417" s="15" t="e">
        <f t="shared" si="194"/>
        <v>#DIV/0!</v>
      </c>
      <c r="G417" s="15" t="e">
        <f t="shared" si="195"/>
        <v>#DIV/0!</v>
      </c>
      <c r="H417" s="1">
        <f t="shared" si="196"/>
        <v>0</v>
      </c>
      <c r="I417" s="1">
        <f t="shared" si="197"/>
        <v>0</v>
      </c>
      <c r="J417" s="16" t="e">
        <f t="shared" si="198"/>
        <v>#DIV/0!</v>
      </c>
      <c r="AN417" s="1"/>
      <c r="AO417" s="2"/>
      <c r="AP417" s="137">
        <v>0</v>
      </c>
      <c r="AQ417" s="5"/>
      <c r="AR417" s="5"/>
      <c r="AS417" s="5"/>
      <c r="AT417" s="5"/>
      <c r="AU417" s="5"/>
      <c r="AV417" s="5"/>
      <c r="AW417" s="5"/>
      <c r="AX417" s="7"/>
      <c r="AY417" s="5"/>
      <c r="AZ417" s="5"/>
      <c r="BA417" s="5"/>
      <c r="BB417" s="5"/>
      <c r="BC417" s="5"/>
      <c r="BD417" s="5"/>
      <c r="BE417" s="5"/>
      <c r="BF417" s="5"/>
      <c r="BG417" s="5"/>
      <c r="BH417" s="5"/>
      <c r="BI417" s="5"/>
      <c r="BJ417" s="5"/>
      <c r="BK417" s="5"/>
      <c r="BL417" s="5"/>
      <c r="BM417" s="5"/>
      <c r="BN417" s="5"/>
      <c r="BO417" s="5"/>
      <c r="BP417" s="5"/>
      <c r="BQ417" s="5"/>
      <c r="BR417" s="5"/>
      <c r="BS417" s="5"/>
      <c r="BT417" s="5"/>
      <c r="BU417" s="5"/>
      <c r="BV417" s="145"/>
      <c r="BW417" s="146"/>
      <c r="BX417" s="5"/>
      <c r="BY417" s="5"/>
      <c r="BZ417" s="5"/>
      <c r="CA417" s="5"/>
      <c r="CB417" s="5"/>
      <c r="CC417" s="5"/>
      <c r="CD417" s="5"/>
    </row>
    <row r="418" spans="1:82">
      <c r="A418" s="1"/>
      <c r="B418" s="2"/>
      <c r="C418" s="2">
        <v>10</v>
      </c>
      <c r="E418" s="1">
        <f t="shared" si="193"/>
        <v>0</v>
      </c>
      <c r="F418" s="15" t="e">
        <f t="shared" si="194"/>
        <v>#DIV/0!</v>
      </c>
      <c r="G418" s="15" t="e">
        <f t="shared" si="195"/>
        <v>#DIV/0!</v>
      </c>
      <c r="H418" s="1">
        <f t="shared" si="196"/>
        <v>0</v>
      </c>
      <c r="I418" s="1">
        <f t="shared" si="197"/>
        <v>0</v>
      </c>
      <c r="J418" s="16" t="e">
        <f t="shared" si="198"/>
        <v>#DIV/0!</v>
      </c>
      <c r="AN418" s="1"/>
      <c r="AO418" s="2"/>
      <c r="AP418" s="138">
        <v>10</v>
      </c>
      <c r="AX418" s="7"/>
      <c r="BO418" s="1"/>
      <c r="BQ418" s="1"/>
      <c r="BV418" s="147"/>
    </row>
    <row r="419" spans="1:82">
      <c r="A419" s="1"/>
      <c r="B419" s="2"/>
      <c r="C419" s="2">
        <v>20</v>
      </c>
      <c r="E419" s="1">
        <f t="shared" si="193"/>
        <v>0</v>
      </c>
      <c r="F419" s="15" t="e">
        <f t="shared" si="194"/>
        <v>#DIV/0!</v>
      </c>
      <c r="G419" s="15" t="e">
        <f t="shared" si="195"/>
        <v>#DIV/0!</v>
      </c>
      <c r="H419" s="1">
        <f t="shared" si="196"/>
        <v>0</v>
      </c>
      <c r="I419" s="1">
        <f t="shared" si="197"/>
        <v>0</v>
      </c>
      <c r="J419" s="16" t="e">
        <f t="shared" si="198"/>
        <v>#DIV/0!</v>
      </c>
      <c r="AN419" s="1"/>
      <c r="AO419" s="2"/>
      <c r="AP419" s="138">
        <v>20</v>
      </c>
      <c r="AX419" s="7"/>
      <c r="BO419" s="1"/>
      <c r="BQ419" s="1"/>
      <c r="BV419" s="147"/>
    </row>
    <row r="420" spans="1:82">
      <c r="A420" s="1"/>
      <c r="B420" s="2"/>
      <c r="C420" s="2">
        <v>30</v>
      </c>
      <c r="E420" s="1">
        <f t="shared" si="193"/>
        <v>0</v>
      </c>
      <c r="F420" s="15" t="e">
        <f t="shared" si="194"/>
        <v>#DIV/0!</v>
      </c>
      <c r="G420" s="15" t="e">
        <f t="shared" si="195"/>
        <v>#DIV/0!</v>
      </c>
      <c r="H420" s="1">
        <f t="shared" si="196"/>
        <v>0</v>
      </c>
      <c r="I420" s="1">
        <f t="shared" si="197"/>
        <v>0</v>
      </c>
      <c r="J420" s="16" t="e">
        <f t="shared" si="198"/>
        <v>#DIV/0!</v>
      </c>
      <c r="AN420" s="1"/>
      <c r="AO420" s="2"/>
      <c r="AP420" s="138">
        <v>30</v>
      </c>
      <c r="AX420" s="7"/>
      <c r="BO420" s="1"/>
      <c r="BQ420" s="1"/>
      <c r="BV420" s="147"/>
    </row>
    <row r="421" spans="1:82">
      <c r="A421" s="1"/>
      <c r="B421" s="2"/>
      <c r="C421" s="2">
        <v>50</v>
      </c>
      <c r="E421" s="1">
        <f t="shared" si="193"/>
        <v>0</v>
      </c>
      <c r="F421" s="15" t="e">
        <f t="shared" si="194"/>
        <v>#DIV/0!</v>
      </c>
      <c r="G421" s="15" t="e">
        <f t="shared" si="195"/>
        <v>#DIV/0!</v>
      </c>
      <c r="H421" s="1">
        <f t="shared" si="196"/>
        <v>0</v>
      </c>
      <c r="I421" s="1">
        <f t="shared" si="197"/>
        <v>0</v>
      </c>
      <c r="J421" s="16" t="e">
        <f t="shared" si="198"/>
        <v>#DIV/0!</v>
      </c>
      <c r="AN421" s="1"/>
      <c r="AO421" s="2"/>
      <c r="AP421" s="138">
        <v>50</v>
      </c>
      <c r="AX421" s="7"/>
      <c r="BO421" s="1"/>
      <c r="BQ421" s="1"/>
      <c r="BV421" s="147"/>
    </row>
    <row r="422" spans="1:82">
      <c r="A422" s="1"/>
      <c r="B422" s="2"/>
      <c r="C422" s="2">
        <v>75</v>
      </c>
      <c r="E422" s="1">
        <f t="shared" si="193"/>
        <v>0</v>
      </c>
      <c r="F422" s="15" t="e">
        <f t="shared" si="194"/>
        <v>#DIV/0!</v>
      </c>
      <c r="G422" s="15" t="e">
        <f t="shared" si="195"/>
        <v>#DIV/0!</v>
      </c>
      <c r="H422" s="1">
        <f t="shared" si="196"/>
        <v>0</v>
      </c>
      <c r="I422" s="1">
        <f t="shared" si="197"/>
        <v>0</v>
      </c>
      <c r="J422" s="16" t="e">
        <f t="shared" si="198"/>
        <v>#DIV/0!</v>
      </c>
      <c r="AN422" s="1"/>
      <c r="AO422" s="2"/>
      <c r="AP422" s="138">
        <v>75</v>
      </c>
      <c r="AX422" s="7"/>
      <c r="BO422" s="1"/>
      <c r="BQ422" s="1"/>
      <c r="BV422" s="147"/>
    </row>
    <row r="423" spans="1:82">
      <c r="A423" s="1"/>
      <c r="B423" s="2"/>
      <c r="C423" s="2">
        <v>100</v>
      </c>
      <c r="E423" s="1">
        <f t="shared" si="193"/>
        <v>0</v>
      </c>
      <c r="F423" s="15" t="e">
        <f t="shared" si="194"/>
        <v>#DIV/0!</v>
      </c>
      <c r="G423" s="15" t="e">
        <f t="shared" si="195"/>
        <v>#DIV/0!</v>
      </c>
      <c r="H423" s="1">
        <f t="shared" si="196"/>
        <v>0</v>
      </c>
      <c r="I423" s="1">
        <f t="shared" si="197"/>
        <v>0</v>
      </c>
      <c r="J423" s="16" t="e">
        <f t="shared" si="198"/>
        <v>#DIV/0!</v>
      </c>
      <c r="AN423" s="1"/>
      <c r="AO423" s="2"/>
      <c r="AP423" s="138">
        <v>100</v>
      </c>
      <c r="AX423" s="7"/>
      <c r="BO423" s="1"/>
      <c r="BQ423" s="1"/>
      <c r="BV423" s="147"/>
    </row>
    <row r="424" spans="1:82">
      <c r="A424" s="1"/>
      <c r="B424" s="2"/>
      <c r="C424" s="2">
        <v>150</v>
      </c>
      <c r="E424" s="1">
        <f t="shared" si="193"/>
        <v>0</v>
      </c>
      <c r="F424" s="15" t="e">
        <f t="shared" si="194"/>
        <v>#DIV/0!</v>
      </c>
      <c r="G424" s="15" t="e">
        <f t="shared" si="195"/>
        <v>#DIV/0!</v>
      </c>
      <c r="H424" s="1">
        <f t="shared" si="196"/>
        <v>0</v>
      </c>
      <c r="I424" s="1">
        <f t="shared" si="197"/>
        <v>0</v>
      </c>
      <c r="J424" s="16" t="e">
        <f t="shared" si="198"/>
        <v>#DIV/0!</v>
      </c>
      <c r="AN424" s="1"/>
      <c r="AO424" s="2"/>
      <c r="AP424" s="138">
        <v>150</v>
      </c>
      <c r="AX424" s="7"/>
      <c r="BO424" s="1"/>
      <c r="BQ424" s="1"/>
      <c r="BV424" s="147"/>
    </row>
    <row r="425" spans="1:82">
      <c r="A425" s="1"/>
      <c r="B425" s="2"/>
      <c r="C425" s="2">
        <v>200</v>
      </c>
      <c r="E425" s="1">
        <f t="shared" si="193"/>
        <v>0</v>
      </c>
      <c r="F425" s="15" t="e">
        <f t="shared" si="194"/>
        <v>#DIV/0!</v>
      </c>
      <c r="G425" s="15" t="e">
        <f t="shared" si="195"/>
        <v>#DIV/0!</v>
      </c>
      <c r="H425" s="1">
        <f t="shared" si="196"/>
        <v>0</v>
      </c>
      <c r="I425" s="1">
        <f t="shared" si="197"/>
        <v>0</v>
      </c>
      <c r="J425" s="16" t="e">
        <f t="shared" si="198"/>
        <v>#DIV/0!</v>
      </c>
      <c r="AN425" s="1"/>
      <c r="AO425" s="2"/>
      <c r="AP425" s="138">
        <v>200</v>
      </c>
      <c r="AX425" s="7"/>
      <c r="BO425" s="1"/>
      <c r="BQ425" s="1"/>
      <c r="BV425" s="147"/>
    </row>
    <row r="426" spans="1:82">
      <c r="A426" s="1"/>
      <c r="B426" s="2"/>
      <c r="C426" s="2">
        <v>300</v>
      </c>
      <c r="E426" s="1">
        <f t="shared" si="193"/>
        <v>0</v>
      </c>
      <c r="F426" s="15" t="e">
        <f t="shared" si="194"/>
        <v>#DIV/0!</v>
      </c>
      <c r="G426" s="15" t="e">
        <f t="shared" si="195"/>
        <v>#DIV/0!</v>
      </c>
      <c r="H426" s="1">
        <f t="shared" si="196"/>
        <v>0</v>
      </c>
      <c r="I426" s="1">
        <f t="shared" si="197"/>
        <v>0</v>
      </c>
      <c r="J426" s="16" t="e">
        <f t="shared" si="198"/>
        <v>#DIV/0!</v>
      </c>
      <c r="AN426" s="1"/>
      <c r="AO426" s="2"/>
      <c r="AP426" s="138">
        <v>300</v>
      </c>
      <c r="AX426" s="7"/>
      <c r="BV426" s="147"/>
    </row>
    <row r="427" spans="1:82">
      <c r="A427" s="1"/>
      <c r="B427" s="2"/>
      <c r="C427" s="2">
        <v>400</v>
      </c>
      <c r="E427" s="1">
        <f t="shared" si="193"/>
        <v>0</v>
      </c>
      <c r="F427" s="15" t="e">
        <f t="shared" si="194"/>
        <v>#DIV/0!</v>
      </c>
      <c r="G427" s="15" t="e">
        <f t="shared" si="195"/>
        <v>#DIV/0!</v>
      </c>
      <c r="H427" s="1">
        <f t="shared" si="196"/>
        <v>0</v>
      </c>
      <c r="I427" s="1">
        <f t="shared" si="197"/>
        <v>0</v>
      </c>
      <c r="J427" s="16" t="e">
        <f t="shared" si="198"/>
        <v>#DIV/0!</v>
      </c>
      <c r="AN427" s="1"/>
      <c r="AO427" s="2"/>
      <c r="AP427" s="138">
        <v>400</v>
      </c>
      <c r="AX427" s="7"/>
      <c r="BV427" s="147"/>
    </row>
    <row r="428" spans="1:82">
      <c r="A428" s="1"/>
      <c r="B428" s="2"/>
      <c r="C428" s="2">
        <v>500</v>
      </c>
      <c r="E428" s="1">
        <f t="shared" si="193"/>
        <v>0</v>
      </c>
      <c r="F428" s="15" t="e">
        <f t="shared" si="194"/>
        <v>#DIV/0!</v>
      </c>
      <c r="G428" s="15" t="e">
        <f t="shared" si="195"/>
        <v>#DIV/0!</v>
      </c>
      <c r="H428" s="1">
        <f t="shared" si="196"/>
        <v>0</v>
      </c>
      <c r="I428" s="1">
        <f t="shared" si="197"/>
        <v>0</v>
      </c>
      <c r="J428" s="16" t="e">
        <f t="shared" si="198"/>
        <v>#DIV/0!</v>
      </c>
      <c r="AN428" s="1"/>
      <c r="AO428" s="2"/>
      <c r="AP428" s="138">
        <v>500</v>
      </c>
      <c r="AX428" s="7"/>
      <c r="BV428" s="147"/>
    </row>
    <row r="429" spans="1:82">
      <c r="A429" s="1"/>
      <c r="B429" s="2"/>
      <c r="C429" s="2">
        <v>600</v>
      </c>
      <c r="D429" s="1"/>
      <c r="E429" s="1">
        <f t="shared" si="193"/>
        <v>0</v>
      </c>
      <c r="F429" s="15" t="e">
        <f t="shared" si="194"/>
        <v>#DIV/0!</v>
      </c>
      <c r="G429" s="15" t="e">
        <f t="shared" si="195"/>
        <v>#DIV/0!</v>
      </c>
      <c r="H429" s="1">
        <f t="shared" si="196"/>
        <v>0</v>
      </c>
      <c r="I429" s="1">
        <f t="shared" si="197"/>
        <v>0</v>
      </c>
      <c r="J429" s="16" t="e">
        <f t="shared" si="198"/>
        <v>#DIV/0!</v>
      </c>
      <c r="AN429" s="1"/>
      <c r="AO429" s="2"/>
      <c r="AP429" s="138">
        <v>600</v>
      </c>
      <c r="AQ429" s="1"/>
      <c r="AR429" s="1"/>
      <c r="AS429" s="1"/>
      <c r="AT429" s="1"/>
      <c r="AU429" s="1"/>
      <c r="AV429" s="1"/>
      <c r="AW429" s="1"/>
      <c r="AX429" s="7"/>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47"/>
      <c r="BW429" s="142"/>
      <c r="BX429" s="1"/>
      <c r="BY429" s="1"/>
      <c r="BZ429" s="1"/>
      <c r="CA429" s="1"/>
      <c r="CB429" s="1"/>
      <c r="CC429" s="1"/>
      <c r="CD429" s="1"/>
    </row>
    <row r="430" spans="1:82">
      <c r="A430" s="3"/>
      <c r="B430" s="3"/>
      <c r="C430" s="3"/>
      <c r="D430" s="3"/>
      <c r="AN430" s="3"/>
      <c r="AO430" s="3"/>
      <c r="AP430" s="139"/>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3"/>
      <c r="BV430" s="144"/>
      <c r="BW430" s="144"/>
      <c r="BX430" s="3"/>
      <c r="BY430" s="3"/>
      <c r="BZ430" s="3"/>
      <c r="CA430" s="3"/>
      <c r="CB430" s="3"/>
      <c r="CC430" s="3"/>
      <c r="CD430" s="3"/>
    </row>
    <row r="431" spans="1:82">
      <c r="A431" s="5"/>
      <c r="B431" s="6"/>
      <c r="C431" s="6" t="s">
        <v>15</v>
      </c>
      <c r="D431" s="5"/>
      <c r="E431" s="1">
        <f>COUNT(BV431:CD431)</f>
        <v>0</v>
      </c>
      <c r="F431" s="15" t="e">
        <f>AVERAGE(BV431:CD431)</f>
        <v>#DIV/0!</v>
      </c>
      <c r="G431" s="15" t="e">
        <f>STDEV(BV431:CD431)</f>
        <v>#DIV/0!</v>
      </c>
      <c r="H431" s="1">
        <f>MAX(BV431:CD431)</f>
        <v>0</v>
      </c>
      <c r="I431" s="1">
        <f>MIN(BV431:CD431)</f>
        <v>0</v>
      </c>
      <c r="J431" s="16" t="e">
        <f>AX431-F431</f>
        <v>#DIV/0!</v>
      </c>
      <c r="AN431" s="5"/>
      <c r="AO431" s="6"/>
      <c r="AP431" s="137" t="s">
        <v>15</v>
      </c>
      <c r="AQ431" s="5"/>
      <c r="AR431" s="5"/>
      <c r="AS431" s="5"/>
      <c r="AT431" s="5"/>
      <c r="AU431" s="5"/>
      <c r="AV431" s="5"/>
      <c r="AW431" s="5"/>
      <c r="AX431" s="7"/>
      <c r="AY431" s="5"/>
      <c r="AZ431" s="5"/>
      <c r="BA431" s="5"/>
      <c r="BB431" s="5"/>
      <c r="BC431" s="5"/>
      <c r="BD431" s="5"/>
      <c r="BE431" s="5"/>
      <c r="BF431" s="5"/>
      <c r="BG431" s="5"/>
      <c r="BH431" s="5"/>
      <c r="BI431" s="5"/>
      <c r="BJ431" s="5"/>
      <c r="BK431" s="5"/>
      <c r="BL431" s="5"/>
      <c r="BM431" s="5"/>
      <c r="BN431" s="5"/>
      <c r="BO431" s="5"/>
      <c r="BP431" s="5"/>
      <c r="BQ431" s="5"/>
      <c r="BR431" s="5"/>
      <c r="BS431" s="5"/>
      <c r="BT431" s="5"/>
      <c r="BU431" s="5"/>
      <c r="BV431" s="145"/>
      <c r="BW431" s="146"/>
      <c r="BX431" s="5"/>
      <c r="BY431" s="5"/>
      <c r="BZ431" s="5"/>
      <c r="CA431" s="5"/>
      <c r="CB431" s="5"/>
      <c r="CC431" s="5"/>
      <c r="CD431" s="5"/>
    </row>
    <row r="432" spans="1:82">
      <c r="A432" s="1"/>
      <c r="B432" s="2"/>
      <c r="C432" s="2" t="s">
        <v>16</v>
      </c>
      <c r="D432" s="1"/>
      <c r="E432" s="1">
        <f>COUNT(BV432:CD432)</f>
        <v>0</v>
      </c>
      <c r="F432" s="15" t="e">
        <f>AVERAGE(BV432:CD432)</f>
        <v>#DIV/0!</v>
      </c>
      <c r="G432" s="15" t="e">
        <f>STDEV(BV432:CD432)</f>
        <v>#DIV/0!</v>
      </c>
      <c r="H432" s="1">
        <f>MAX(BV432:CD432)</f>
        <v>0</v>
      </c>
      <c r="I432" s="1">
        <f>MIN(BV432:CD432)</f>
        <v>0</v>
      </c>
      <c r="J432" s="16" t="e">
        <f>AX432-F432</f>
        <v>#DIV/0!</v>
      </c>
      <c r="AN432" s="1"/>
      <c r="AO432" s="2"/>
      <c r="AP432" s="138" t="s">
        <v>16</v>
      </c>
      <c r="AQ432" s="1"/>
      <c r="AR432" s="1"/>
      <c r="AS432" s="1"/>
      <c r="AT432" s="1"/>
      <c r="AU432" s="1"/>
      <c r="AV432" s="1"/>
      <c r="AW432" s="1"/>
      <c r="AX432" s="7"/>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47"/>
      <c r="BW432" s="142"/>
      <c r="BX432" s="1"/>
      <c r="BY432" s="1"/>
      <c r="BZ432" s="1"/>
      <c r="CA432" s="1"/>
      <c r="CB432" s="1"/>
      <c r="CC432" s="1"/>
      <c r="CD432" s="1"/>
    </row>
  </sheetData>
  <phoneticPr fontId="3"/>
  <printOptions gridLines="1"/>
  <pageMargins left="0.75" right="0.55118110236220474" top="1.6" bottom="0.6692913385826772" header="0.7" footer="0.51181102362204722"/>
  <pageSetup paperSize="9" scale="105" orientation="portrait" blackAndWhite="1" verticalDpi="360" r:id="rId1"/>
  <headerFooter alignWithMargins="0">
    <oddHeader>&amp;C&amp;A
たくなん定線　1月分&amp;R八丈分場</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432"/>
  <sheetViews>
    <sheetView zoomScale="75" workbookViewId="0">
      <pane xSplit="3" ySplit="1" topLeftCell="BR132" activePane="bottomRight" state="frozen"/>
      <selection pane="topRight" activeCell="D1" sqref="D1"/>
      <selection pane="bottomLeft" activeCell="A2" sqref="A2"/>
      <selection pane="bottomRight" activeCell="AR165" sqref="AR165:CR180"/>
    </sheetView>
  </sheetViews>
  <sheetFormatPr defaultRowHeight="15.75"/>
  <cols>
    <col min="1" max="2" width="2.875" customWidth="1"/>
    <col min="3" max="3" width="7.5" style="19" customWidth="1"/>
    <col min="4" max="4" width="6.625" customWidth="1"/>
    <col min="5" max="5" width="5.75" customWidth="1"/>
    <col min="6" max="6" width="8.5" customWidth="1"/>
    <col min="7" max="7" width="8.625" style="16" customWidth="1"/>
    <col min="8" max="8" width="5.875" style="16" customWidth="1"/>
    <col min="9" max="9" width="6.75" customWidth="1"/>
    <col min="10" max="10" width="6.625" customWidth="1"/>
    <col min="11" max="11" width="9.375" style="16" customWidth="1"/>
    <col min="12" max="12" width="10.625" style="16" customWidth="1"/>
    <col min="13" max="13" width="2.75" customWidth="1"/>
    <col min="14" max="14" width="10.5" customWidth="1"/>
    <col min="15" max="38" width="7.625" customWidth="1"/>
    <col min="39" max="39" width="10.375" customWidth="1"/>
    <col min="40" max="40" width="5.625" customWidth="1"/>
    <col min="41" max="41" width="6" customWidth="1"/>
    <col min="42" max="42" width="7.5" customWidth="1"/>
    <col min="43" max="43" width="12.625" style="129" bestFit="1" customWidth="1"/>
    <col min="44" max="95" width="6.625" customWidth="1"/>
    <col min="96" max="96" width="6.625" style="129" customWidth="1"/>
    <col min="98" max="98" width="7" customWidth="1"/>
  </cols>
  <sheetData>
    <row r="1" spans="1:96">
      <c r="A1" s="88" t="s">
        <v>0</v>
      </c>
      <c r="B1" s="88" t="s">
        <v>1</v>
      </c>
      <c r="C1" s="89" t="s">
        <v>2</v>
      </c>
      <c r="D1" s="88">
        <v>2008</v>
      </c>
      <c r="E1" s="88" t="s">
        <v>3</v>
      </c>
      <c r="F1" s="88" t="s">
        <v>79</v>
      </c>
      <c r="G1" s="15" t="s">
        <v>4</v>
      </c>
      <c r="H1" s="15" t="s">
        <v>8</v>
      </c>
      <c r="I1" s="88" t="s">
        <v>5</v>
      </c>
      <c r="J1" s="88" t="s">
        <v>6</v>
      </c>
      <c r="K1" s="15" t="s">
        <v>7</v>
      </c>
      <c r="L1" s="16" t="s">
        <v>84</v>
      </c>
      <c r="N1" s="90" t="s">
        <v>80</v>
      </c>
      <c r="O1" s="90">
        <v>36</v>
      </c>
      <c r="P1" s="90">
        <v>37</v>
      </c>
      <c r="Q1" s="90">
        <v>38</v>
      </c>
      <c r="R1" s="90">
        <v>39</v>
      </c>
      <c r="S1" s="90">
        <v>40</v>
      </c>
      <c r="T1" s="90">
        <v>49</v>
      </c>
      <c r="U1" s="90">
        <v>58</v>
      </c>
      <c r="V1" s="90">
        <v>47</v>
      </c>
      <c r="W1" s="90">
        <v>46</v>
      </c>
      <c r="X1" s="90">
        <v>56</v>
      </c>
      <c r="Y1" s="90">
        <v>66</v>
      </c>
      <c r="Z1" s="90">
        <v>76</v>
      </c>
      <c r="AA1" s="90">
        <v>75</v>
      </c>
      <c r="AB1" s="90">
        <v>64</v>
      </c>
      <c r="AC1" s="90">
        <v>54</v>
      </c>
      <c r="AD1" s="90">
        <v>45</v>
      </c>
      <c r="AE1" s="90">
        <v>35</v>
      </c>
      <c r="AF1" s="90">
        <v>34</v>
      </c>
      <c r="AG1" s="90">
        <v>33</v>
      </c>
      <c r="AH1" s="90">
        <v>32</v>
      </c>
      <c r="AI1" s="90">
        <v>31</v>
      </c>
      <c r="AJ1" s="90">
        <v>42</v>
      </c>
      <c r="AK1" s="90">
        <v>53</v>
      </c>
      <c r="AL1" s="90">
        <v>44</v>
      </c>
      <c r="AM1" s="90" t="s">
        <v>10</v>
      </c>
      <c r="AO1" s="88" t="s">
        <v>11</v>
      </c>
      <c r="AP1" s="88" t="s">
        <v>12</v>
      </c>
      <c r="AQ1" s="123" t="s">
        <v>13</v>
      </c>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123"/>
    </row>
    <row r="2" spans="1:96">
      <c r="A2" s="91">
        <v>2</v>
      </c>
      <c r="B2" s="92">
        <v>36</v>
      </c>
      <c r="C2" s="93" t="s">
        <v>14</v>
      </c>
      <c r="N2" s="90" t="s">
        <v>4</v>
      </c>
      <c r="O2" s="90"/>
      <c r="P2" s="90"/>
      <c r="Q2" s="90"/>
      <c r="R2" s="90"/>
      <c r="S2" s="90"/>
      <c r="T2" s="90"/>
      <c r="U2" s="90"/>
      <c r="V2" s="90"/>
      <c r="W2" s="90"/>
      <c r="X2" s="90"/>
      <c r="Y2" s="90"/>
      <c r="Z2" s="90"/>
      <c r="AA2" s="90"/>
      <c r="AB2" s="90"/>
      <c r="AC2" s="90"/>
      <c r="AD2" s="90"/>
      <c r="AE2" s="90"/>
      <c r="AF2" s="90"/>
      <c r="AG2" s="90"/>
      <c r="AH2" s="90"/>
      <c r="AI2" s="90"/>
      <c r="AJ2" s="90"/>
      <c r="AK2" s="90"/>
      <c r="AL2" s="90"/>
      <c r="AM2" s="90"/>
      <c r="AO2" s="91">
        <v>2</v>
      </c>
      <c r="AP2" s="92">
        <v>36</v>
      </c>
      <c r="AQ2" s="132" t="s">
        <v>14</v>
      </c>
      <c r="AS2" s="91"/>
      <c r="AT2" s="3"/>
      <c r="AU2" s="91"/>
      <c r="AW2" s="91"/>
      <c r="AX2" s="91"/>
      <c r="AZ2" s="91"/>
      <c r="BA2" s="94"/>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124"/>
    </row>
    <row r="3" spans="1:96">
      <c r="A3" s="88"/>
      <c r="B3" s="99"/>
      <c r="C3" s="102">
        <v>0</v>
      </c>
      <c r="E3" s="103">
        <f>COUNT(CR3:#REF!)</f>
        <v>0</v>
      </c>
      <c r="F3" s="103" t="e">
        <f>SUM(CR3:#REF!)</f>
        <v>#REF!</v>
      </c>
      <c r="G3" s="104" t="e">
        <f>AVERAGE(CR3:#REF!)</f>
        <v>#REF!</v>
      </c>
      <c r="H3" s="104" t="e">
        <f>STDEV(CR3:#REF!)</f>
        <v>#REF!</v>
      </c>
      <c r="I3" s="103" t="e">
        <f>MAX(CR3:#REF!)</f>
        <v>#REF!</v>
      </c>
      <c r="J3" s="103" t="e">
        <f>MIN(CR3:#REF!)</f>
        <v>#REF!</v>
      </c>
      <c r="K3" s="16" t="e">
        <f t="shared" ref="K3:K13" si="0">D3-G3</f>
        <v>#REF!</v>
      </c>
      <c r="L3" s="105" t="e">
        <f>K3/H3</f>
        <v>#REF!</v>
      </c>
      <c r="N3" s="90">
        <v>0</v>
      </c>
      <c r="O3" s="101" t="e">
        <f t="shared" ref="O3:O15" si="1">G3*1</f>
        <v>#REF!</v>
      </c>
      <c r="P3" s="101" t="e">
        <f t="shared" ref="P3:P15" si="2">G21*1</f>
        <v>#DIV/0!</v>
      </c>
      <c r="Q3" s="101" t="e">
        <f t="shared" ref="Q3:Q15" si="3">G39*1</f>
        <v>#DIV/0!</v>
      </c>
      <c r="R3" s="101" t="e">
        <f t="shared" ref="R3:R15" si="4">G57*1</f>
        <v>#REF!</v>
      </c>
      <c r="S3" s="101" t="e">
        <f t="shared" ref="S3:S15" si="5">G75*1</f>
        <v>#REF!</v>
      </c>
      <c r="T3" s="101" t="e">
        <f t="shared" ref="T3:T15" si="6">G93*1</f>
        <v>#REF!</v>
      </c>
      <c r="U3" s="101" t="e">
        <f t="shared" ref="U3:U15" si="7">G111*1</f>
        <v>#REF!</v>
      </c>
      <c r="V3" s="101" t="e">
        <f t="shared" ref="V3:V15" si="8">G129*1</f>
        <v>#REF!</v>
      </c>
      <c r="W3" s="101" t="e">
        <f t="shared" ref="W3:W15" si="9">G147*1</f>
        <v>#REF!</v>
      </c>
      <c r="X3" s="101" t="e">
        <f t="shared" ref="X3:X15" si="10">G165*1</f>
        <v>#REF!</v>
      </c>
      <c r="Y3" s="101" t="e">
        <f t="shared" ref="Y3:Y15" si="11">G183*1</f>
        <v>#REF!</v>
      </c>
      <c r="Z3" s="101" t="e">
        <f t="shared" ref="Z3:Z15" si="12">G201*1</f>
        <v>#REF!</v>
      </c>
      <c r="AA3" s="101" t="e">
        <f t="shared" ref="AA3:AA15" si="13">G219*1</f>
        <v>#REF!</v>
      </c>
      <c r="AB3" s="101" t="e">
        <f t="shared" ref="AB3:AB15" si="14">G237*1</f>
        <v>#REF!</v>
      </c>
      <c r="AC3" s="101" t="e">
        <f t="shared" ref="AC3:AC15" si="15">G255*1</f>
        <v>#REF!</v>
      </c>
      <c r="AD3" s="101" t="e">
        <f t="shared" ref="AD3:AD15" si="16">G273*1</f>
        <v>#REF!</v>
      </c>
      <c r="AE3" s="101" t="e">
        <f t="shared" ref="AE3:AE15" si="17">G291*1</f>
        <v>#REF!</v>
      </c>
      <c r="AF3" s="101" t="e">
        <f t="shared" ref="AF3:AF15" si="18">G309*1</f>
        <v>#DIV/0!</v>
      </c>
      <c r="AG3" s="101" t="e">
        <f t="shared" ref="AG3:AG15" si="19">G327*1</f>
        <v>#DIV/0!</v>
      </c>
      <c r="AH3" s="101" t="e">
        <f t="shared" ref="AH3:AH15" si="20">G345*1</f>
        <v>#REF!</v>
      </c>
      <c r="AI3" s="101" t="e">
        <f t="shared" ref="AI3:AI15" si="21">G363*1</f>
        <v>#REF!</v>
      </c>
      <c r="AJ3" s="101" t="e">
        <f t="shared" ref="AJ3:AJ15" si="22">G381*1</f>
        <v>#REF!</v>
      </c>
      <c r="AK3" s="101" t="e">
        <f t="shared" ref="AK3:AK15" si="23">G399*1</f>
        <v>#REF!</v>
      </c>
      <c r="AL3" s="101" t="e">
        <f t="shared" ref="AL3:AL15" si="24">G417*1</f>
        <v>#REF!</v>
      </c>
      <c r="AM3" s="101" t="e">
        <f t="shared" ref="AM3:AM15" si="25">AVERAGE(O3:AL3)</f>
        <v>#REF!</v>
      </c>
      <c r="AO3" s="88"/>
      <c r="AP3" s="99"/>
      <c r="AQ3" s="133">
        <v>0</v>
      </c>
      <c r="AS3" s="95"/>
      <c r="AT3" s="5"/>
      <c r="AU3" s="95"/>
      <c r="AW3" s="95"/>
      <c r="AX3" s="95"/>
      <c r="AZ3" s="95"/>
      <c r="BA3" s="106"/>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125"/>
    </row>
    <row r="4" spans="1:96">
      <c r="A4" s="88"/>
      <c r="B4" s="99"/>
      <c r="C4" s="100">
        <v>10</v>
      </c>
      <c r="E4" s="88">
        <f>COUNT(CR4:#REF!)</f>
        <v>0</v>
      </c>
      <c r="F4" s="88" t="e">
        <f>SUM(CR4:#REF!)</f>
        <v>#REF!</v>
      </c>
      <c r="G4" s="15" t="e">
        <f>AVERAGE(CR4:#REF!)</f>
        <v>#REF!</v>
      </c>
      <c r="H4" s="15" t="e">
        <f>STDEV(CR4:#REF!)</f>
        <v>#REF!</v>
      </c>
      <c r="I4" s="88" t="e">
        <f>MAX(CR4:#REF!)</f>
        <v>#REF!</v>
      </c>
      <c r="J4" s="88" t="e">
        <f>MIN(CR4:#REF!)</f>
        <v>#REF!</v>
      </c>
      <c r="K4" s="16" t="e">
        <f t="shared" si="0"/>
        <v>#REF!</v>
      </c>
      <c r="L4" s="16" t="e">
        <f t="shared" ref="L4:L11" si="26">K4/H4</f>
        <v>#REF!</v>
      </c>
      <c r="N4" s="90">
        <v>10</v>
      </c>
      <c r="O4" s="101" t="e">
        <f t="shared" si="1"/>
        <v>#REF!</v>
      </c>
      <c r="P4" s="101" t="e">
        <f t="shared" si="2"/>
        <v>#DIV/0!</v>
      </c>
      <c r="Q4" s="101" t="e">
        <f t="shared" si="3"/>
        <v>#DIV/0!</v>
      </c>
      <c r="R4" s="101" t="e">
        <f t="shared" si="4"/>
        <v>#REF!</v>
      </c>
      <c r="S4" s="101" t="e">
        <f t="shared" si="5"/>
        <v>#REF!</v>
      </c>
      <c r="T4" s="101" t="e">
        <f t="shared" si="6"/>
        <v>#REF!</v>
      </c>
      <c r="U4" s="101" t="e">
        <f t="shared" si="7"/>
        <v>#REF!</v>
      </c>
      <c r="V4" s="101" t="e">
        <f t="shared" si="8"/>
        <v>#REF!</v>
      </c>
      <c r="W4" s="101" t="e">
        <f t="shared" si="9"/>
        <v>#REF!</v>
      </c>
      <c r="X4" s="101" t="e">
        <f t="shared" si="10"/>
        <v>#REF!</v>
      </c>
      <c r="Y4" s="101" t="e">
        <f t="shared" si="11"/>
        <v>#REF!</v>
      </c>
      <c r="Z4" s="101" t="e">
        <f t="shared" si="12"/>
        <v>#REF!</v>
      </c>
      <c r="AA4" s="101" t="e">
        <f t="shared" si="13"/>
        <v>#REF!</v>
      </c>
      <c r="AB4" s="101" t="e">
        <f t="shared" si="14"/>
        <v>#REF!</v>
      </c>
      <c r="AC4" s="101" t="e">
        <f t="shared" si="15"/>
        <v>#REF!</v>
      </c>
      <c r="AD4" s="101" t="e">
        <f t="shared" si="16"/>
        <v>#REF!</v>
      </c>
      <c r="AE4" s="101" t="e">
        <f t="shared" si="17"/>
        <v>#REF!</v>
      </c>
      <c r="AF4" s="101" t="e">
        <f t="shared" si="18"/>
        <v>#DIV/0!</v>
      </c>
      <c r="AG4" s="101" t="e">
        <f t="shared" si="19"/>
        <v>#DIV/0!</v>
      </c>
      <c r="AH4" s="101" t="e">
        <f t="shared" si="20"/>
        <v>#REF!</v>
      </c>
      <c r="AI4" s="101" t="e">
        <f t="shared" si="21"/>
        <v>#REF!</v>
      </c>
      <c r="AJ4" s="101" t="e">
        <f t="shared" si="22"/>
        <v>#REF!</v>
      </c>
      <c r="AK4" s="101" t="e">
        <f t="shared" si="23"/>
        <v>#REF!</v>
      </c>
      <c r="AL4" s="101" t="e">
        <f t="shared" si="24"/>
        <v>#REF!</v>
      </c>
      <c r="AM4" s="101" t="e">
        <f t="shared" si="25"/>
        <v>#REF!</v>
      </c>
      <c r="AO4" s="88"/>
      <c r="AP4" s="99"/>
      <c r="AQ4" s="134">
        <v>10</v>
      </c>
      <c r="AT4" s="17"/>
      <c r="AU4" s="108"/>
      <c r="AW4" s="108"/>
      <c r="AX4" s="108"/>
      <c r="BA4" s="107"/>
      <c r="BH4" s="88"/>
      <c r="BJ4" s="88"/>
      <c r="BL4" s="88"/>
      <c r="BP4" s="88"/>
      <c r="BU4" s="88"/>
      <c r="BW4" s="88"/>
      <c r="CB4" s="88"/>
      <c r="CI4" s="88"/>
      <c r="CN4" s="88"/>
      <c r="CP4" s="88"/>
      <c r="CR4" s="126"/>
    </row>
    <row r="5" spans="1:96">
      <c r="A5" s="88"/>
      <c r="B5" s="99"/>
      <c r="C5" s="100">
        <v>20</v>
      </c>
      <c r="E5" s="88">
        <f>COUNT(CR5:#REF!)</f>
        <v>0</v>
      </c>
      <c r="F5" s="88" t="e">
        <f>SUM(CR5:#REF!)</f>
        <v>#REF!</v>
      </c>
      <c r="G5" s="15" t="e">
        <f>AVERAGE(CR5:#REF!)</f>
        <v>#REF!</v>
      </c>
      <c r="H5" s="15" t="e">
        <f>STDEV(CR5:#REF!)</f>
        <v>#REF!</v>
      </c>
      <c r="I5" s="88" t="e">
        <f>MAX(CR5:#REF!)</f>
        <v>#REF!</v>
      </c>
      <c r="J5" s="88" t="e">
        <f>MIN(CR5:#REF!)</f>
        <v>#REF!</v>
      </c>
      <c r="K5" s="16" t="e">
        <f t="shared" si="0"/>
        <v>#REF!</v>
      </c>
      <c r="L5" s="16" t="e">
        <f t="shared" si="26"/>
        <v>#REF!</v>
      </c>
      <c r="N5" s="90">
        <v>20</v>
      </c>
      <c r="O5" s="101" t="e">
        <f t="shared" si="1"/>
        <v>#REF!</v>
      </c>
      <c r="P5" s="101" t="e">
        <f t="shared" si="2"/>
        <v>#DIV/0!</v>
      </c>
      <c r="Q5" s="101" t="e">
        <f t="shared" si="3"/>
        <v>#DIV/0!</v>
      </c>
      <c r="R5" s="101" t="e">
        <f t="shared" si="4"/>
        <v>#REF!</v>
      </c>
      <c r="S5" s="101" t="e">
        <f t="shared" si="5"/>
        <v>#REF!</v>
      </c>
      <c r="T5" s="101" t="e">
        <f t="shared" si="6"/>
        <v>#REF!</v>
      </c>
      <c r="U5" s="101" t="e">
        <f t="shared" si="7"/>
        <v>#REF!</v>
      </c>
      <c r="V5" s="101" t="e">
        <f t="shared" si="8"/>
        <v>#REF!</v>
      </c>
      <c r="W5" s="101" t="e">
        <f t="shared" si="9"/>
        <v>#REF!</v>
      </c>
      <c r="X5" s="101" t="e">
        <f t="shared" si="10"/>
        <v>#REF!</v>
      </c>
      <c r="Y5" s="101" t="e">
        <f t="shared" si="11"/>
        <v>#REF!</v>
      </c>
      <c r="Z5" s="101" t="e">
        <f t="shared" si="12"/>
        <v>#REF!</v>
      </c>
      <c r="AA5" s="101" t="e">
        <f t="shared" si="13"/>
        <v>#REF!</v>
      </c>
      <c r="AB5" s="101" t="e">
        <f t="shared" si="14"/>
        <v>#REF!</v>
      </c>
      <c r="AC5" s="101" t="e">
        <f t="shared" si="15"/>
        <v>#REF!</v>
      </c>
      <c r="AD5" s="101" t="e">
        <f t="shared" si="16"/>
        <v>#REF!</v>
      </c>
      <c r="AE5" s="101" t="e">
        <f t="shared" si="17"/>
        <v>#REF!</v>
      </c>
      <c r="AF5" s="101" t="e">
        <f t="shared" si="18"/>
        <v>#DIV/0!</v>
      </c>
      <c r="AG5" s="101" t="e">
        <f t="shared" si="19"/>
        <v>#DIV/0!</v>
      </c>
      <c r="AH5" s="101" t="e">
        <f t="shared" si="20"/>
        <v>#REF!</v>
      </c>
      <c r="AI5" s="101" t="e">
        <f t="shared" si="21"/>
        <v>#REF!</v>
      </c>
      <c r="AJ5" s="101" t="e">
        <f t="shared" si="22"/>
        <v>#REF!</v>
      </c>
      <c r="AK5" s="101" t="e">
        <f t="shared" si="23"/>
        <v>#REF!</v>
      </c>
      <c r="AL5" s="101" t="e">
        <f t="shared" si="24"/>
        <v>#REF!</v>
      </c>
      <c r="AM5" s="101" t="e">
        <f t="shared" si="25"/>
        <v>#REF!</v>
      </c>
      <c r="AO5" s="88"/>
      <c r="AP5" s="99"/>
      <c r="AQ5" s="134">
        <v>20</v>
      </c>
      <c r="AT5" s="17"/>
      <c r="AU5" s="108"/>
      <c r="AW5" s="108"/>
      <c r="AX5" s="108"/>
      <c r="BA5" s="107"/>
      <c r="BH5" s="88"/>
      <c r="BJ5" s="88"/>
      <c r="BL5" s="88"/>
      <c r="BP5" s="88"/>
      <c r="BU5" s="88"/>
      <c r="BW5" s="88"/>
      <c r="CB5" s="88"/>
      <c r="CI5" s="88"/>
      <c r="CN5" s="88"/>
      <c r="CP5" s="88"/>
      <c r="CR5" s="126"/>
    </row>
    <row r="6" spans="1:96">
      <c r="A6" s="88"/>
      <c r="B6" s="99"/>
      <c r="C6" s="100">
        <v>30</v>
      </c>
      <c r="E6" s="88">
        <f>COUNT(CR6:#REF!)</f>
        <v>0</v>
      </c>
      <c r="F6" s="88" t="e">
        <f>SUM(CR6:#REF!)</f>
        <v>#REF!</v>
      </c>
      <c r="G6" s="15" t="e">
        <f>AVERAGE(CR6:#REF!)</f>
        <v>#REF!</v>
      </c>
      <c r="H6" s="15" t="e">
        <f>STDEV(CR6:#REF!)</f>
        <v>#REF!</v>
      </c>
      <c r="I6" s="88" t="e">
        <f>MAX(CR6:#REF!)</f>
        <v>#REF!</v>
      </c>
      <c r="J6" s="88" t="e">
        <f>MIN(CR6:#REF!)</f>
        <v>#REF!</v>
      </c>
      <c r="K6" s="16" t="e">
        <f t="shared" si="0"/>
        <v>#REF!</v>
      </c>
      <c r="L6" s="16" t="e">
        <f t="shared" si="26"/>
        <v>#REF!</v>
      </c>
      <c r="N6" s="90">
        <v>30</v>
      </c>
      <c r="O6" s="101" t="e">
        <f t="shared" si="1"/>
        <v>#REF!</v>
      </c>
      <c r="P6" s="101" t="e">
        <f t="shared" si="2"/>
        <v>#DIV/0!</v>
      </c>
      <c r="Q6" s="101" t="e">
        <f t="shared" si="3"/>
        <v>#DIV/0!</v>
      </c>
      <c r="R6" s="101" t="e">
        <f t="shared" si="4"/>
        <v>#REF!</v>
      </c>
      <c r="S6" s="101" t="e">
        <f t="shared" si="5"/>
        <v>#REF!</v>
      </c>
      <c r="T6" s="101" t="e">
        <f t="shared" si="6"/>
        <v>#REF!</v>
      </c>
      <c r="U6" s="101" t="e">
        <f t="shared" si="7"/>
        <v>#REF!</v>
      </c>
      <c r="V6" s="101" t="e">
        <f t="shared" si="8"/>
        <v>#REF!</v>
      </c>
      <c r="W6" s="101" t="e">
        <f t="shared" si="9"/>
        <v>#REF!</v>
      </c>
      <c r="X6" s="101" t="e">
        <f t="shared" si="10"/>
        <v>#REF!</v>
      </c>
      <c r="Y6" s="101" t="e">
        <f t="shared" si="11"/>
        <v>#REF!</v>
      </c>
      <c r="Z6" s="101" t="e">
        <f t="shared" si="12"/>
        <v>#REF!</v>
      </c>
      <c r="AA6" s="101" t="e">
        <f t="shared" si="13"/>
        <v>#REF!</v>
      </c>
      <c r="AB6" s="101" t="e">
        <f t="shared" si="14"/>
        <v>#REF!</v>
      </c>
      <c r="AC6" s="101" t="e">
        <f t="shared" si="15"/>
        <v>#REF!</v>
      </c>
      <c r="AD6" s="101" t="e">
        <f t="shared" si="16"/>
        <v>#REF!</v>
      </c>
      <c r="AE6" s="101" t="e">
        <f t="shared" si="17"/>
        <v>#REF!</v>
      </c>
      <c r="AF6" s="101" t="e">
        <f t="shared" si="18"/>
        <v>#DIV/0!</v>
      </c>
      <c r="AG6" s="101" t="e">
        <f t="shared" si="19"/>
        <v>#DIV/0!</v>
      </c>
      <c r="AH6" s="101" t="e">
        <f t="shared" si="20"/>
        <v>#REF!</v>
      </c>
      <c r="AI6" s="101" t="e">
        <f t="shared" si="21"/>
        <v>#REF!</v>
      </c>
      <c r="AJ6" s="101" t="e">
        <f t="shared" si="22"/>
        <v>#REF!</v>
      </c>
      <c r="AK6" s="101" t="e">
        <f t="shared" si="23"/>
        <v>#REF!</v>
      </c>
      <c r="AL6" s="101" t="e">
        <f t="shared" si="24"/>
        <v>#REF!</v>
      </c>
      <c r="AM6" s="101" t="e">
        <f t="shared" si="25"/>
        <v>#REF!</v>
      </c>
      <c r="AO6" s="88"/>
      <c r="AP6" s="99"/>
      <c r="AQ6" s="134">
        <v>30</v>
      </c>
      <c r="AT6" s="17"/>
      <c r="AU6" s="108"/>
      <c r="AW6" s="108"/>
      <c r="AX6" s="108"/>
      <c r="BA6" s="107"/>
      <c r="BH6" s="88"/>
      <c r="BJ6" s="88"/>
      <c r="BL6" s="88"/>
      <c r="BP6" s="88"/>
      <c r="BU6" s="88"/>
      <c r="BW6" s="88"/>
      <c r="CB6" s="88"/>
      <c r="CI6" s="88"/>
      <c r="CN6" s="88"/>
      <c r="CP6" s="88"/>
      <c r="CR6" s="126"/>
    </row>
    <row r="7" spans="1:96">
      <c r="A7" s="88"/>
      <c r="B7" s="99"/>
      <c r="C7" s="109">
        <v>50</v>
      </c>
      <c r="E7" s="103">
        <f>COUNT(CR7:#REF!)</f>
        <v>0</v>
      </c>
      <c r="F7" s="103" t="e">
        <f>SUM(CR7:#REF!)</f>
        <v>#REF!</v>
      </c>
      <c r="G7" s="104" t="e">
        <f>AVERAGE(CR7:#REF!)</f>
        <v>#REF!</v>
      </c>
      <c r="H7" s="104" t="e">
        <f>STDEV(CR7:#REF!)</f>
        <v>#REF!</v>
      </c>
      <c r="I7" s="103" t="e">
        <f>MAX(CR7:#REF!)</f>
        <v>#REF!</v>
      </c>
      <c r="J7" s="103" t="e">
        <f>MIN(CR7:#REF!)</f>
        <v>#REF!</v>
      </c>
      <c r="K7" s="16" t="e">
        <f t="shared" si="0"/>
        <v>#REF!</v>
      </c>
      <c r="L7" s="105" t="e">
        <f t="shared" si="26"/>
        <v>#REF!</v>
      </c>
      <c r="N7" s="90">
        <v>50</v>
      </c>
      <c r="O7" s="101" t="e">
        <f t="shared" si="1"/>
        <v>#REF!</v>
      </c>
      <c r="P7" s="101" t="e">
        <f t="shared" si="2"/>
        <v>#DIV/0!</v>
      </c>
      <c r="Q7" s="101" t="e">
        <f t="shared" si="3"/>
        <v>#DIV/0!</v>
      </c>
      <c r="R7" s="101" t="e">
        <f t="shared" si="4"/>
        <v>#REF!</v>
      </c>
      <c r="S7" s="101" t="e">
        <f t="shared" si="5"/>
        <v>#REF!</v>
      </c>
      <c r="T7" s="101" t="e">
        <f t="shared" si="6"/>
        <v>#REF!</v>
      </c>
      <c r="U7" s="101" t="e">
        <f t="shared" si="7"/>
        <v>#REF!</v>
      </c>
      <c r="V7" s="101" t="e">
        <f t="shared" si="8"/>
        <v>#REF!</v>
      </c>
      <c r="W7" s="101" t="e">
        <f t="shared" si="9"/>
        <v>#REF!</v>
      </c>
      <c r="X7" s="101" t="e">
        <f t="shared" si="10"/>
        <v>#REF!</v>
      </c>
      <c r="Y7" s="101" t="e">
        <f t="shared" si="11"/>
        <v>#REF!</v>
      </c>
      <c r="Z7" s="101" t="e">
        <f t="shared" si="12"/>
        <v>#REF!</v>
      </c>
      <c r="AA7" s="101" t="e">
        <f t="shared" si="13"/>
        <v>#REF!</v>
      </c>
      <c r="AB7" s="101" t="e">
        <f t="shared" si="14"/>
        <v>#REF!</v>
      </c>
      <c r="AC7" s="101" t="e">
        <f t="shared" si="15"/>
        <v>#REF!</v>
      </c>
      <c r="AD7" s="101" t="e">
        <f t="shared" si="16"/>
        <v>#REF!</v>
      </c>
      <c r="AE7" s="101" t="e">
        <f t="shared" si="17"/>
        <v>#REF!</v>
      </c>
      <c r="AF7" s="101" t="e">
        <f t="shared" si="18"/>
        <v>#DIV/0!</v>
      </c>
      <c r="AG7" s="101" t="e">
        <f t="shared" si="19"/>
        <v>#DIV/0!</v>
      </c>
      <c r="AH7" s="101" t="e">
        <f t="shared" si="20"/>
        <v>#REF!</v>
      </c>
      <c r="AI7" s="101" t="e">
        <f t="shared" si="21"/>
        <v>#REF!</v>
      </c>
      <c r="AJ7" s="101" t="e">
        <f t="shared" si="22"/>
        <v>#REF!</v>
      </c>
      <c r="AK7" s="101" t="e">
        <f t="shared" si="23"/>
        <v>#REF!</v>
      </c>
      <c r="AL7" s="101" t="e">
        <f t="shared" si="24"/>
        <v>#REF!</v>
      </c>
      <c r="AM7" s="101" t="e">
        <f t="shared" si="25"/>
        <v>#REF!</v>
      </c>
      <c r="AO7" s="88"/>
      <c r="AP7" s="99"/>
      <c r="AQ7" s="134">
        <v>50</v>
      </c>
      <c r="AT7" s="17"/>
      <c r="AU7" s="108"/>
      <c r="AW7" s="108"/>
      <c r="AX7" s="108"/>
      <c r="BA7" s="107"/>
      <c r="BH7" s="88"/>
      <c r="BJ7" s="88"/>
      <c r="BL7" s="88"/>
      <c r="BP7" s="88"/>
      <c r="BU7" s="88"/>
      <c r="BW7" s="88"/>
      <c r="CB7" s="88"/>
      <c r="CI7" s="88"/>
      <c r="CN7" s="88"/>
      <c r="CP7" s="88"/>
      <c r="CR7" s="126"/>
    </row>
    <row r="8" spans="1:96">
      <c r="A8" s="88"/>
      <c r="B8" s="99"/>
      <c r="C8" s="100">
        <v>75</v>
      </c>
      <c r="E8" s="88">
        <f>COUNT(CR8:#REF!)</f>
        <v>0</v>
      </c>
      <c r="F8" s="88" t="e">
        <f>SUM(CR8:#REF!)</f>
        <v>#REF!</v>
      </c>
      <c r="G8" s="15" t="e">
        <f>AVERAGE(CR8:#REF!)</f>
        <v>#REF!</v>
      </c>
      <c r="H8" s="15" t="e">
        <f>STDEV(CR8:#REF!)</f>
        <v>#REF!</v>
      </c>
      <c r="I8" s="88" t="e">
        <f>MAX(CR8:#REF!)</f>
        <v>#REF!</v>
      </c>
      <c r="J8" s="88" t="e">
        <f>MIN(CR8:#REF!)</f>
        <v>#REF!</v>
      </c>
      <c r="K8" s="16" t="e">
        <f t="shared" si="0"/>
        <v>#REF!</v>
      </c>
      <c r="L8" s="16" t="e">
        <f t="shared" si="26"/>
        <v>#REF!</v>
      </c>
      <c r="N8" s="90">
        <v>75</v>
      </c>
      <c r="O8" s="101" t="e">
        <f t="shared" si="1"/>
        <v>#REF!</v>
      </c>
      <c r="P8" s="101" t="e">
        <f t="shared" si="2"/>
        <v>#DIV/0!</v>
      </c>
      <c r="Q8" s="101" t="e">
        <f t="shared" si="3"/>
        <v>#DIV/0!</v>
      </c>
      <c r="R8" s="101" t="e">
        <f t="shared" si="4"/>
        <v>#REF!</v>
      </c>
      <c r="S8" s="101" t="e">
        <f t="shared" si="5"/>
        <v>#REF!</v>
      </c>
      <c r="T8" s="101" t="e">
        <f t="shared" si="6"/>
        <v>#REF!</v>
      </c>
      <c r="U8" s="101" t="e">
        <f t="shared" si="7"/>
        <v>#REF!</v>
      </c>
      <c r="V8" s="101" t="e">
        <f t="shared" si="8"/>
        <v>#REF!</v>
      </c>
      <c r="W8" s="101" t="e">
        <f t="shared" si="9"/>
        <v>#REF!</v>
      </c>
      <c r="X8" s="101" t="e">
        <f t="shared" si="10"/>
        <v>#REF!</v>
      </c>
      <c r="Y8" s="101" t="e">
        <f t="shared" si="11"/>
        <v>#REF!</v>
      </c>
      <c r="Z8" s="101" t="e">
        <f t="shared" si="12"/>
        <v>#REF!</v>
      </c>
      <c r="AA8" s="101" t="e">
        <f t="shared" si="13"/>
        <v>#REF!</v>
      </c>
      <c r="AB8" s="101" t="e">
        <f t="shared" si="14"/>
        <v>#REF!</v>
      </c>
      <c r="AC8" s="101" t="e">
        <f t="shared" si="15"/>
        <v>#REF!</v>
      </c>
      <c r="AD8" s="101" t="e">
        <f t="shared" si="16"/>
        <v>#REF!</v>
      </c>
      <c r="AE8" s="101" t="e">
        <f t="shared" si="17"/>
        <v>#REF!</v>
      </c>
      <c r="AF8" s="101" t="e">
        <f t="shared" si="18"/>
        <v>#DIV/0!</v>
      </c>
      <c r="AG8" s="101" t="e">
        <f t="shared" si="19"/>
        <v>#DIV/0!</v>
      </c>
      <c r="AH8" s="101" t="e">
        <f t="shared" si="20"/>
        <v>#REF!</v>
      </c>
      <c r="AI8" s="101" t="e">
        <f t="shared" si="21"/>
        <v>#REF!</v>
      </c>
      <c r="AJ8" s="101" t="e">
        <f t="shared" si="22"/>
        <v>#REF!</v>
      </c>
      <c r="AK8" s="101" t="e">
        <f t="shared" si="23"/>
        <v>#REF!</v>
      </c>
      <c r="AL8" s="101" t="e">
        <f t="shared" si="24"/>
        <v>#REF!</v>
      </c>
      <c r="AM8" s="101" t="e">
        <f t="shared" si="25"/>
        <v>#REF!</v>
      </c>
      <c r="AO8" s="88"/>
      <c r="AP8" s="99"/>
      <c r="AQ8" s="134">
        <v>75</v>
      </c>
      <c r="AT8" s="17"/>
      <c r="AU8" s="108"/>
      <c r="AW8" s="108"/>
      <c r="AX8" s="108"/>
      <c r="BA8" s="107"/>
      <c r="BH8" s="88"/>
      <c r="BJ8" s="88"/>
      <c r="BL8" s="88"/>
      <c r="BP8" s="88"/>
      <c r="BU8" s="88"/>
      <c r="BW8" s="88"/>
      <c r="CB8" s="88"/>
      <c r="CI8" s="88"/>
      <c r="CN8" s="88"/>
      <c r="CP8" s="88"/>
      <c r="CR8" s="126"/>
    </row>
    <row r="9" spans="1:96">
      <c r="A9" s="88"/>
      <c r="B9" s="99"/>
      <c r="C9" s="109">
        <v>100</v>
      </c>
      <c r="E9" s="103">
        <f>COUNT(CR9:#REF!)</f>
        <v>0</v>
      </c>
      <c r="F9" s="103" t="e">
        <f>SUM(CR9:#REF!)</f>
        <v>#REF!</v>
      </c>
      <c r="G9" s="104" t="e">
        <f>AVERAGE(CR9:#REF!)</f>
        <v>#REF!</v>
      </c>
      <c r="H9" s="104" t="e">
        <f>STDEV(CR9:#REF!)</f>
        <v>#REF!</v>
      </c>
      <c r="I9" s="103" t="e">
        <f>MAX(CR9:#REF!)</f>
        <v>#REF!</v>
      </c>
      <c r="J9" s="103" t="e">
        <f>MIN(CR9:#REF!)</f>
        <v>#REF!</v>
      </c>
      <c r="K9" s="16" t="e">
        <f t="shared" si="0"/>
        <v>#REF!</v>
      </c>
      <c r="L9" s="105" t="e">
        <f t="shared" si="26"/>
        <v>#REF!</v>
      </c>
      <c r="N9" s="90">
        <v>100</v>
      </c>
      <c r="O9" s="101" t="e">
        <f t="shared" si="1"/>
        <v>#REF!</v>
      </c>
      <c r="P9" s="101" t="e">
        <f t="shared" si="2"/>
        <v>#DIV/0!</v>
      </c>
      <c r="Q9" s="101" t="e">
        <f t="shared" si="3"/>
        <v>#DIV/0!</v>
      </c>
      <c r="R9" s="101" t="e">
        <f t="shared" si="4"/>
        <v>#REF!</v>
      </c>
      <c r="S9" s="101" t="e">
        <f t="shared" si="5"/>
        <v>#REF!</v>
      </c>
      <c r="T9" s="101" t="e">
        <f t="shared" si="6"/>
        <v>#REF!</v>
      </c>
      <c r="U9" s="101" t="e">
        <f t="shared" si="7"/>
        <v>#REF!</v>
      </c>
      <c r="V9" s="101" t="e">
        <f t="shared" si="8"/>
        <v>#REF!</v>
      </c>
      <c r="W9" s="101" t="e">
        <f t="shared" si="9"/>
        <v>#REF!</v>
      </c>
      <c r="X9" s="101" t="e">
        <f t="shared" si="10"/>
        <v>#REF!</v>
      </c>
      <c r="Y9" s="101" t="e">
        <f t="shared" si="11"/>
        <v>#REF!</v>
      </c>
      <c r="Z9" s="101" t="e">
        <f t="shared" si="12"/>
        <v>#REF!</v>
      </c>
      <c r="AA9" s="101" t="e">
        <f t="shared" si="13"/>
        <v>#REF!</v>
      </c>
      <c r="AB9" s="101" t="e">
        <f t="shared" si="14"/>
        <v>#REF!</v>
      </c>
      <c r="AC9" s="101" t="e">
        <f t="shared" si="15"/>
        <v>#REF!</v>
      </c>
      <c r="AD9" s="101" t="e">
        <f t="shared" si="16"/>
        <v>#REF!</v>
      </c>
      <c r="AE9" s="101" t="e">
        <f t="shared" si="17"/>
        <v>#REF!</v>
      </c>
      <c r="AF9" s="101" t="e">
        <f t="shared" si="18"/>
        <v>#DIV/0!</v>
      </c>
      <c r="AG9" s="101" t="e">
        <f t="shared" si="19"/>
        <v>#DIV/0!</v>
      </c>
      <c r="AH9" s="101" t="e">
        <f t="shared" si="20"/>
        <v>#REF!</v>
      </c>
      <c r="AI9" s="101" t="e">
        <f t="shared" si="21"/>
        <v>#REF!</v>
      </c>
      <c r="AJ9" s="101" t="e">
        <f t="shared" si="22"/>
        <v>#REF!</v>
      </c>
      <c r="AK9" s="101" t="e">
        <f t="shared" si="23"/>
        <v>#REF!</v>
      </c>
      <c r="AL9" s="101" t="e">
        <f t="shared" si="24"/>
        <v>#REF!</v>
      </c>
      <c r="AM9" s="101" t="e">
        <f t="shared" si="25"/>
        <v>#REF!</v>
      </c>
      <c r="AO9" s="88"/>
      <c r="AP9" s="99"/>
      <c r="AQ9" s="134">
        <v>100</v>
      </c>
      <c r="AT9" s="17"/>
      <c r="AU9" s="108"/>
      <c r="AW9" s="108"/>
      <c r="AX9" s="108"/>
      <c r="BA9" s="107"/>
      <c r="BH9" s="88"/>
      <c r="BJ9" s="88"/>
      <c r="BL9" s="88"/>
      <c r="BP9" s="88"/>
      <c r="BU9" s="88"/>
      <c r="BW9" s="88"/>
      <c r="CB9" s="88"/>
      <c r="CI9" s="88"/>
      <c r="CN9" s="88"/>
      <c r="CP9" s="88"/>
      <c r="CR9" s="126"/>
    </row>
    <row r="10" spans="1:96">
      <c r="A10" s="88"/>
      <c r="B10" s="99"/>
      <c r="C10" s="100">
        <v>150</v>
      </c>
      <c r="E10" s="88">
        <f>COUNT(CR10:#REF!)</f>
        <v>0</v>
      </c>
      <c r="F10" s="88" t="e">
        <f>SUM(CR10:#REF!)</f>
        <v>#REF!</v>
      </c>
      <c r="G10" s="15" t="e">
        <f>AVERAGE(CR10:#REF!)</f>
        <v>#REF!</v>
      </c>
      <c r="H10" s="15" t="e">
        <f>STDEV(CR10:#REF!)</f>
        <v>#REF!</v>
      </c>
      <c r="I10" s="88" t="e">
        <f>MAX(CR10:#REF!)</f>
        <v>#REF!</v>
      </c>
      <c r="J10" s="88" t="e">
        <f>MIN(CR10:#REF!)</f>
        <v>#REF!</v>
      </c>
      <c r="K10" s="16" t="e">
        <f t="shared" si="0"/>
        <v>#REF!</v>
      </c>
      <c r="L10" s="16" t="e">
        <f t="shared" si="26"/>
        <v>#REF!</v>
      </c>
      <c r="N10" s="90">
        <v>150</v>
      </c>
      <c r="O10" s="101" t="e">
        <f t="shared" si="1"/>
        <v>#REF!</v>
      </c>
      <c r="P10" s="101" t="e">
        <f t="shared" si="2"/>
        <v>#DIV/0!</v>
      </c>
      <c r="Q10" s="101" t="e">
        <f t="shared" si="3"/>
        <v>#DIV/0!</v>
      </c>
      <c r="R10" s="101" t="e">
        <f t="shared" si="4"/>
        <v>#REF!</v>
      </c>
      <c r="S10" s="101" t="e">
        <f t="shared" si="5"/>
        <v>#REF!</v>
      </c>
      <c r="T10" s="101" t="e">
        <f t="shared" si="6"/>
        <v>#REF!</v>
      </c>
      <c r="U10" s="101" t="e">
        <f t="shared" si="7"/>
        <v>#REF!</v>
      </c>
      <c r="V10" s="101" t="e">
        <f t="shared" si="8"/>
        <v>#REF!</v>
      </c>
      <c r="W10" s="101" t="e">
        <f t="shared" si="9"/>
        <v>#REF!</v>
      </c>
      <c r="X10" s="101" t="e">
        <f t="shared" si="10"/>
        <v>#REF!</v>
      </c>
      <c r="Y10" s="101" t="e">
        <f t="shared" si="11"/>
        <v>#REF!</v>
      </c>
      <c r="Z10" s="101" t="e">
        <f t="shared" si="12"/>
        <v>#REF!</v>
      </c>
      <c r="AA10" s="101" t="e">
        <f t="shared" si="13"/>
        <v>#REF!</v>
      </c>
      <c r="AB10" s="101" t="e">
        <f t="shared" si="14"/>
        <v>#REF!</v>
      </c>
      <c r="AC10" s="101" t="e">
        <f t="shared" si="15"/>
        <v>#REF!</v>
      </c>
      <c r="AD10" s="101" t="e">
        <f t="shared" si="16"/>
        <v>#REF!</v>
      </c>
      <c r="AE10" s="101" t="e">
        <f t="shared" si="17"/>
        <v>#REF!</v>
      </c>
      <c r="AF10" s="101" t="e">
        <f t="shared" si="18"/>
        <v>#DIV/0!</v>
      </c>
      <c r="AG10" s="101" t="e">
        <f t="shared" si="19"/>
        <v>#DIV/0!</v>
      </c>
      <c r="AH10" s="101" t="e">
        <f t="shared" si="20"/>
        <v>#REF!</v>
      </c>
      <c r="AI10" s="101" t="e">
        <f t="shared" si="21"/>
        <v>#REF!</v>
      </c>
      <c r="AJ10" s="101" t="e">
        <f t="shared" si="22"/>
        <v>#REF!</v>
      </c>
      <c r="AK10" s="101" t="e">
        <f t="shared" si="23"/>
        <v>#REF!</v>
      </c>
      <c r="AL10" s="101" t="e">
        <f t="shared" si="24"/>
        <v>#REF!</v>
      </c>
      <c r="AM10" s="101" t="e">
        <f t="shared" si="25"/>
        <v>#REF!</v>
      </c>
      <c r="AO10" s="88"/>
      <c r="AP10" s="99"/>
      <c r="AQ10" s="134">
        <v>150</v>
      </c>
      <c r="AT10" s="17"/>
      <c r="AU10" s="108"/>
      <c r="AW10" s="108"/>
      <c r="AX10" s="108"/>
      <c r="BA10" s="107"/>
      <c r="BH10" s="88"/>
      <c r="BJ10" s="88"/>
      <c r="BL10" s="88"/>
      <c r="BP10" s="88"/>
      <c r="BU10" s="88"/>
      <c r="BW10" s="88"/>
      <c r="CB10" s="88"/>
      <c r="CI10" s="88"/>
      <c r="CN10" s="88"/>
      <c r="CP10" s="88"/>
      <c r="CR10" s="126"/>
    </row>
    <row r="11" spans="1:96">
      <c r="A11" s="88"/>
      <c r="B11" s="99"/>
      <c r="C11" s="110">
        <v>200</v>
      </c>
      <c r="E11" s="103">
        <f>COUNT(CR11:#REF!)</f>
        <v>0</v>
      </c>
      <c r="F11" s="103" t="e">
        <f>SUM(CR11:#REF!)</f>
        <v>#REF!</v>
      </c>
      <c r="G11" s="104" t="e">
        <f>AVERAGE(CR11:#REF!)</f>
        <v>#REF!</v>
      </c>
      <c r="H11" s="104" t="e">
        <f>STDEV(CR11:#REF!)</f>
        <v>#REF!</v>
      </c>
      <c r="I11" s="103" t="e">
        <f>MAX(CR11:#REF!)</f>
        <v>#REF!</v>
      </c>
      <c r="J11" s="103" t="e">
        <f>MIN(CR11:#REF!)</f>
        <v>#REF!</v>
      </c>
      <c r="K11" s="16" t="e">
        <f t="shared" si="0"/>
        <v>#REF!</v>
      </c>
      <c r="L11" s="105" t="e">
        <f t="shared" si="26"/>
        <v>#REF!</v>
      </c>
      <c r="N11" s="90">
        <v>200</v>
      </c>
      <c r="O11" s="101" t="e">
        <f t="shared" si="1"/>
        <v>#REF!</v>
      </c>
      <c r="P11" s="101" t="e">
        <f t="shared" si="2"/>
        <v>#DIV/0!</v>
      </c>
      <c r="Q11" s="101" t="e">
        <f t="shared" si="3"/>
        <v>#DIV/0!</v>
      </c>
      <c r="R11" s="101" t="e">
        <f t="shared" si="4"/>
        <v>#REF!</v>
      </c>
      <c r="S11" s="101" t="e">
        <f t="shared" si="5"/>
        <v>#REF!</v>
      </c>
      <c r="T11" s="101" t="e">
        <f t="shared" si="6"/>
        <v>#REF!</v>
      </c>
      <c r="U11" s="101" t="e">
        <f t="shared" si="7"/>
        <v>#REF!</v>
      </c>
      <c r="V11" s="101" t="e">
        <f t="shared" si="8"/>
        <v>#REF!</v>
      </c>
      <c r="W11" s="101" t="e">
        <f t="shared" si="9"/>
        <v>#REF!</v>
      </c>
      <c r="X11" s="101" t="e">
        <f t="shared" si="10"/>
        <v>#REF!</v>
      </c>
      <c r="Y11" s="101" t="e">
        <f t="shared" si="11"/>
        <v>#REF!</v>
      </c>
      <c r="Z11" s="101" t="e">
        <f t="shared" si="12"/>
        <v>#REF!</v>
      </c>
      <c r="AA11" s="101" t="e">
        <f t="shared" si="13"/>
        <v>#REF!</v>
      </c>
      <c r="AB11" s="101" t="e">
        <f t="shared" si="14"/>
        <v>#REF!</v>
      </c>
      <c r="AC11" s="101" t="e">
        <f t="shared" si="15"/>
        <v>#REF!</v>
      </c>
      <c r="AD11" s="101" t="e">
        <f t="shared" si="16"/>
        <v>#REF!</v>
      </c>
      <c r="AE11" s="101" t="e">
        <f t="shared" si="17"/>
        <v>#REF!</v>
      </c>
      <c r="AF11" s="101" t="e">
        <f t="shared" si="18"/>
        <v>#DIV/0!</v>
      </c>
      <c r="AG11" s="101" t="e">
        <f t="shared" si="19"/>
        <v>#DIV/0!</v>
      </c>
      <c r="AH11" s="101" t="e">
        <f t="shared" si="20"/>
        <v>#REF!</v>
      </c>
      <c r="AI11" s="101" t="e">
        <f t="shared" si="21"/>
        <v>#REF!</v>
      </c>
      <c r="AJ11" s="101" t="e">
        <f t="shared" si="22"/>
        <v>#REF!</v>
      </c>
      <c r="AK11" s="101" t="e">
        <f t="shared" si="23"/>
        <v>#REF!</v>
      </c>
      <c r="AL11" s="101" t="e">
        <f t="shared" si="24"/>
        <v>#REF!</v>
      </c>
      <c r="AM11" s="101" t="e">
        <f t="shared" si="25"/>
        <v>#REF!</v>
      </c>
      <c r="AO11" s="88"/>
      <c r="AP11" s="99"/>
      <c r="AQ11" s="134">
        <v>200</v>
      </c>
      <c r="AT11" s="17"/>
      <c r="AU11" s="108"/>
      <c r="AW11" s="108"/>
      <c r="AX11" s="108"/>
      <c r="BA11" s="107"/>
      <c r="BH11" s="88"/>
      <c r="BJ11" s="88"/>
      <c r="BL11" s="88"/>
      <c r="BP11" s="88"/>
      <c r="BU11" s="88"/>
      <c r="BW11" s="88"/>
      <c r="CB11" s="88"/>
      <c r="CI11" s="88"/>
      <c r="CN11" s="88"/>
      <c r="CP11" s="88"/>
      <c r="CR11" s="126"/>
    </row>
    <row r="12" spans="1:96">
      <c r="A12" s="88"/>
      <c r="B12" s="99"/>
      <c r="C12" s="100">
        <v>300</v>
      </c>
      <c r="E12" s="88">
        <f>COUNT(CR12:#REF!)</f>
        <v>0</v>
      </c>
      <c r="F12" s="88" t="e">
        <f>SUM(CR12:#REF!)</f>
        <v>#REF!</v>
      </c>
      <c r="G12" s="15" t="e">
        <f>AVERAGE(CR12:#REF!)</f>
        <v>#REF!</v>
      </c>
      <c r="H12" s="15" t="e">
        <f>STDEV(CR12:#REF!)</f>
        <v>#REF!</v>
      </c>
      <c r="I12" s="88" t="e">
        <f>MAX(CR12:#REF!)</f>
        <v>#REF!</v>
      </c>
      <c r="J12" s="88" t="e">
        <f>MIN(CR12:#REF!)</f>
        <v>#REF!</v>
      </c>
      <c r="K12" s="16" t="e">
        <f t="shared" si="0"/>
        <v>#REF!</v>
      </c>
      <c r="N12" s="90">
        <v>300</v>
      </c>
      <c r="O12" s="101" t="e">
        <f t="shared" si="1"/>
        <v>#REF!</v>
      </c>
      <c r="P12" s="101" t="e">
        <f t="shared" si="2"/>
        <v>#DIV/0!</v>
      </c>
      <c r="Q12" s="101" t="e">
        <f t="shared" si="3"/>
        <v>#DIV/0!</v>
      </c>
      <c r="R12" s="101" t="e">
        <f t="shared" si="4"/>
        <v>#REF!</v>
      </c>
      <c r="S12" s="101" t="e">
        <f t="shared" si="5"/>
        <v>#REF!</v>
      </c>
      <c r="T12" s="101" t="e">
        <f t="shared" si="6"/>
        <v>#REF!</v>
      </c>
      <c r="U12" s="101" t="e">
        <f t="shared" si="7"/>
        <v>#REF!</v>
      </c>
      <c r="V12" s="101" t="e">
        <f t="shared" si="8"/>
        <v>#REF!</v>
      </c>
      <c r="W12" s="101" t="e">
        <f t="shared" si="9"/>
        <v>#REF!</v>
      </c>
      <c r="X12" s="101" t="e">
        <f t="shared" si="10"/>
        <v>#REF!</v>
      </c>
      <c r="Y12" s="101" t="e">
        <f t="shared" si="11"/>
        <v>#REF!</v>
      </c>
      <c r="Z12" s="101" t="e">
        <f t="shared" si="12"/>
        <v>#REF!</v>
      </c>
      <c r="AA12" s="101" t="e">
        <f t="shared" si="13"/>
        <v>#REF!</v>
      </c>
      <c r="AB12" s="101" t="e">
        <f t="shared" si="14"/>
        <v>#REF!</v>
      </c>
      <c r="AC12" s="101" t="e">
        <f t="shared" si="15"/>
        <v>#REF!</v>
      </c>
      <c r="AD12" s="101" t="e">
        <f t="shared" si="16"/>
        <v>#REF!</v>
      </c>
      <c r="AE12" s="101" t="e">
        <f t="shared" si="17"/>
        <v>#REF!</v>
      </c>
      <c r="AF12" s="101" t="e">
        <f t="shared" si="18"/>
        <v>#DIV/0!</v>
      </c>
      <c r="AG12" s="101" t="e">
        <f t="shared" si="19"/>
        <v>#DIV/0!</v>
      </c>
      <c r="AH12" s="101" t="e">
        <f t="shared" si="20"/>
        <v>#REF!</v>
      </c>
      <c r="AI12" s="101" t="e">
        <f t="shared" si="21"/>
        <v>#REF!</v>
      </c>
      <c r="AJ12" s="101" t="e">
        <f t="shared" si="22"/>
        <v>#REF!</v>
      </c>
      <c r="AK12" s="101" t="e">
        <f t="shared" si="23"/>
        <v>#REF!</v>
      </c>
      <c r="AL12" s="101" t="e">
        <f t="shared" si="24"/>
        <v>#REF!</v>
      </c>
      <c r="AM12" s="101" t="e">
        <f t="shared" si="25"/>
        <v>#REF!</v>
      </c>
      <c r="AO12" s="88"/>
      <c r="AP12" s="99"/>
      <c r="AQ12" s="134">
        <v>300</v>
      </c>
      <c r="AT12" s="17"/>
      <c r="AU12" s="108"/>
      <c r="AW12" s="108"/>
      <c r="AX12" s="108"/>
      <c r="BA12" s="107"/>
      <c r="CR12" s="126"/>
    </row>
    <row r="13" spans="1:96">
      <c r="A13" s="88"/>
      <c r="B13" s="99"/>
      <c r="C13" s="100">
        <v>400</v>
      </c>
      <c r="E13" s="88">
        <f>COUNT(CR13:#REF!)</f>
        <v>0</v>
      </c>
      <c r="F13" s="88" t="e">
        <f>SUM(CR13:#REF!)</f>
        <v>#REF!</v>
      </c>
      <c r="G13" s="15" t="e">
        <f>AVERAGE(CR13:#REF!)</f>
        <v>#REF!</v>
      </c>
      <c r="H13" s="15" t="e">
        <f>STDEV(CR13:#REF!)</f>
        <v>#REF!</v>
      </c>
      <c r="I13" s="88" t="e">
        <f>MAX(CR13:#REF!)</f>
        <v>#REF!</v>
      </c>
      <c r="J13" s="88" t="e">
        <f>MIN(CR13:#REF!)</f>
        <v>#REF!</v>
      </c>
      <c r="K13" s="16" t="e">
        <f t="shared" si="0"/>
        <v>#REF!</v>
      </c>
      <c r="N13" s="90">
        <v>400</v>
      </c>
      <c r="O13" s="101" t="e">
        <f t="shared" si="1"/>
        <v>#REF!</v>
      </c>
      <c r="P13" s="101" t="e">
        <f t="shared" si="2"/>
        <v>#DIV/0!</v>
      </c>
      <c r="Q13" s="101" t="e">
        <f t="shared" si="3"/>
        <v>#DIV/0!</v>
      </c>
      <c r="R13" s="101" t="e">
        <f t="shared" si="4"/>
        <v>#REF!</v>
      </c>
      <c r="S13" s="101" t="e">
        <f t="shared" si="5"/>
        <v>#REF!</v>
      </c>
      <c r="T13" s="101" t="e">
        <f t="shared" si="6"/>
        <v>#REF!</v>
      </c>
      <c r="U13" s="101" t="e">
        <f t="shared" si="7"/>
        <v>#REF!</v>
      </c>
      <c r="V13" s="101" t="e">
        <f t="shared" si="8"/>
        <v>#REF!</v>
      </c>
      <c r="W13" s="101" t="e">
        <f t="shared" si="9"/>
        <v>#REF!</v>
      </c>
      <c r="X13" s="101" t="e">
        <f t="shared" si="10"/>
        <v>#REF!</v>
      </c>
      <c r="Y13" s="101" t="e">
        <f t="shared" si="11"/>
        <v>#REF!</v>
      </c>
      <c r="Z13" s="101" t="e">
        <f t="shared" si="12"/>
        <v>#REF!</v>
      </c>
      <c r="AA13" s="101" t="e">
        <f t="shared" si="13"/>
        <v>#REF!</v>
      </c>
      <c r="AB13" s="101" t="e">
        <f t="shared" si="14"/>
        <v>#REF!</v>
      </c>
      <c r="AC13" s="101" t="e">
        <f t="shared" si="15"/>
        <v>#REF!</v>
      </c>
      <c r="AD13" s="101" t="e">
        <f t="shared" si="16"/>
        <v>#REF!</v>
      </c>
      <c r="AE13" s="101" t="e">
        <f t="shared" si="17"/>
        <v>#REF!</v>
      </c>
      <c r="AF13" s="101" t="e">
        <f t="shared" si="18"/>
        <v>#DIV/0!</v>
      </c>
      <c r="AG13" s="101" t="e">
        <f t="shared" si="19"/>
        <v>#DIV/0!</v>
      </c>
      <c r="AH13" s="101" t="e">
        <f t="shared" si="20"/>
        <v>#REF!</v>
      </c>
      <c r="AI13" s="101" t="e">
        <f t="shared" si="21"/>
        <v>#REF!</v>
      </c>
      <c r="AJ13" s="101" t="e">
        <f t="shared" si="22"/>
        <v>#REF!</v>
      </c>
      <c r="AK13" s="101" t="e">
        <f t="shared" si="23"/>
        <v>#REF!</v>
      </c>
      <c r="AL13" s="101" t="e">
        <f t="shared" si="24"/>
        <v>#REF!</v>
      </c>
      <c r="AM13" s="101" t="e">
        <f t="shared" si="25"/>
        <v>#REF!</v>
      </c>
      <c r="AO13" s="88"/>
      <c r="AP13" s="99"/>
      <c r="AQ13" s="134">
        <v>400</v>
      </c>
      <c r="AU13" s="108"/>
      <c r="AW13" s="108"/>
      <c r="AX13" s="108"/>
      <c r="BA13" s="107"/>
      <c r="CR13" s="126"/>
    </row>
    <row r="14" spans="1:96">
      <c r="A14" s="88"/>
      <c r="B14" s="99"/>
      <c r="C14" s="100">
        <v>500</v>
      </c>
      <c r="E14" s="88">
        <f>COUNT(CR14:#REF!)</f>
        <v>0</v>
      </c>
      <c r="F14" s="88" t="e">
        <f>SUM(CR14:#REF!)</f>
        <v>#REF!</v>
      </c>
      <c r="G14" s="15" t="e">
        <f>AVERAGE(CR14:#REF!)</f>
        <v>#REF!</v>
      </c>
      <c r="H14" s="15" t="e">
        <f>STDEV(CR14:#REF!)</f>
        <v>#REF!</v>
      </c>
      <c r="I14" s="88" t="e">
        <f>MAX(CR14:#REF!)</f>
        <v>#REF!</v>
      </c>
      <c r="J14" s="88" t="e">
        <f>MIN(CR14:#REF!)</f>
        <v>#REF!</v>
      </c>
      <c r="K14" s="16" t="e">
        <f>BA14-G14</f>
        <v>#REF!</v>
      </c>
      <c r="N14" s="90">
        <v>500</v>
      </c>
      <c r="O14" s="101" t="e">
        <f t="shared" si="1"/>
        <v>#REF!</v>
      </c>
      <c r="P14" s="101" t="e">
        <f t="shared" si="2"/>
        <v>#DIV/0!</v>
      </c>
      <c r="Q14" s="101" t="e">
        <f t="shared" si="3"/>
        <v>#DIV/0!</v>
      </c>
      <c r="R14" s="101" t="e">
        <f t="shared" si="4"/>
        <v>#REF!</v>
      </c>
      <c r="S14" s="101" t="e">
        <f t="shared" si="5"/>
        <v>#REF!</v>
      </c>
      <c r="T14" s="101" t="e">
        <f t="shared" si="6"/>
        <v>#REF!</v>
      </c>
      <c r="U14" s="101" t="e">
        <f t="shared" si="7"/>
        <v>#REF!</v>
      </c>
      <c r="V14" s="101" t="e">
        <f t="shared" si="8"/>
        <v>#REF!</v>
      </c>
      <c r="W14" s="101" t="e">
        <f t="shared" si="9"/>
        <v>#REF!</v>
      </c>
      <c r="X14" s="101" t="e">
        <f t="shared" si="10"/>
        <v>#REF!</v>
      </c>
      <c r="Y14" s="101" t="e">
        <f t="shared" si="11"/>
        <v>#REF!</v>
      </c>
      <c r="Z14" s="101" t="e">
        <f t="shared" si="12"/>
        <v>#REF!</v>
      </c>
      <c r="AA14" s="101" t="e">
        <f t="shared" si="13"/>
        <v>#REF!</v>
      </c>
      <c r="AB14" s="101" t="e">
        <f t="shared" si="14"/>
        <v>#REF!</v>
      </c>
      <c r="AC14" s="101" t="e">
        <f t="shared" si="15"/>
        <v>#REF!</v>
      </c>
      <c r="AD14" s="101" t="e">
        <f t="shared" si="16"/>
        <v>#REF!</v>
      </c>
      <c r="AE14" s="101" t="e">
        <f t="shared" si="17"/>
        <v>#REF!</v>
      </c>
      <c r="AF14" s="101" t="e">
        <f t="shared" si="18"/>
        <v>#DIV/0!</v>
      </c>
      <c r="AG14" s="101" t="e">
        <f t="shared" si="19"/>
        <v>#DIV/0!</v>
      </c>
      <c r="AH14" s="101" t="e">
        <f t="shared" si="20"/>
        <v>#REF!</v>
      </c>
      <c r="AI14" s="101" t="e">
        <f t="shared" si="21"/>
        <v>#REF!</v>
      </c>
      <c r="AJ14" s="101" t="e">
        <f t="shared" si="22"/>
        <v>#REF!</v>
      </c>
      <c r="AK14" s="101" t="e">
        <f t="shared" si="23"/>
        <v>#REF!</v>
      </c>
      <c r="AL14" s="101" t="e">
        <f t="shared" si="24"/>
        <v>#REF!</v>
      </c>
      <c r="AM14" s="101" t="e">
        <f t="shared" si="25"/>
        <v>#REF!</v>
      </c>
      <c r="AO14" s="88"/>
      <c r="AP14" s="99"/>
      <c r="AQ14" s="134">
        <v>500</v>
      </c>
      <c r="BA14" s="107"/>
      <c r="CR14" s="126"/>
    </row>
    <row r="15" spans="1:96">
      <c r="A15" s="88"/>
      <c r="B15" s="99"/>
      <c r="C15" s="100">
        <v>600</v>
      </c>
      <c r="D15" s="88"/>
      <c r="E15" s="88">
        <f>COUNT(CR15:#REF!)</f>
        <v>0</v>
      </c>
      <c r="F15" s="88" t="e">
        <f>SUM(CR15:#REF!)</f>
        <v>#REF!</v>
      </c>
      <c r="G15" s="15" t="e">
        <f>AVERAGE(CR15:#REF!)</f>
        <v>#REF!</v>
      </c>
      <c r="H15" s="15" t="e">
        <f>STDEV(CR15:#REF!)</f>
        <v>#REF!</v>
      </c>
      <c r="I15" s="88" t="e">
        <f>MAX(CR15:#REF!)</f>
        <v>#REF!</v>
      </c>
      <c r="J15" s="88" t="e">
        <f>MIN(CR15:#REF!)</f>
        <v>#REF!</v>
      </c>
      <c r="K15" s="16" t="e">
        <f>BA15-G15</f>
        <v>#REF!</v>
      </c>
      <c r="N15" s="90">
        <v>600</v>
      </c>
      <c r="O15" s="101" t="e">
        <f t="shared" si="1"/>
        <v>#REF!</v>
      </c>
      <c r="P15" s="101" t="e">
        <f t="shared" si="2"/>
        <v>#DIV/0!</v>
      </c>
      <c r="Q15" s="101" t="e">
        <f t="shared" si="3"/>
        <v>#DIV/0!</v>
      </c>
      <c r="R15" s="101" t="e">
        <f t="shared" si="4"/>
        <v>#REF!</v>
      </c>
      <c r="S15" s="101" t="e">
        <f t="shared" si="5"/>
        <v>#REF!</v>
      </c>
      <c r="T15" s="101" t="e">
        <f t="shared" si="6"/>
        <v>#REF!</v>
      </c>
      <c r="U15" s="101" t="e">
        <f t="shared" si="7"/>
        <v>#REF!</v>
      </c>
      <c r="V15" s="101" t="e">
        <f t="shared" si="8"/>
        <v>#REF!</v>
      </c>
      <c r="W15" s="101" t="e">
        <f t="shared" si="9"/>
        <v>#REF!</v>
      </c>
      <c r="X15" s="101" t="e">
        <f t="shared" si="10"/>
        <v>#REF!</v>
      </c>
      <c r="Y15" s="101" t="e">
        <f t="shared" si="11"/>
        <v>#REF!</v>
      </c>
      <c r="Z15" s="101" t="e">
        <f t="shared" si="12"/>
        <v>#REF!</v>
      </c>
      <c r="AA15" s="101" t="e">
        <f t="shared" si="13"/>
        <v>#REF!</v>
      </c>
      <c r="AB15" s="101" t="e">
        <f t="shared" si="14"/>
        <v>#REF!</v>
      </c>
      <c r="AC15" s="101" t="e">
        <f t="shared" si="15"/>
        <v>#REF!</v>
      </c>
      <c r="AD15" s="101" t="e">
        <f t="shared" si="16"/>
        <v>#REF!</v>
      </c>
      <c r="AE15" s="101" t="e">
        <f t="shared" si="17"/>
        <v>#REF!</v>
      </c>
      <c r="AF15" s="101" t="e">
        <f t="shared" si="18"/>
        <v>#DIV/0!</v>
      </c>
      <c r="AG15" s="101" t="e">
        <f t="shared" si="19"/>
        <v>#DIV/0!</v>
      </c>
      <c r="AH15" s="101" t="e">
        <f t="shared" si="20"/>
        <v>#REF!</v>
      </c>
      <c r="AI15" s="101" t="e">
        <f t="shared" si="21"/>
        <v>#REF!</v>
      </c>
      <c r="AJ15" s="101" t="e">
        <f t="shared" si="22"/>
        <v>#REF!</v>
      </c>
      <c r="AK15" s="101" t="e">
        <f t="shared" si="23"/>
        <v>#REF!</v>
      </c>
      <c r="AL15" s="101" t="e">
        <f t="shared" si="24"/>
        <v>#REF!</v>
      </c>
      <c r="AM15" s="101" t="e">
        <f t="shared" si="25"/>
        <v>#REF!</v>
      </c>
      <c r="AO15" s="88"/>
      <c r="AP15" s="99"/>
      <c r="AQ15" s="134">
        <v>600</v>
      </c>
      <c r="AS15" s="88"/>
      <c r="AT15" s="88"/>
      <c r="AU15" s="88"/>
      <c r="AV15" s="88"/>
      <c r="AW15" s="88"/>
      <c r="AX15" s="88"/>
      <c r="AY15" s="88"/>
      <c r="AZ15" s="88"/>
      <c r="BA15" s="107"/>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126"/>
    </row>
    <row r="16" spans="1:96">
      <c r="A16" s="88"/>
      <c r="B16" s="94"/>
      <c r="C16" s="130"/>
      <c r="D16" s="88"/>
      <c r="E16" s="88"/>
      <c r="F16" s="88"/>
      <c r="G16" s="15"/>
      <c r="H16" s="15"/>
      <c r="I16" s="88"/>
      <c r="J16" s="88"/>
      <c r="N16" s="90"/>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O16" s="88"/>
      <c r="AP16" s="94"/>
      <c r="AQ16" s="131"/>
      <c r="AS16" s="88"/>
      <c r="AT16" s="88"/>
      <c r="AU16" s="88"/>
      <c r="AV16" s="88"/>
      <c r="AW16" s="88"/>
      <c r="AX16" s="88"/>
      <c r="AY16" s="88"/>
      <c r="AZ16" s="88"/>
      <c r="BA16" s="107"/>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131"/>
    </row>
    <row r="17" spans="1:96">
      <c r="A17" s="95"/>
      <c r="B17" s="96"/>
      <c r="C17" s="97" t="s">
        <v>15</v>
      </c>
      <c r="E17" s="88">
        <f>COUNT(CR17:#REF!)</f>
        <v>0</v>
      </c>
      <c r="F17" s="88" t="e">
        <f>SUM(CR17:#REF!)</f>
        <v>#REF!</v>
      </c>
      <c r="G17" s="15" t="e">
        <f>AVERAGE(CR17:#REF!)</f>
        <v>#REF!</v>
      </c>
      <c r="H17" s="15" t="e">
        <f>STDEV(CR17:#REF!)</f>
        <v>#REF!</v>
      </c>
      <c r="I17" s="88" t="e">
        <f>MAX(CR17:#REF!)</f>
        <v>#REF!</v>
      </c>
      <c r="J17" s="88" t="e">
        <f>MIN(CR17:#REF!)</f>
        <v>#REF!</v>
      </c>
      <c r="K17" s="16" t="e">
        <f>D17-G17</f>
        <v>#REF!</v>
      </c>
      <c r="N17" s="90" t="s">
        <v>15</v>
      </c>
      <c r="O17" s="98" t="e">
        <f>G17*1</f>
        <v>#REF!</v>
      </c>
      <c r="P17" s="98" t="e">
        <f>G35*1</f>
        <v>#DIV/0!</v>
      </c>
      <c r="Q17" s="98" t="e">
        <f>G53*1</f>
        <v>#DIV/0!</v>
      </c>
      <c r="R17" s="98" t="e">
        <f>G71*1</f>
        <v>#REF!</v>
      </c>
      <c r="S17" s="98" t="e">
        <f>G89*1</f>
        <v>#REF!</v>
      </c>
      <c r="T17" s="98" t="e">
        <f>G107*1</f>
        <v>#REF!</v>
      </c>
      <c r="U17" s="98" t="e">
        <f>G125*1</f>
        <v>#REF!</v>
      </c>
      <c r="V17" s="98" t="e">
        <f>G143*1</f>
        <v>#REF!</v>
      </c>
      <c r="W17" s="98" t="e">
        <f>G161*1</f>
        <v>#REF!</v>
      </c>
      <c r="X17" s="98" t="e">
        <f>G179*1</f>
        <v>#REF!</v>
      </c>
      <c r="Y17" s="98" t="e">
        <f>G197*1</f>
        <v>#REF!</v>
      </c>
      <c r="Z17" s="98" t="e">
        <f>G215*1</f>
        <v>#REF!</v>
      </c>
      <c r="AA17" s="98" t="e">
        <f>G233*1</f>
        <v>#REF!</v>
      </c>
      <c r="AB17" s="98" t="e">
        <f>G251*1</f>
        <v>#REF!</v>
      </c>
      <c r="AC17" s="98" t="e">
        <f>G269*1</f>
        <v>#REF!</v>
      </c>
      <c r="AD17" s="98" t="e">
        <f>G287*1</f>
        <v>#REF!</v>
      </c>
      <c r="AE17" s="98" t="e">
        <f>G305*1</f>
        <v>#REF!</v>
      </c>
      <c r="AF17" s="98" t="e">
        <f>G323*1</f>
        <v>#DIV/0!</v>
      </c>
      <c r="AG17" s="98" t="e">
        <f>G341*1</f>
        <v>#DIV/0!</v>
      </c>
      <c r="AH17" s="98" t="e">
        <f>G359*1</f>
        <v>#REF!</v>
      </c>
      <c r="AI17" s="98" t="e">
        <f>G377*1</f>
        <v>#REF!</v>
      </c>
      <c r="AJ17" s="98" t="e">
        <f>G395*1</f>
        <v>#REF!</v>
      </c>
      <c r="AK17" s="98" t="e">
        <f>G413*1</f>
        <v>#REF!</v>
      </c>
      <c r="AL17" s="98" t="e">
        <f>G431*1</f>
        <v>#REF!</v>
      </c>
      <c r="AM17" s="98" t="e">
        <f>AVERAGE(O17:AL17)</f>
        <v>#REF!</v>
      </c>
      <c r="AO17" s="95"/>
      <c r="AP17" s="96"/>
      <c r="AQ17" s="133" t="s">
        <v>15</v>
      </c>
      <c r="AS17" s="95"/>
      <c r="AT17" s="5"/>
      <c r="AU17" s="95"/>
      <c r="AW17" s="95"/>
      <c r="AX17" s="95"/>
      <c r="AZ17" s="95"/>
      <c r="BA17" s="94"/>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125"/>
    </row>
    <row r="18" spans="1:96">
      <c r="A18" s="88"/>
      <c r="B18" s="99"/>
      <c r="C18" s="100" t="s">
        <v>16</v>
      </c>
      <c r="E18" s="88">
        <f>COUNT(CR18:#REF!)</f>
        <v>0</v>
      </c>
      <c r="F18" s="88" t="e">
        <f>SUM(CR18:#REF!)</f>
        <v>#REF!</v>
      </c>
      <c r="G18" s="15" t="e">
        <f>AVERAGE(CR18:#REF!)</f>
        <v>#REF!</v>
      </c>
      <c r="H18" s="15" t="e">
        <f>STDEV(CR18:#REF!)</f>
        <v>#REF!</v>
      </c>
      <c r="I18" s="88" t="e">
        <f>MAX(CR18:#REF!)</f>
        <v>#REF!</v>
      </c>
      <c r="J18" s="88" t="e">
        <f>MIN(CR18:#REF!)</f>
        <v>#REF!</v>
      </c>
      <c r="K18" s="16" t="e">
        <f>D18-G18</f>
        <v>#REF!</v>
      </c>
      <c r="N18" s="90" t="s">
        <v>16</v>
      </c>
      <c r="O18" s="101" t="e">
        <f>G18*1</f>
        <v>#REF!</v>
      </c>
      <c r="P18" s="101" t="e">
        <f>G36*1</f>
        <v>#DIV/0!</v>
      </c>
      <c r="Q18" s="101" t="e">
        <f>G54*1</f>
        <v>#DIV/0!</v>
      </c>
      <c r="R18" s="101" t="e">
        <f>G72*1</f>
        <v>#REF!</v>
      </c>
      <c r="S18" s="101" t="e">
        <f>G90*1</f>
        <v>#REF!</v>
      </c>
      <c r="T18" s="101" t="e">
        <f>G108*1</f>
        <v>#REF!</v>
      </c>
      <c r="U18" s="101" t="e">
        <f>G126*1</f>
        <v>#REF!</v>
      </c>
      <c r="V18" s="101" t="e">
        <f>G144*1</f>
        <v>#REF!</v>
      </c>
      <c r="W18" s="101" t="e">
        <f>G162*1</f>
        <v>#REF!</v>
      </c>
      <c r="X18" s="101" t="e">
        <f>G180*1</f>
        <v>#REF!</v>
      </c>
      <c r="Y18" s="101" t="e">
        <f>G198*1</f>
        <v>#REF!</v>
      </c>
      <c r="Z18" s="101" t="e">
        <f>G216*1</f>
        <v>#REF!</v>
      </c>
      <c r="AA18" s="101" t="e">
        <f>G234*1</f>
        <v>#REF!</v>
      </c>
      <c r="AB18" s="101" t="e">
        <f>G252*1</f>
        <v>#REF!</v>
      </c>
      <c r="AC18" s="101" t="e">
        <f>G270*1</f>
        <v>#REF!</v>
      </c>
      <c r="AD18" s="101" t="e">
        <f>G288*1</f>
        <v>#REF!</v>
      </c>
      <c r="AE18" s="101" t="e">
        <f>G306*1</f>
        <v>#REF!</v>
      </c>
      <c r="AF18" s="101" t="e">
        <f>G324*1</f>
        <v>#DIV/0!</v>
      </c>
      <c r="AG18" s="101" t="e">
        <f>G342*1</f>
        <v>#DIV/0!</v>
      </c>
      <c r="AH18" s="101" t="e">
        <f>G360*1</f>
        <v>#REF!</v>
      </c>
      <c r="AI18" s="101" t="e">
        <f>G378*1</f>
        <v>#REF!</v>
      </c>
      <c r="AJ18" s="101" t="e">
        <f>G396*1</f>
        <v>#REF!</v>
      </c>
      <c r="AK18" s="101" t="e">
        <f>G414*1</f>
        <v>#REF!</v>
      </c>
      <c r="AL18" s="101" t="e">
        <f>G432*1</f>
        <v>#REF!</v>
      </c>
      <c r="AM18" s="101" t="e">
        <f>AVERAGE(O18:AL18)</f>
        <v>#REF!</v>
      </c>
      <c r="AO18" s="88"/>
      <c r="AP18" s="99"/>
      <c r="AQ18" s="134" t="s">
        <v>16</v>
      </c>
      <c r="AS18" s="88"/>
      <c r="AT18" s="1"/>
      <c r="AU18" s="88"/>
      <c r="AW18" s="88"/>
      <c r="AX18" s="88"/>
      <c r="AZ18" s="88"/>
      <c r="BA18" s="94"/>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126"/>
    </row>
    <row r="19" spans="1:96" s="112" customFormat="1">
      <c r="A19" s="103" t="s">
        <v>0</v>
      </c>
      <c r="B19" s="103" t="s">
        <v>1</v>
      </c>
      <c r="C19" s="111" t="s">
        <v>2</v>
      </c>
      <c r="D19" s="103">
        <v>2008</v>
      </c>
      <c r="E19" s="103" t="s">
        <v>3</v>
      </c>
      <c r="F19" s="103" t="s">
        <v>79</v>
      </c>
      <c r="G19" s="104" t="s">
        <v>4</v>
      </c>
      <c r="H19" s="104" t="s">
        <v>82</v>
      </c>
      <c r="I19" s="103" t="s">
        <v>5</v>
      </c>
      <c r="J19" s="103" t="s">
        <v>6</v>
      </c>
      <c r="K19" s="104" t="s">
        <v>7</v>
      </c>
      <c r="L19" s="105" t="s">
        <v>84</v>
      </c>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O19" s="114" t="s">
        <v>11</v>
      </c>
      <c r="AP19" s="114" t="s">
        <v>12</v>
      </c>
      <c r="AQ19" s="127" t="s">
        <v>13</v>
      </c>
      <c r="AS19" s="103">
        <v>2006</v>
      </c>
      <c r="AT19" s="103">
        <v>2005</v>
      </c>
      <c r="AU19" s="103">
        <v>2004</v>
      </c>
      <c r="AV19" s="103">
        <v>2003</v>
      </c>
      <c r="AW19" s="103"/>
      <c r="AX19" s="103">
        <v>2002</v>
      </c>
      <c r="AZ19" s="103">
        <v>2001</v>
      </c>
      <c r="BA19" s="103">
        <v>2000</v>
      </c>
      <c r="BB19" s="103">
        <v>1999</v>
      </c>
      <c r="BC19" s="103">
        <v>1999</v>
      </c>
      <c r="BD19" s="103" t="s">
        <v>81</v>
      </c>
      <c r="BE19" s="103">
        <v>1997</v>
      </c>
      <c r="BF19" s="103">
        <v>1996</v>
      </c>
      <c r="BG19" s="103">
        <v>1995</v>
      </c>
      <c r="BH19" s="114">
        <v>1994</v>
      </c>
      <c r="BI19" s="114">
        <v>1993</v>
      </c>
      <c r="BJ19" s="114">
        <v>1992</v>
      </c>
      <c r="BK19" s="114">
        <v>1991</v>
      </c>
      <c r="BL19" s="114">
        <v>1990</v>
      </c>
      <c r="BM19" s="114">
        <v>1990</v>
      </c>
      <c r="BN19" s="114">
        <v>1989</v>
      </c>
      <c r="BO19" s="114">
        <v>1989</v>
      </c>
      <c r="BP19" s="114">
        <v>1989</v>
      </c>
      <c r="BQ19" s="114">
        <v>1988</v>
      </c>
      <c r="BR19" s="114">
        <v>1988</v>
      </c>
      <c r="BS19" s="114">
        <v>1987</v>
      </c>
      <c r="BT19" s="114">
        <v>1986</v>
      </c>
      <c r="BU19" s="114">
        <v>1986</v>
      </c>
      <c r="BV19" s="114">
        <v>1986</v>
      </c>
      <c r="BW19" s="114">
        <v>1985</v>
      </c>
      <c r="BX19" s="114">
        <v>1985</v>
      </c>
      <c r="BY19" s="114">
        <v>1985</v>
      </c>
      <c r="BZ19" s="114">
        <v>1984</v>
      </c>
      <c r="CA19" s="114">
        <v>1984</v>
      </c>
      <c r="CB19" s="114">
        <v>1984</v>
      </c>
      <c r="CC19" s="114">
        <v>1984</v>
      </c>
      <c r="CD19" s="114">
        <v>1984</v>
      </c>
      <c r="CE19" s="114">
        <v>1983</v>
      </c>
      <c r="CF19" s="114">
        <v>1983</v>
      </c>
      <c r="CG19" s="114">
        <v>1983</v>
      </c>
      <c r="CH19" s="114">
        <v>1983</v>
      </c>
      <c r="CI19" s="114">
        <v>1982</v>
      </c>
      <c r="CJ19" s="114">
        <v>1982</v>
      </c>
      <c r="CK19" s="114">
        <v>1982</v>
      </c>
      <c r="CL19" s="114">
        <v>1982</v>
      </c>
      <c r="CM19" s="114">
        <v>1981</v>
      </c>
      <c r="CN19" s="114">
        <v>1981</v>
      </c>
      <c r="CO19" s="114">
        <v>1981</v>
      </c>
      <c r="CP19" s="114">
        <v>1981</v>
      </c>
      <c r="CQ19" s="114">
        <v>1981</v>
      </c>
      <c r="CR19" s="127">
        <v>1980</v>
      </c>
    </row>
    <row r="20" spans="1:96">
      <c r="A20" s="94">
        <v>2</v>
      </c>
      <c r="B20" s="99">
        <v>37</v>
      </c>
      <c r="C20" s="100" t="s">
        <v>14</v>
      </c>
      <c r="D20" s="94">
        <v>26</v>
      </c>
      <c r="E20" s="88">
        <f>COUNT(CR20:CS20)</f>
        <v>0</v>
      </c>
      <c r="F20" s="88">
        <f>SUM(CR20:CS20)</f>
        <v>0</v>
      </c>
      <c r="G20" s="15" t="e">
        <f t="shared" ref="G20:G33" si="27">AVERAGE(CR20:CR20)</f>
        <v>#DIV/0!</v>
      </c>
      <c r="H20" s="15" t="e">
        <f t="shared" ref="H20:H33" si="28">STDEV(CR20:CR20)</f>
        <v>#DIV/0!</v>
      </c>
      <c r="I20" s="88">
        <f>MAX(CR20:CS20)</f>
        <v>0</v>
      </c>
      <c r="J20" s="88">
        <f>MIN(CR20:CS20)</f>
        <v>0</v>
      </c>
      <c r="K20" s="16" t="e">
        <f t="shared" ref="K20:K33" si="29">D20-G20</f>
        <v>#DIV/0!</v>
      </c>
      <c r="N20" s="115" t="s">
        <v>80</v>
      </c>
      <c r="O20" s="116">
        <v>36</v>
      </c>
      <c r="P20" s="116">
        <v>37</v>
      </c>
      <c r="Q20" s="116">
        <v>38</v>
      </c>
      <c r="R20" s="116">
        <v>39</v>
      </c>
      <c r="S20" s="116">
        <v>40</v>
      </c>
      <c r="T20" s="116">
        <v>49</v>
      </c>
      <c r="U20" s="116">
        <v>58</v>
      </c>
      <c r="V20" s="116">
        <v>47</v>
      </c>
      <c r="W20" s="116">
        <v>46</v>
      </c>
      <c r="X20" s="116">
        <v>56</v>
      </c>
      <c r="Y20" s="116">
        <v>66</v>
      </c>
      <c r="Z20" s="116">
        <v>76</v>
      </c>
      <c r="AA20" s="116">
        <v>75</v>
      </c>
      <c r="AB20" s="116">
        <v>64</v>
      </c>
      <c r="AC20" s="116">
        <v>54</v>
      </c>
      <c r="AD20" s="116">
        <v>45</v>
      </c>
      <c r="AE20" s="116">
        <v>35</v>
      </c>
      <c r="AF20" s="116">
        <v>34</v>
      </c>
      <c r="AG20" s="116">
        <v>33</v>
      </c>
      <c r="AH20" s="116">
        <v>32</v>
      </c>
      <c r="AI20" s="116">
        <v>31</v>
      </c>
      <c r="AJ20" s="116">
        <v>42</v>
      </c>
      <c r="AK20" s="116">
        <v>53</v>
      </c>
      <c r="AL20" s="116">
        <v>44</v>
      </c>
      <c r="AM20" s="115" t="s">
        <v>10</v>
      </c>
      <c r="AO20" s="94">
        <v>2</v>
      </c>
      <c r="AP20" s="99">
        <v>37</v>
      </c>
      <c r="AQ20" s="134" t="s">
        <v>14</v>
      </c>
      <c r="AS20" s="94"/>
      <c r="AT20" s="7"/>
      <c r="AU20" s="94"/>
      <c r="AV20" s="94"/>
      <c r="AW20" s="94"/>
      <c r="AX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126"/>
    </row>
    <row r="21" spans="1:96">
      <c r="A21" s="88"/>
      <c r="B21" s="99"/>
      <c r="C21" s="97">
        <v>0</v>
      </c>
      <c r="D21" s="95">
        <v>19.600000000000001</v>
      </c>
      <c r="E21" s="88">
        <f t="shared" ref="E21:E33" si="30">COUNT(CR21:CS21)</f>
        <v>0</v>
      </c>
      <c r="F21" s="88">
        <f t="shared" ref="F21:F33" si="31">SUM(CR21:CR21)</f>
        <v>0</v>
      </c>
      <c r="G21" s="15" t="e">
        <f t="shared" si="27"/>
        <v>#DIV/0!</v>
      </c>
      <c r="H21" s="15" t="e">
        <f t="shared" si="28"/>
        <v>#DIV/0!</v>
      </c>
      <c r="I21" s="88">
        <f t="shared" ref="I21:I33" si="32">MAX(CR21:CR21)</f>
        <v>0</v>
      </c>
      <c r="J21" s="88">
        <f t="shared" ref="J21:J33" si="33">MIN(CR21:CR21)</f>
        <v>0</v>
      </c>
      <c r="K21" s="16" t="e">
        <f t="shared" si="29"/>
        <v>#DIV/0!</v>
      </c>
      <c r="L21" s="16" t="e">
        <f>K21/H21</f>
        <v>#DIV/0!</v>
      </c>
      <c r="N21" s="115" t="s">
        <v>18</v>
      </c>
      <c r="O21" s="118" t="e">
        <f>K18*1</f>
        <v>#REF!</v>
      </c>
      <c r="P21" s="118" t="e">
        <f>K36*1</f>
        <v>#DIV/0!</v>
      </c>
      <c r="Q21" s="118" t="e">
        <f>K54*1</f>
        <v>#DIV/0!</v>
      </c>
      <c r="R21" s="118" t="e">
        <f>K72*1</f>
        <v>#REF!</v>
      </c>
      <c r="S21" s="118" t="e">
        <f>K90*1</f>
        <v>#REF!</v>
      </c>
      <c r="T21" s="118" t="e">
        <f>K108*1</f>
        <v>#REF!</v>
      </c>
      <c r="U21" s="118" t="e">
        <f>K126*1</f>
        <v>#REF!</v>
      </c>
      <c r="V21" s="118" t="e">
        <f>K144*1</f>
        <v>#REF!</v>
      </c>
      <c r="W21" s="118" t="e">
        <f>K162*1</f>
        <v>#REF!</v>
      </c>
      <c r="X21" s="118" t="e">
        <f>K180*1</f>
        <v>#REF!</v>
      </c>
      <c r="Y21" s="118" t="e">
        <f>K198*1</f>
        <v>#REF!</v>
      </c>
      <c r="Z21" s="118" t="e">
        <f>K216*1</f>
        <v>#REF!</v>
      </c>
      <c r="AA21" s="118" t="e">
        <f>K234*1</f>
        <v>#REF!</v>
      </c>
      <c r="AB21" s="118" t="e">
        <f>K252*1</f>
        <v>#REF!</v>
      </c>
      <c r="AC21" s="118" t="e">
        <f>K270*1</f>
        <v>#REF!</v>
      </c>
      <c r="AD21" s="118" t="e">
        <f>K288*1</f>
        <v>#REF!</v>
      </c>
      <c r="AE21" s="118" t="e">
        <f>K306*1</f>
        <v>#REF!</v>
      </c>
      <c r="AF21" s="118" t="e">
        <f>K324*1</f>
        <v>#DIV/0!</v>
      </c>
      <c r="AG21" s="118" t="e">
        <f>K342*1</f>
        <v>#DIV/0!</v>
      </c>
      <c r="AH21" s="118" t="e">
        <f>K360*1</f>
        <v>#REF!</v>
      </c>
      <c r="AI21" s="118" t="e">
        <f>K378*1</f>
        <v>#REF!</v>
      </c>
      <c r="AJ21" s="118" t="e">
        <f>K396*1</f>
        <v>#REF!</v>
      </c>
      <c r="AK21" s="118" t="e">
        <f>K414*1</f>
        <v>#REF!</v>
      </c>
      <c r="AL21" s="118" t="e">
        <f>K432*1</f>
        <v>#REF!</v>
      </c>
      <c r="AM21" s="118" t="e">
        <f t="shared" ref="AM21:AM37" si="34">AVERAGE(O21:AL21)</f>
        <v>#REF!</v>
      </c>
      <c r="AO21" s="88"/>
      <c r="AP21" s="99"/>
      <c r="AQ21" s="133">
        <v>0</v>
      </c>
      <c r="AS21" s="95"/>
      <c r="AT21" s="5"/>
      <c r="AU21" s="95"/>
      <c r="AV21" s="95"/>
      <c r="AW21" s="95"/>
      <c r="AX21" s="95"/>
      <c r="AZ21" s="95"/>
      <c r="BA21" s="94"/>
      <c r="BB21" s="94"/>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125"/>
    </row>
    <row r="22" spans="1:96">
      <c r="A22" s="88"/>
      <c r="B22" s="99"/>
      <c r="C22" s="100">
        <v>10</v>
      </c>
      <c r="D22" s="108">
        <v>19.559999999999999</v>
      </c>
      <c r="E22" s="88">
        <f t="shared" si="30"/>
        <v>0</v>
      </c>
      <c r="F22" s="88">
        <f t="shared" si="31"/>
        <v>0</v>
      </c>
      <c r="G22" s="15" t="e">
        <f t="shared" si="27"/>
        <v>#DIV/0!</v>
      </c>
      <c r="H22" s="15" t="e">
        <f t="shared" si="28"/>
        <v>#DIV/0!</v>
      </c>
      <c r="I22" s="88">
        <f t="shared" si="32"/>
        <v>0</v>
      </c>
      <c r="J22" s="88">
        <f t="shared" si="33"/>
        <v>0</v>
      </c>
      <c r="K22" s="16" t="e">
        <f t="shared" si="29"/>
        <v>#DIV/0!</v>
      </c>
      <c r="L22" s="16" t="e">
        <f t="shared" ref="L22:L29" si="35">K22/H22</f>
        <v>#DIV/0!</v>
      </c>
      <c r="N22" s="115">
        <v>0</v>
      </c>
      <c r="O22" s="118" t="e">
        <f t="shared" ref="O22:O33" si="36">K3*1</f>
        <v>#REF!</v>
      </c>
      <c r="P22" s="118" t="e">
        <f t="shared" ref="P22:P33" si="37">K21*1</f>
        <v>#DIV/0!</v>
      </c>
      <c r="Q22" s="118" t="e">
        <f t="shared" ref="Q22:Q33" si="38">K39*1</f>
        <v>#DIV/0!</v>
      </c>
      <c r="R22" s="118" t="e">
        <f t="shared" ref="R22:R33" si="39">K57*1</f>
        <v>#REF!</v>
      </c>
      <c r="S22" s="118" t="e">
        <f t="shared" ref="S22:S33" si="40">K75*1</f>
        <v>#REF!</v>
      </c>
      <c r="T22" s="118" t="e">
        <f t="shared" ref="T22:T33" si="41">K93*1</f>
        <v>#REF!</v>
      </c>
      <c r="U22" s="118" t="e">
        <f t="shared" ref="U22:U33" si="42">K111*1</f>
        <v>#REF!</v>
      </c>
      <c r="V22" s="118" t="e">
        <f t="shared" ref="V22:V33" si="43">K129*1</f>
        <v>#REF!</v>
      </c>
      <c r="W22" s="118" t="e">
        <f t="shared" ref="W22:W33" si="44">K147*1</f>
        <v>#REF!</v>
      </c>
      <c r="X22" s="118" t="e">
        <f t="shared" ref="X22:X33" si="45">K165*1</f>
        <v>#REF!</v>
      </c>
      <c r="Y22" s="118" t="e">
        <f t="shared" ref="Y22:Y33" si="46">K183*1</f>
        <v>#REF!</v>
      </c>
      <c r="Z22" s="118" t="e">
        <f t="shared" ref="Z22:Z33" si="47">K201*1</f>
        <v>#REF!</v>
      </c>
      <c r="AA22" s="118" t="e">
        <f t="shared" ref="AA22:AA33" si="48">K219*1</f>
        <v>#REF!</v>
      </c>
      <c r="AB22" s="118" t="e">
        <f t="shared" ref="AB22:AB33" si="49">K237*1</f>
        <v>#REF!</v>
      </c>
      <c r="AC22" s="118" t="e">
        <f t="shared" ref="AC22:AC33" si="50">K255*1</f>
        <v>#REF!</v>
      </c>
      <c r="AD22" s="118" t="e">
        <f t="shared" ref="AD22:AD33" si="51">K273*1</f>
        <v>#REF!</v>
      </c>
      <c r="AE22" s="118" t="e">
        <f t="shared" ref="AE22:AE33" si="52">K291*1</f>
        <v>#REF!</v>
      </c>
      <c r="AF22" s="118" t="e">
        <f t="shared" ref="AF22:AF33" si="53">K309*1</f>
        <v>#DIV/0!</v>
      </c>
      <c r="AG22" s="118" t="e">
        <f t="shared" ref="AG22:AG33" si="54">K327*1</f>
        <v>#DIV/0!</v>
      </c>
      <c r="AH22" s="118" t="e">
        <f t="shared" ref="AH22:AH33" si="55">K345*1</f>
        <v>#REF!</v>
      </c>
      <c r="AI22" s="118" t="e">
        <f t="shared" ref="AI22:AI33" si="56">K363*1</f>
        <v>#REF!</v>
      </c>
      <c r="AJ22" s="118" t="e">
        <f t="shared" ref="AJ22:AJ33" si="57">K381*1</f>
        <v>#REF!</v>
      </c>
      <c r="AK22" s="118" t="e">
        <f t="shared" ref="AK22:AK33" si="58">K399*1</f>
        <v>#REF!</v>
      </c>
      <c r="AL22" s="118" t="e">
        <f t="shared" ref="AL22:AL33" si="59">K417*1</f>
        <v>#REF!</v>
      </c>
      <c r="AM22" s="118" t="e">
        <f t="shared" si="34"/>
        <v>#REF!</v>
      </c>
      <c r="AO22" s="88"/>
      <c r="AP22" s="99"/>
      <c r="AQ22" s="134">
        <v>10</v>
      </c>
      <c r="AT22" s="17"/>
      <c r="AU22" s="108"/>
      <c r="AV22" s="108"/>
      <c r="AW22" s="108"/>
      <c r="AX22" s="108"/>
      <c r="BA22" s="94"/>
      <c r="BB22" s="94"/>
      <c r="BH22" s="88"/>
      <c r="BI22" s="88"/>
      <c r="BJ22" s="88"/>
      <c r="BL22" s="88"/>
      <c r="BP22" s="88"/>
      <c r="BU22" s="88"/>
      <c r="BW22" s="88"/>
      <c r="CB22" s="88"/>
      <c r="CI22" s="88"/>
      <c r="CN22" s="88"/>
      <c r="CP22" s="88"/>
      <c r="CR22" s="126"/>
    </row>
    <row r="23" spans="1:96">
      <c r="A23" s="88"/>
      <c r="B23" s="99"/>
      <c r="C23" s="100">
        <v>20</v>
      </c>
      <c r="D23" s="108">
        <v>19.57</v>
      </c>
      <c r="E23" s="88">
        <f t="shared" si="30"/>
        <v>0</v>
      </c>
      <c r="F23" s="88">
        <f t="shared" si="31"/>
        <v>0</v>
      </c>
      <c r="G23" s="15" t="e">
        <f t="shared" si="27"/>
        <v>#DIV/0!</v>
      </c>
      <c r="H23" s="15" t="e">
        <f t="shared" si="28"/>
        <v>#DIV/0!</v>
      </c>
      <c r="I23" s="88">
        <f t="shared" si="32"/>
        <v>0</v>
      </c>
      <c r="J23" s="88">
        <f t="shared" si="33"/>
        <v>0</v>
      </c>
      <c r="K23" s="16" t="e">
        <f t="shared" si="29"/>
        <v>#DIV/0!</v>
      </c>
      <c r="L23" s="16" t="e">
        <f t="shared" si="35"/>
        <v>#DIV/0!</v>
      </c>
      <c r="N23" s="115">
        <v>10</v>
      </c>
      <c r="O23" s="118" t="e">
        <f t="shared" si="36"/>
        <v>#REF!</v>
      </c>
      <c r="P23" s="118" t="e">
        <f t="shared" si="37"/>
        <v>#DIV/0!</v>
      </c>
      <c r="Q23" s="118" t="e">
        <f t="shared" si="38"/>
        <v>#DIV/0!</v>
      </c>
      <c r="R23" s="118" t="e">
        <f t="shared" si="39"/>
        <v>#REF!</v>
      </c>
      <c r="S23" s="118" t="e">
        <f t="shared" si="40"/>
        <v>#REF!</v>
      </c>
      <c r="T23" s="118" t="e">
        <f t="shared" si="41"/>
        <v>#REF!</v>
      </c>
      <c r="U23" s="118" t="e">
        <f t="shared" si="42"/>
        <v>#REF!</v>
      </c>
      <c r="V23" s="118" t="e">
        <f t="shared" si="43"/>
        <v>#REF!</v>
      </c>
      <c r="W23" s="118" t="e">
        <f t="shared" si="44"/>
        <v>#REF!</v>
      </c>
      <c r="X23" s="118" t="e">
        <f t="shared" si="45"/>
        <v>#REF!</v>
      </c>
      <c r="Y23" s="118" t="e">
        <f t="shared" si="46"/>
        <v>#REF!</v>
      </c>
      <c r="Z23" s="118" t="e">
        <f t="shared" si="47"/>
        <v>#REF!</v>
      </c>
      <c r="AA23" s="118" t="e">
        <f t="shared" si="48"/>
        <v>#REF!</v>
      </c>
      <c r="AB23" s="118" t="e">
        <f t="shared" si="49"/>
        <v>#REF!</v>
      </c>
      <c r="AC23" s="118" t="e">
        <f t="shared" si="50"/>
        <v>#REF!</v>
      </c>
      <c r="AD23" s="118" t="e">
        <f t="shared" si="51"/>
        <v>#REF!</v>
      </c>
      <c r="AE23" s="118" t="e">
        <f t="shared" si="52"/>
        <v>#REF!</v>
      </c>
      <c r="AF23" s="118" t="e">
        <f t="shared" si="53"/>
        <v>#DIV/0!</v>
      </c>
      <c r="AG23" s="118" t="e">
        <f t="shared" si="54"/>
        <v>#DIV/0!</v>
      </c>
      <c r="AH23" s="118" t="e">
        <f t="shared" si="55"/>
        <v>#REF!</v>
      </c>
      <c r="AI23" s="118" t="e">
        <f t="shared" si="56"/>
        <v>#REF!</v>
      </c>
      <c r="AJ23" s="118" t="e">
        <f t="shared" si="57"/>
        <v>#REF!</v>
      </c>
      <c r="AK23" s="118" t="e">
        <f t="shared" si="58"/>
        <v>#REF!</v>
      </c>
      <c r="AL23" s="118" t="e">
        <f t="shared" si="59"/>
        <v>#REF!</v>
      </c>
      <c r="AM23" s="118" t="e">
        <f t="shared" si="34"/>
        <v>#REF!</v>
      </c>
      <c r="AO23" s="88"/>
      <c r="AP23" s="99"/>
      <c r="AQ23" s="134">
        <v>20</v>
      </c>
      <c r="AT23" s="17"/>
      <c r="AU23" s="108"/>
      <c r="AV23" s="108"/>
      <c r="AW23" s="108"/>
      <c r="AX23" s="108"/>
      <c r="BA23" s="94"/>
      <c r="BB23" s="94"/>
      <c r="BH23" s="88"/>
      <c r="BI23" s="88"/>
      <c r="BJ23" s="88"/>
      <c r="BL23" s="88"/>
      <c r="BP23" s="88"/>
      <c r="BU23" s="88"/>
      <c r="BW23" s="88"/>
      <c r="CB23" s="88"/>
      <c r="CI23" s="88"/>
      <c r="CN23" s="88"/>
      <c r="CP23" s="88"/>
      <c r="CR23" s="126"/>
    </row>
    <row r="24" spans="1:96">
      <c r="A24" s="88"/>
      <c r="B24" s="99"/>
      <c r="C24" s="100">
        <v>30</v>
      </c>
      <c r="D24" s="108">
        <v>19.57</v>
      </c>
      <c r="E24" s="88">
        <f t="shared" si="30"/>
        <v>0</v>
      </c>
      <c r="F24" s="88">
        <f t="shared" si="31"/>
        <v>0</v>
      </c>
      <c r="G24" s="15" t="e">
        <f t="shared" si="27"/>
        <v>#DIV/0!</v>
      </c>
      <c r="H24" s="15" t="e">
        <f t="shared" si="28"/>
        <v>#DIV/0!</v>
      </c>
      <c r="I24" s="88">
        <f t="shared" si="32"/>
        <v>0</v>
      </c>
      <c r="J24" s="88">
        <f t="shared" si="33"/>
        <v>0</v>
      </c>
      <c r="K24" s="16" t="e">
        <f t="shared" si="29"/>
        <v>#DIV/0!</v>
      </c>
      <c r="L24" s="16" t="e">
        <f t="shared" si="35"/>
        <v>#DIV/0!</v>
      </c>
      <c r="N24" s="115">
        <v>20</v>
      </c>
      <c r="O24" s="118" t="e">
        <f t="shared" si="36"/>
        <v>#REF!</v>
      </c>
      <c r="P24" s="118" t="e">
        <f t="shared" si="37"/>
        <v>#DIV/0!</v>
      </c>
      <c r="Q24" s="118" t="e">
        <f t="shared" si="38"/>
        <v>#DIV/0!</v>
      </c>
      <c r="R24" s="118" t="e">
        <f t="shared" si="39"/>
        <v>#REF!</v>
      </c>
      <c r="S24" s="118" t="e">
        <f t="shared" si="40"/>
        <v>#REF!</v>
      </c>
      <c r="T24" s="118" t="e">
        <f t="shared" si="41"/>
        <v>#REF!</v>
      </c>
      <c r="U24" s="118" t="e">
        <f t="shared" si="42"/>
        <v>#REF!</v>
      </c>
      <c r="V24" s="118" t="e">
        <f t="shared" si="43"/>
        <v>#REF!</v>
      </c>
      <c r="W24" s="118" t="e">
        <f t="shared" si="44"/>
        <v>#REF!</v>
      </c>
      <c r="X24" s="118" t="e">
        <f t="shared" si="45"/>
        <v>#REF!</v>
      </c>
      <c r="Y24" s="118" t="e">
        <f t="shared" si="46"/>
        <v>#REF!</v>
      </c>
      <c r="Z24" s="118" t="e">
        <f t="shared" si="47"/>
        <v>#REF!</v>
      </c>
      <c r="AA24" s="118" t="e">
        <f t="shared" si="48"/>
        <v>#REF!</v>
      </c>
      <c r="AB24" s="118" t="e">
        <f t="shared" si="49"/>
        <v>#REF!</v>
      </c>
      <c r="AC24" s="118" t="e">
        <f t="shared" si="50"/>
        <v>#REF!</v>
      </c>
      <c r="AD24" s="118" t="e">
        <f t="shared" si="51"/>
        <v>#REF!</v>
      </c>
      <c r="AE24" s="118" t="e">
        <f t="shared" si="52"/>
        <v>#REF!</v>
      </c>
      <c r="AF24" s="118" t="e">
        <f t="shared" si="53"/>
        <v>#DIV/0!</v>
      </c>
      <c r="AG24" s="118" t="e">
        <f t="shared" si="54"/>
        <v>#DIV/0!</v>
      </c>
      <c r="AH24" s="118" t="e">
        <f t="shared" si="55"/>
        <v>#REF!</v>
      </c>
      <c r="AI24" s="118" t="e">
        <f t="shared" si="56"/>
        <v>#REF!</v>
      </c>
      <c r="AJ24" s="118" t="e">
        <f t="shared" si="57"/>
        <v>#REF!</v>
      </c>
      <c r="AK24" s="118" t="e">
        <f t="shared" si="58"/>
        <v>#REF!</v>
      </c>
      <c r="AL24" s="118" t="e">
        <f t="shared" si="59"/>
        <v>#REF!</v>
      </c>
      <c r="AM24" s="118" t="e">
        <f t="shared" si="34"/>
        <v>#REF!</v>
      </c>
      <c r="AO24" s="88"/>
      <c r="AP24" s="99"/>
      <c r="AQ24" s="134">
        <v>30</v>
      </c>
      <c r="AT24" s="17"/>
      <c r="AU24" s="108"/>
      <c r="AV24" s="108"/>
      <c r="AW24" s="108"/>
      <c r="AX24" s="108"/>
      <c r="BA24" s="94"/>
      <c r="BB24" s="94"/>
      <c r="BH24" s="88"/>
      <c r="BI24" s="88"/>
      <c r="BJ24" s="88"/>
      <c r="BL24" s="88"/>
      <c r="BP24" s="88"/>
      <c r="BU24" s="88"/>
      <c r="BW24" s="88"/>
      <c r="CB24" s="88"/>
      <c r="CI24" s="88"/>
      <c r="CN24" s="88"/>
      <c r="CP24" s="88"/>
      <c r="CR24" s="126"/>
    </row>
    <row r="25" spans="1:96">
      <c r="A25" s="88"/>
      <c r="B25" s="99"/>
      <c r="C25" s="100">
        <v>50</v>
      </c>
      <c r="D25" s="108">
        <v>19.57</v>
      </c>
      <c r="E25" s="88">
        <f t="shared" si="30"/>
        <v>0</v>
      </c>
      <c r="F25" s="88">
        <f t="shared" si="31"/>
        <v>0</v>
      </c>
      <c r="G25" s="15" t="e">
        <f t="shared" si="27"/>
        <v>#DIV/0!</v>
      </c>
      <c r="H25" s="15" t="e">
        <f t="shared" si="28"/>
        <v>#DIV/0!</v>
      </c>
      <c r="I25" s="88">
        <f t="shared" si="32"/>
        <v>0</v>
      </c>
      <c r="J25" s="88">
        <f t="shared" si="33"/>
        <v>0</v>
      </c>
      <c r="K25" s="16" t="e">
        <f t="shared" si="29"/>
        <v>#DIV/0!</v>
      </c>
      <c r="L25" s="16" t="e">
        <f t="shared" si="35"/>
        <v>#DIV/0!</v>
      </c>
      <c r="N25" s="115">
        <v>30</v>
      </c>
      <c r="O25" s="118" t="e">
        <f t="shared" si="36"/>
        <v>#REF!</v>
      </c>
      <c r="P25" s="118" t="e">
        <f t="shared" si="37"/>
        <v>#DIV/0!</v>
      </c>
      <c r="Q25" s="118" t="e">
        <f t="shared" si="38"/>
        <v>#DIV/0!</v>
      </c>
      <c r="R25" s="118" t="e">
        <f t="shared" si="39"/>
        <v>#REF!</v>
      </c>
      <c r="S25" s="118" t="e">
        <f t="shared" si="40"/>
        <v>#REF!</v>
      </c>
      <c r="T25" s="118" t="e">
        <f t="shared" si="41"/>
        <v>#REF!</v>
      </c>
      <c r="U25" s="118" t="e">
        <f t="shared" si="42"/>
        <v>#REF!</v>
      </c>
      <c r="V25" s="118" t="e">
        <f t="shared" si="43"/>
        <v>#REF!</v>
      </c>
      <c r="W25" s="118" t="e">
        <f t="shared" si="44"/>
        <v>#REF!</v>
      </c>
      <c r="X25" s="118" t="e">
        <f t="shared" si="45"/>
        <v>#REF!</v>
      </c>
      <c r="Y25" s="118" t="e">
        <f t="shared" si="46"/>
        <v>#REF!</v>
      </c>
      <c r="Z25" s="118" t="e">
        <f t="shared" si="47"/>
        <v>#REF!</v>
      </c>
      <c r="AA25" s="118" t="e">
        <f t="shared" si="48"/>
        <v>#REF!</v>
      </c>
      <c r="AB25" s="118" t="e">
        <f t="shared" si="49"/>
        <v>#REF!</v>
      </c>
      <c r="AC25" s="118" t="e">
        <f t="shared" si="50"/>
        <v>#REF!</v>
      </c>
      <c r="AD25" s="118" t="e">
        <f t="shared" si="51"/>
        <v>#REF!</v>
      </c>
      <c r="AE25" s="118" t="e">
        <f t="shared" si="52"/>
        <v>#REF!</v>
      </c>
      <c r="AF25" s="118" t="e">
        <f t="shared" si="53"/>
        <v>#DIV/0!</v>
      </c>
      <c r="AG25" s="118" t="e">
        <f t="shared" si="54"/>
        <v>#DIV/0!</v>
      </c>
      <c r="AH25" s="118" t="e">
        <f t="shared" si="55"/>
        <v>#REF!</v>
      </c>
      <c r="AI25" s="118" t="e">
        <f t="shared" si="56"/>
        <v>#REF!</v>
      </c>
      <c r="AJ25" s="118" t="e">
        <f t="shared" si="57"/>
        <v>#REF!</v>
      </c>
      <c r="AK25" s="118" t="e">
        <f t="shared" si="58"/>
        <v>#REF!</v>
      </c>
      <c r="AL25" s="118" t="e">
        <f t="shared" si="59"/>
        <v>#REF!</v>
      </c>
      <c r="AM25" s="118" t="e">
        <f t="shared" si="34"/>
        <v>#REF!</v>
      </c>
      <c r="AO25" s="88"/>
      <c r="AP25" s="99"/>
      <c r="AQ25" s="134">
        <v>50</v>
      </c>
      <c r="AT25" s="17"/>
      <c r="AU25" s="108"/>
      <c r="AV25" s="108"/>
      <c r="AW25" s="108"/>
      <c r="AX25" s="108"/>
      <c r="BA25" s="94"/>
      <c r="BB25" s="94"/>
      <c r="BH25" s="88"/>
      <c r="BI25" s="88"/>
      <c r="BJ25" s="88"/>
      <c r="BL25" s="88"/>
      <c r="BP25" s="88"/>
      <c r="BU25" s="88"/>
      <c r="BW25" s="88"/>
      <c r="CB25" s="88"/>
      <c r="CI25" s="88"/>
      <c r="CN25" s="88"/>
      <c r="CP25" s="88"/>
      <c r="CR25" s="126"/>
    </row>
    <row r="26" spans="1:96">
      <c r="A26" s="88"/>
      <c r="B26" s="99"/>
      <c r="C26" s="100">
        <v>75</v>
      </c>
      <c r="D26" s="108">
        <v>19.579999999999998</v>
      </c>
      <c r="E26" s="88">
        <f t="shared" si="30"/>
        <v>0</v>
      </c>
      <c r="F26" s="88">
        <f t="shared" si="31"/>
        <v>0</v>
      </c>
      <c r="G26" s="15" t="e">
        <f t="shared" si="27"/>
        <v>#DIV/0!</v>
      </c>
      <c r="H26" s="15" t="e">
        <f t="shared" si="28"/>
        <v>#DIV/0!</v>
      </c>
      <c r="I26" s="88">
        <f t="shared" si="32"/>
        <v>0</v>
      </c>
      <c r="J26" s="88">
        <f t="shared" si="33"/>
        <v>0</v>
      </c>
      <c r="K26" s="16" t="e">
        <f t="shared" si="29"/>
        <v>#DIV/0!</v>
      </c>
      <c r="L26" s="16" t="e">
        <f t="shared" si="35"/>
        <v>#DIV/0!</v>
      </c>
      <c r="N26" s="115">
        <v>50</v>
      </c>
      <c r="O26" s="118" t="e">
        <f t="shared" si="36"/>
        <v>#REF!</v>
      </c>
      <c r="P26" s="118" t="e">
        <f t="shared" si="37"/>
        <v>#DIV/0!</v>
      </c>
      <c r="Q26" s="118" t="e">
        <f t="shared" si="38"/>
        <v>#DIV/0!</v>
      </c>
      <c r="R26" s="118" t="e">
        <f t="shared" si="39"/>
        <v>#REF!</v>
      </c>
      <c r="S26" s="118" t="e">
        <f t="shared" si="40"/>
        <v>#REF!</v>
      </c>
      <c r="T26" s="118" t="e">
        <f t="shared" si="41"/>
        <v>#REF!</v>
      </c>
      <c r="U26" s="118" t="e">
        <f t="shared" si="42"/>
        <v>#REF!</v>
      </c>
      <c r="V26" s="118" t="e">
        <f t="shared" si="43"/>
        <v>#REF!</v>
      </c>
      <c r="W26" s="118" t="e">
        <f t="shared" si="44"/>
        <v>#REF!</v>
      </c>
      <c r="X26" s="118" t="e">
        <f t="shared" si="45"/>
        <v>#REF!</v>
      </c>
      <c r="Y26" s="118" t="e">
        <f t="shared" si="46"/>
        <v>#REF!</v>
      </c>
      <c r="Z26" s="118" t="e">
        <f t="shared" si="47"/>
        <v>#REF!</v>
      </c>
      <c r="AA26" s="118" t="e">
        <f t="shared" si="48"/>
        <v>#REF!</v>
      </c>
      <c r="AB26" s="118" t="e">
        <f t="shared" si="49"/>
        <v>#REF!</v>
      </c>
      <c r="AC26" s="118" t="e">
        <f t="shared" si="50"/>
        <v>#REF!</v>
      </c>
      <c r="AD26" s="118" t="e">
        <f t="shared" si="51"/>
        <v>#REF!</v>
      </c>
      <c r="AE26" s="118" t="e">
        <f t="shared" si="52"/>
        <v>#REF!</v>
      </c>
      <c r="AF26" s="118" t="e">
        <f t="shared" si="53"/>
        <v>#DIV/0!</v>
      </c>
      <c r="AG26" s="118" t="e">
        <f t="shared" si="54"/>
        <v>#DIV/0!</v>
      </c>
      <c r="AH26" s="118" t="e">
        <f t="shared" si="55"/>
        <v>#REF!</v>
      </c>
      <c r="AI26" s="118" t="e">
        <f t="shared" si="56"/>
        <v>#REF!</v>
      </c>
      <c r="AJ26" s="118" t="e">
        <f t="shared" si="57"/>
        <v>#REF!</v>
      </c>
      <c r="AK26" s="118" t="e">
        <f t="shared" si="58"/>
        <v>#REF!</v>
      </c>
      <c r="AL26" s="118" t="e">
        <f t="shared" si="59"/>
        <v>#REF!</v>
      </c>
      <c r="AM26" s="118" t="e">
        <f t="shared" si="34"/>
        <v>#REF!</v>
      </c>
      <c r="AO26" s="88"/>
      <c r="AP26" s="99"/>
      <c r="AQ26" s="134">
        <v>75</v>
      </c>
      <c r="AT26" s="17"/>
      <c r="AU26" s="108"/>
      <c r="AV26" s="108"/>
      <c r="AW26" s="108"/>
      <c r="AX26" s="108"/>
      <c r="BA26" s="94"/>
      <c r="BB26" s="94"/>
      <c r="BH26" s="88"/>
      <c r="BI26" s="88"/>
      <c r="BJ26" s="88"/>
      <c r="BL26" s="88"/>
      <c r="BP26" s="88"/>
      <c r="BU26" s="88"/>
      <c r="BW26" s="88"/>
      <c r="CB26" s="88"/>
      <c r="CI26" s="88"/>
      <c r="CN26" s="88"/>
      <c r="CP26" s="88"/>
      <c r="CR26" s="126"/>
    </row>
    <row r="27" spans="1:96">
      <c r="A27" s="88"/>
      <c r="B27" s="99"/>
      <c r="C27" s="100">
        <v>100</v>
      </c>
      <c r="D27" s="108">
        <v>19.579999999999998</v>
      </c>
      <c r="E27" s="88">
        <f t="shared" si="30"/>
        <v>0</v>
      </c>
      <c r="F27" s="88">
        <f t="shared" si="31"/>
        <v>0</v>
      </c>
      <c r="G27" s="15" t="e">
        <f t="shared" si="27"/>
        <v>#DIV/0!</v>
      </c>
      <c r="H27" s="15" t="e">
        <f t="shared" si="28"/>
        <v>#DIV/0!</v>
      </c>
      <c r="I27" s="88">
        <f t="shared" si="32"/>
        <v>0</v>
      </c>
      <c r="J27" s="88">
        <f t="shared" si="33"/>
        <v>0</v>
      </c>
      <c r="K27" s="16" t="e">
        <f t="shared" si="29"/>
        <v>#DIV/0!</v>
      </c>
      <c r="L27" s="16" t="e">
        <f t="shared" si="35"/>
        <v>#DIV/0!</v>
      </c>
      <c r="N27" s="115">
        <v>75</v>
      </c>
      <c r="O27" s="118" t="e">
        <f t="shared" si="36"/>
        <v>#REF!</v>
      </c>
      <c r="P27" s="118" t="e">
        <f t="shared" si="37"/>
        <v>#DIV/0!</v>
      </c>
      <c r="Q27" s="118" t="e">
        <f t="shared" si="38"/>
        <v>#DIV/0!</v>
      </c>
      <c r="R27" s="118" t="e">
        <f t="shared" si="39"/>
        <v>#REF!</v>
      </c>
      <c r="S27" s="118" t="e">
        <f t="shared" si="40"/>
        <v>#REF!</v>
      </c>
      <c r="T27" s="118" t="e">
        <f t="shared" si="41"/>
        <v>#REF!</v>
      </c>
      <c r="U27" s="118" t="e">
        <f t="shared" si="42"/>
        <v>#REF!</v>
      </c>
      <c r="V27" s="118" t="e">
        <f t="shared" si="43"/>
        <v>#REF!</v>
      </c>
      <c r="W27" s="118" t="e">
        <f t="shared" si="44"/>
        <v>#REF!</v>
      </c>
      <c r="X27" s="118" t="e">
        <f t="shared" si="45"/>
        <v>#REF!</v>
      </c>
      <c r="Y27" s="118" t="e">
        <f t="shared" si="46"/>
        <v>#REF!</v>
      </c>
      <c r="Z27" s="118" t="e">
        <f t="shared" si="47"/>
        <v>#REF!</v>
      </c>
      <c r="AA27" s="118" t="e">
        <f t="shared" si="48"/>
        <v>#REF!</v>
      </c>
      <c r="AB27" s="118" t="e">
        <f t="shared" si="49"/>
        <v>#REF!</v>
      </c>
      <c r="AC27" s="118" t="e">
        <f t="shared" si="50"/>
        <v>#REF!</v>
      </c>
      <c r="AD27" s="118" t="e">
        <f t="shared" si="51"/>
        <v>#REF!</v>
      </c>
      <c r="AE27" s="118" t="e">
        <f t="shared" si="52"/>
        <v>#REF!</v>
      </c>
      <c r="AF27" s="118" t="e">
        <f t="shared" si="53"/>
        <v>#DIV/0!</v>
      </c>
      <c r="AG27" s="118" t="e">
        <f t="shared" si="54"/>
        <v>#DIV/0!</v>
      </c>
      <c r="AH27" s="118" t="e">
        <f t="shared" si="55"/>
        <v>#REF!</v>
      </c>
      <c r="AI27" s="118" t="e">
        <f t="shared" si="56"/>
        <v>#REF!</v>
      </c>
      <c r="AJ27" s="118" t="e">
        <f t="shared" si="57"/>
        <v>#REF!</v>
      </c>
      <c r="AK27" s="118" t="e">
        <f t="shared" si="58"/>
        <v>#REF!</v>
      </c>
      <c r="AL27" s="118" t="e">
        <f t="shared" si="59"/>
        <v>#REF!</v>
      </c>
      <c r="AM27" s="118" t="e">
        <f t="shared" si="34"/>
        <v>#REF!</v>
      </c>
      <c r="AO27" s="88"/>
      <c r="AP27" s="99"/>
      <c r="AQ27" s="134">
        <v>100</v>
      </c>
      <c r="AT27" s="17"/>
      <c r="AU27" s="108"/>
      <c r="AV27" s="108"/>
      <c r="AW27" s="108"/>
      <c r="AX27" s="108"/>
      <c r="BA27" s="94"/>
      <c r="BB27" s="94"/>
      <c r="BH27" s="88"/>
      <c r="BI27" s="88"/>
      <c r="BJ27" s="88"/>
      <c r="BL27" s="88"/>
      <c r="BP27" s="88"/>
      <c r="BU27" s="88"/>
      <c r="BW27" s="88"/>
      <c r="CB27" s="88"/>
      <c r="CI27" s="88"/>
      <c r="CN27" s="88"/>
      <c r="CP27" s="88"/>
      <c r="CR27" s="126"/>
    </row>
    <row r="28" spans="1:96">
      <c r="A28" s="88"/>
      <c r="B28" s="99"/>
      <c r="C28" s="100">
        <v>150</v>
      </c>
      <c r="D28" s="108">
        <v>19.54</v>
      </c>
      <c r="E28" s="88">
        <f t="shared" si="30"/>
        <v>0</v>
      </c>
      <c r="F28" s="88">
        <f t="shared" si="31"/>
        <v>0</v>
      </c>
      <c r="G28" s="15" t="e">
        <f t="shared" si="27"/>
        <v>#DIV/0!</v>
      </c>
      <c r="H28" s="15" t="e">
        <f t="shared" si="28"/>
        <v>#DIV/0!</v>
      </c>
      <c r="I28" s="88">
        <f t="shared" si="32"/>
        <v>0</v>
      </c>
      <c r="J28" s="88">
        <f t="shared" si="33"/>
        <v>0</v>
      </c>
      <c r="K28" s="16" t="e">
        <f t="shared" si="29"/>
        <v>#DIV/0!</v>
      </c>
      <c r="L28" s="16" t="e">
        <f t="shared" si="35"/>
        <v>#DIV/0!</v>
      </c>
      <c r="N28" s="115">
        <v>100</v>
      </c>
      <c r="O28" s="118" t="e">
        <f t="shared" si="36"/>
        <v>#REF!</v>
      </c>
      <c r="P28" s="118" t="e">
        <f t="shared" si="37"/>
        <v>#DIV/0!</v>
      </c>
      <c r="Q28" s="118" t="e">
        <f t="shared" si="38"/>
        <v>#DIV/0!</v>
      </c>
      <c r="R28" s="118" t="e">
        <f t="shared" si="39"/>
        <v>#REF!</v>
      </c>
      <c r="S28" s="118" t="e">
        <f t="shared" si="40"/>
        <v>#REF!</v>
      </c>
      <c r="T28" s="118" t="e">
        <f t="shared" si="41"/>
        <v>#REF!</v>
      </c>
      <c r="U28" s="118" t="e">
        <f t="shared" si="42"/>
        <v>#REF!</v>
      </c>
      <c r="V28" s="118" t="e">
        <f t="shared" si="43"/>
        <v>#REF!</v>
      </c>
      <c r="W28" s="118" t="e">
        <f t="shared" si="44"/>
        <v>#REF!</v>
      </c>
      <c r="X28" s="118" t="e">
        <f t="shared" si="45"/>
        <v>#REF!</v>
      </c>
      <c r="Y28" s="118" t="e">
        <f t="shared" si="46"/>
        <v>#REF!</v>
      </c>
      <c r="Z28" s="118" t="e">
        <f t="shared" si="47"/>
        <v>#REF!</v>
      </c>
      <c r="AA28" s="118" t="e">
        <f t="shared" si="48"/>
        <v>#REF!</v>
      </c>
      <c r="AB28" s="118" t="e">
        <f t="shared" si="49"/>
        <v>#REF!</v>
      </c>
      <c r="AC28" s="118" t="e">
        <f t="shared" si="50"/>
        <v>#REF!</v>
      </c>
      <c r="AD28" s="118" t="e">
        <f t="shared" si="51"/>
        <v>#REF!</v>
      </c>
      <c r="AE28" s="118" t="e">
        <f t="shared" si="52"/>
        <v>#REF!</v>
      </c>
      <c r="AF28" s="118" t="e">
        <f t="shared" si="53"/>
        <v>#DIV/0!</v>
      </c>
      <c r="AG28" s="118" t="e">
        <f t="shared" si="54"/>
        <v>#DIV/0!</v>
      </c>
      <c r="AH28" s="118" t="e">
        <f t="shared" si="55"/>
        <v>#REF!</v>
      </c>
      <c r="AI28" s="118" t="e">
        <f t="shared" si="56"/>
        <v>#REF!</v>
      </c>
      <c r="AJ28" s="118" t="e">
        <f t="shared" si="57"/>
        <v>#REF!</v>
      </c>
      <c r="AK28" s="118" t="e">
        <f t="shared" si="58"/>
        <v>#REF!</v>
      </c>
      <c r="AL28" s="118" t="e">
        <f t="shared" si="59"/>
        <v>#REF!</v>
      </c>
      <c r="AM28" s="118" t="e">
        <f t="shared" si="34"/>
        <v>#REF!</v>
      </c>
      <c r="AO28" s="88"/>
      <c r="AP28" s="99"/>
      <c r="AQ28" s="134">
        <v>150</v>
      </c>
      <c r="AT28" s="17"/>
      <c r="AU28" s="108"/>
      <c r="AV28" s="108"/>
      <c r="AW28" s="108"/>
      <c r="AX28" s="108"/>
      <c r="BA28" s="94"/>
      <c r="BB28" s="94"/>
      <c r="BH28" s="88"/>
      <c r="BI28" s="88"/>
      <c r="BJ28" s="88"/>
      <c r="BL28" s="88"/>
      <c r="BP28" s="88"/>
      <c r="BU28" s="88"/>
      <c r="BW28" s="88"/>
      <c r="CB28" s="88"/>
      <c r="CI28" s="88"/>
      <c r="CN28" s="88"/>
      <c r="CP28" s="88"/>
      <c r="CR28" s="126"/>
    </row>
    <row r="29" spans="1:96">
      <c r="A29" s="88"/>
      <c r="B29" s="99"/>
      <c r="C29" s="100">
        <v>200</v>
      </c>
      <c r="D29" s="108">
        <v>19.059999999999999</v>
      </c>
      <c r="E29" s="88">
        <f t="shared" si="30"/>
        <v>0</v>
      </c>
      <c r="F29" s="88">
        <f t="shared" si="31"/>
        <v>0</v>
      </c>
      <c r="G29" s="15" t="e">
        <f t="shared" si="27"/>
        <v>#DIV/0!</v>
      </c>
      <c r="H29" s="15" t="e">
        <f t="shared" si="28"/>
        <v>#DIV/0!</v>
      </c>
      <c r="I29" s="88">
        <f t="shared" si="32"/>
        <v>0</v>
      </c>
      <c r="J29" s="88">
        <f t="shared" si="33"/>
        <v>0</v>
      </c>
      <c r="K29" s="16" t="e">
        <f t="shared" si="29"/>
        <v>#DIV/0!</v>
      </c>
      <c r="L29" s="16" t="e">
        <f t="shared" si="35"/>
        <v>#DIV/0!</v>
      </c>
      <c r="N29" s="115">
        <v>150</v>
      </c>
      <c r="O29" s="118" t="e">
        <f t="shared" si="36"/>
        <v>#REF!</v>
      </c>
      <c r="P29" s="118" t="e">
        <f t="shared" si="37"/>
        <v>#DIV/0!</v>
      </c>
      <c r="Q29" s="118" t="e">
        <f t="shared" si="38"/>
        <v>#DIV/0!</v>
      </c>
      <c r="R29" s="118" t="e">
        <f t="shared" si="39"/>
        <v>#REF!</v>
      </c>
      <c r="S29" s="118" t="e">
        <f t="shared" si="40"/>
        <v>#REF!</v>
      </c>
      <c r="T29" s="118" t="e">
        <f t="shared" si="41"/>
        <v>#REF!</v>
      </c>
      <c r="U29" s="118" t="e">
        <f t="shared" si="42"/>
        <v>#REF!</v>
      </c>
      <c r="V29" s="118" t="e">
        <f t="shared" si="43"/>
        <v>#REF!</v>
      </c>
      <c r="W29" s="118" t="e">
        <f t="shared" si="44"/>
        <v>#REF!</v>
      </c>
      <c r="X29" s="118" t="e">
        <f t="shared" si="45"/>
        <v>#REF!</v>
      </c>
      <c r="Y29" s="118" t="e">
        <f t="shared" si="46"/>
        <v>#REF!</v>
      </c>
      <c r="Z29" s="118" t="e">
        <f t="shared" si="47"/>
        <v>#REF!</v>
      </c>
      <c r="AA29" s="118" t="e">
        <f t="shared" si="48"/>
        <v>#REF!</v>
      </c>
      <c r="AB29" s="118" t="e">
        <f t="shared" si="49"/>
        <v>#REF!</v>
      </c>
      <c r="AC29" s="118" t="e">
        <f t="shared" si="50"/>
        <v>#REF!</v>
      </c>
      <c r="AD29" s="118" t="e">
        <f t="shared" si="51"/>
        <v>#REF!</v>
      </c>
      <c r="AE29" s="118" t="e">
        <f t="shared" si="52"/>
        <v>#REF!</v>
      </c>
      <c r="AF29" s="118" t="e">
        <f t="shared" si="53"/>
        <v>#DIV/0!</v>
      </c>
      <c r="AG29" s="118" t="e">
        <f t="shared" si="54"/>
        <v>#DIV/0!</v>
      </c>
      <c r="AH29" s="118" t="e">
        <f t="shared" si="55"/>
        <v>#REF!</v>
      </c>
      <c r="AI29" s="118" t="e">
        <f t="shared" si="56"/>
        <v>#REF!</v>
      </c>
      <c r="AJ29" s="118" t="e">
        <f t="shared" si="57"/>
        <v>#REF!</v>
      </c>
      <c r="AK29" s="118" t="e">
        <f t="shared" si="58"/>
        <v>#REF!</v>
      </c>
      <c r="AL29" s="118" t="e">
        <f t="shared" si="59"/>
        <v>#REF!</v>
      </c>
      <c r="AM29" s="118" t="e">
        <f t="shared" si="34"/>
        <v>#REF!</v>
      </c>
      <c r="AO29" s="88"/>
      <c r="AP29" s="99"/>
      <c r="AQ29" s="134">
        <v>200</v>
      </c>
      <c r="AT29" s="17"/>
      <c r="AU29" s="108"/>
      <c r="AV29" s="108"/>
      <c r="AW29" s="108"/>
      <c r="AX29" s="108"/>
      <c r="BA29" s="94"/>
      <c r="BB29" s="94"/>
      <c r="BH29" s="88"/>
      <c r="BI29" s="88"/>
      <c r="BJ29" s="88"/>
      <c r="BL29" s="88"/>
      <c r="BP29" s="88"/>
      <c r="BU29" s="88"/>
      <c r="BW29" s="88"/>
      <c r="CB29" s="88"/>
      <c r="CI29" s="88"/>
      <c r="CN29" s="88"/>
      <c r="CP29" s="88"/>
      <c r="CR29" s="126"/>
    </row>
    <row r="30" spans="1:96">
      <c r="A30" s="88"/>
      <c r="B30" s="99"/>
      <c r="C30" s="100">
        <v>300</v>
      </c>
      <c r="D30" s="108">
        <v>18.02</v>
      </c>
      <c r="E30" s="88">
        <f t="shared" si="30"/>
        <v>0</v>
      </c>
      <c r="F30" s="88">
        <f t="shared" si="31"/>
        <v>0</v>
      </c>
      <c r="G30" s="15" t="e">
        <f t="shared" si="27"/>
        <v>#DIV/0!</v>
      </c>
      <c r="H30" s="15" t="e">
        <f t="shared" si="28"/>
        <v>#DIV/0!</v>
      </c>
      <c r="I30" s="88">
        <f t="shared" si="32"/>
        <v>0</v>
      </c>
      <c r="J30" s="88">
        <f t="shared" si="33"/>
        <v>0</v>
      </c>
      <c r="K30" s="16" t="e">
        <f t="shared" si="29"/>
        <v>#DIV/0!</v>
      </c>
      <c r="N30" s="115">
        <v>200</v>
      </c>
      <c r="O30" s="118" t="e">
        <f t="shared" si="36"/>
        <v>#REF!</v>
      </c>
      <c r="P30" s="118" t="e">
        <f t="shared" si="37"/>
        <v>#DIV/0!</v>
      </c>
      <c r="Q30" s="118" t="e">
        <f t="shared" si="38"/>
        <v>#DIV/0!</v>
      </c>
      <c r="R30" s="118" t="e">
        <f t="shared" si="39"/>
        <v>#REF!</v>
      </c>
      <c r="S30" s="118" t="e">
        <f t="shared" si="40"/>
        <v>#REF!</v>
      </c>
      <c r="T30" s="118" t="e">
        <f t="shared" si="41"/>
        <v>#REF!</v>
      </c>
      <c r="U30" s="118" t="e">
        <f t="shared" si="42"/>
        <v>#REF!</v>
      </c>
      <c r="V30" s="118" t="e">
        <f t="shared" si="43"/>
        <v>#REF!</v>
      </c>
      <c r="W30" s="118" t="e">
        <f t="shared" si="44"/>
        <v>#REF!</v>
      </c>
      <c r="X30" s="118" t="e">
        <f t="shared" si="45"/>
        <v>#REF!</v>
      </c>
      <c r="Y30" s="118" t="e">
        <f t="shared" si="46"/>
        <v>#REF!</v>
      </c>
      <c r="Z30" s="118" t="e">
        <f t="shared" si="47"/>
        <v>#REF!</v>
      </c>
      <c r="AA30" s="118" t="e">
        <f t="shared" si="48"/>
        <v>#REF!</v>
      </c>
      <c r="AB30" s="118" t="e">
        <f t="shared" si="49"/>
        <v>#REF!</v>
      </c>
      <c r="AC30" s="118" t="e">
        <f t="shared" si="50"/>
        <v>#REF!</v>
      </c>
      <c r="AD30" s="118" t="e">
        <f t="shared" si="51"/>
        <v>#REF!</v>
      </c>
      <c r="AE30" s="118" t="e">
        <f t="shared" si="52"/>
        <v>#REF!</v>
      </c>
      <c r="AF30" s="118" t="e">
        <f t="shared" si="53"/>
        <v>#DIV/0!</v>
      </c>
      <c r="AG30" s="118" t="e">
        <f t="shared" si="54"/>
        <v>#DIV/0!</v>
      </c>
      <c r="AH30" s="118" t="e">
        <f t="shared" si="55"/>
        <v>#REF!</v>
      </c>
      <c r="AI30" s="118" t="e">
        <f t="shared" si="56"/>
        <v>#REF!</v>
      </c>
      <c r="AJ30" s="118" t="e">
        <f t="shared" si="57"/>
        <v>#REF!</v>
      </c>
      <c r="AK30" s="118" t="e">
        <f t="shared" si="58"/>
        <v>#REF!</v>
      </c>
      <c r="AL30" s="118" t="e">
        <f t="shared" si="59"/>
        <v>#REF!</v>
      </c>
      <c r="AM30" s="118" t="e">
        <f t="shared" si="34"/>
        <v>#REF!</v>
      </c>
      <c r="AO30" s="88"/>
      <c r="AP30" s="99"/>
      <c r="AQ30" s="134">
        <v>300</v>
      </c>
      <c r="AT30" s="17"/>
      <c r="AU30" s="108"/>
      <c r="AV30" s="108"/>
      <c r="AW30" s="108"/>
      <c r="AX30" s="108"/>
      <c r="BA30" s="94"/>
      <c r="BB30" s="94"/>
      <c r="CR30" s="126"/>
    </row>
    <row r="31" spans="1:96">
      <c r="A31" s="88"/>
      <c r="B31" s="99"/>
      <c r="C31" s="100">
        <v>400</v>
      </c>
      <c r="D31" s="108">
        <v>14.79</v>
      </c>
      <c r="E31" s="88">
        <f t="shared" si="30"/>
        <v>0</v>
      </c>
      <c r="F31" s="88">
        <f t="shared" si="31"/>
        <v>0</v>
      </c>
      <c r="G31" s="15" t="e">
        <f t="shared" si="27"/>
        <v>#DIV/0!</v>
      </c>
      <c r="H31" s="15" t="e">
        <f t="shared" si="28"/>
        <v>#DIV/0!</v>
      </c>
      <c r="I31" s="88">
        <f t="shared" si="32"/>
        <v>0</v>
      </c>
      <c r="J31" s="88">
        <f t="shared" si="33"/>
        <v>0</v>
      </c>
      <c r="K31" s="16" t="e">
        <f t="shared" si="29"/>
        <v>#DIV/0!</v>
      </c>
      <c r="N31" s="115">
        <v>300</v>
      </c>
      <c r="O31" s="118" t="e">
        <f t="shared" si="36"/>
        <v>#REF!</v>
      </c>
      <c r="P31" s="118" t="e">
        <f t="shared" si="37"/>
        <v>#DIV/0!</v>
      </c>
      <c r="Q31" s="118" t="e">
        <f t="shared" si="38"/>
        <v>#DIV/0!</v>
      </c>
      <c r="R31" s="118" t="e">
        <f t="shared" si="39"/>
        <v>#REF!</v>
      </c>
      <c r="S31" s="118" t="e">
        <f t="shared" si="40"/>
        <v>#REF!</v>
      </c>
      <c r="T31" s="118" t="e">
        <f t="shared" si="41"/>
        <v>#REF!</v>
      </c>
      <c r="U31" s="118" t="e">
        <f t="shared" si="42"/>
        <v>#REF!</v>
      </c>
      <c r="V31" s="118" t="e">
        <f t="shared" si="43"/>
        <v>#REF!</v>
      </c>
      <c r="W31" s="118" t="e">
        <f t="shared" si="44"/>
        <v>#REF!</v>
      </c>
      <c r="X31" s="118" t="e">
        <f t="shared" si="45"/>
        <v>#REF!</v>
      </c>
      <c r="Y31" s="118" t="e">
        <f t="shared" si="46"/>
        <v>#REF!</v>
      </c>
      <c r="Z31" s="118" t="e">
        <f t="shared" si="47"/>
        <v>#REF!</v>
      </c>
      <c r="AA31" s="118" t="e">
        <f t="shared" si="48"/>
        <v>#REF!</v>
      </c>
      <c r="AB31" s="118" t="e">
        <f t="shared" si="49"/>
        <v>#REF!</v>
      </c>
      <c r="AC31" s="118" t="e">
        <f t="shared" si="50"/>
        <v>#REF!</v>
      </c>
      <c r="AD31" s="118" t="e">
        <f t="shared" si="51"/>
        <v>#REF!</v>
      </c>
      <c r="AE31" s="118" t="e">
        <f t="shared" si="52"/>
        <v>#REF!</v>
      </c>
      <c r="AF31" s="118" t="e">
        <f t="shared" si="53"/>
        <v>#DIV/0!</v>
      </c>
      <c r="AG31" s="118" t="e">
        <f t="shared" si="54"/>
        <v>#DIV/0!</v>
      </c>
      <c r="AH31" s="118" t="e">
        <f t="shared" si="55"/>
        <v>#REF!</v>
      </c>
      <c r="AI31" s="118" t="e">
        <f t="shared" si="56"/>
        <v>#REF!</v>
      </c>
      <c r="AJ31" s="118" t="e">
        <f t="shared" si="57"/>
        <v>#REF!</v>
      </c>
      <c r="AK31" s="118" t="e">
        <f t="shared" si="58"/>
        <v>#REF!</v>
      </c>
      <c r="AL31" s="118" t="e">
        <f t="shared" si="59"/>
        <v>#REF!</v>
      </c>
      <c r="AM31" s="118" t="e">
        <f t="shared" si="34"/>
        <v>#REF!</v>
      </c>
      <c r="AO31" s="88"/>
      <c r="AP31" s="99"/>
      <c r="AQ31" s="134">
        <v>400</v>
      </c>
      <c r="AT31" s="17"/>
      <c r="AU31" s="108"/>
      <c r="AV31" s="108"/>
      <c r="AW31" s="108"/>
      <c r="AX31" s="108"/>
      <c r="BA31" s="94"/>
      <c r="BB31" s="94"/>
      <c r="CR31" s="126"/>
    </row>
    <row r="32" spans="1:96">
      <c r="A32" s="88"/>
      <c r="B32" s="99"/>
      <c r="C32" s="100">
        <v>500</v>
      </c>
      <c r="E32" s="88">
        <f t="shared" si="30"/>
        <v>0</v>
      </c>
      <c r="F32" s="88">
        <f t="shared" si="31"/>
        <v>0</v>
      </c>
      <c r="G32" s="15" t="e">
        <f t="shared" si="27"/>
        <v>#DIV/0!</v>
      </c>
      <c r="H32" s="15" t="e">
        <f t="shared" si="28"/>
        <v>#DIV/0!</v>
      </c>
      <c r="I32" s="88">
        <f t="shared" si="32"/>
        <v>0</v>
      </c>
      <c r="J32" s="88">
        <f t="shared" si="33"/>
        <v>0</v>
      </c>
      <c r="K32" s="16" t="e">
        <f t="shared" si="29"/>
        <v>#DIV/0!</v>
      </c>
      <c r="N32" s="115">
        <v>400</v>
      </c>
      <c r="O32" s="118" t="e">
        <f t="shared" si="36"/>
        <v>#REF!</v>
      </c>
      <c r="P32" s="118" t="e">
        <f t="shared" si="37"/>
        <v>#DIV/0!</v>
      </c>
      <c r="Q32" s="118" t="e">
        <f t="shared" si="38"/>
        <v>#DIV/0!</v>
      </c>
      <c r="R32" s="118" t="e">
        <f t="shared" si="39"/>
        <v>#REF!</v>
      </c>
      <c r="S32" s="118" t="e">
        <f t="shared" si="40"/>
        <v>#REF!</v>
      </c>
      <c r="T32" s="118" t="e">
        <f t="shared" si="41"/>
        <v>#REF!</v>
      </c>
      <c r="U32" s="118" t="e">
        <f t="shared" si="42"/>
        <v>#REF!</v>
      </c>
      <c r="V32" s="118" t="e">
        <f t="shared" si="43"/>
        <v>#REF!</v>
      </c>
      <c r="W32" s="118" t="e">
        <f t="shared" si="44"/>
        <v>#REF!</v>
      </c>
      <c r="X32" s="118" t="e">
        <f t="shared" si="45"/>
        <v>#REF!</v>
      </c>
      <c r="Y32" s="118" t="e">
        <f t="shared" si="46"/>
        <v>#REF!</v>
      </c>
      <c r="Z32" s="118" t="e">
        <f t="shared" si="47"/>
        <v>#REF!</v>
      </c>
      <c r="AA32" s="118" t="e">
        <f t="shared" si="48"/>
        <v>#REF!</v>
      </c>
      <c r="AB32" s="118" t="e">
        <f t="shared" si="49"/>
        <v>#REF!</v>
      </c>
      <c r="AC32" s="118" t="e">
        <f t="shared" si="50"/>
        <v>#REF!</v>
      </c>
      <c r="AD32" s="118" t="e">
        <f t="shared" si="51"/>
        <v>#REF!</v>
      </c>
      <c r="AE32" s="118" t="e">
        <f t="shared" si="52"/>
        <v>#REF!</v>
      </c>
      <c r="AF32" s="118" t="e">
        <f t="shared" si="53"/>
        <v>#DIV/0!</v>
      </c>
      <c r="AG32" s="118" t="e">
        <f t="shared" si="54"/>
        <v>#DIV/0!</v>
      </c>
      <c r="AH32" s="118" t="e">
        <f t="shared" si="55"/>
        <v>#REF!</v>
      </c>
      <c r="AI32" s="118" t="e">
        <f t="shared" si="56"/>
        <v>#REF!</v>
      </c>
      <c r="AJ32" s="118" t="e">
        <f t="shared" si="57"/>
        <v>#REF!</v>
      </c>
      <c r="AK32" s="118" t="e">
        <f t="shared" si="58"/>
        <v>#REF!</v>
      </c>
      <c r="AL32" s="118" t="e">
        <f t="shared" si="59"/>
        <v>#REF!</v>
      </c>
      <c r="AM32" s="118" t="e">
        <f t="shared" si="34"/>
        <v>#REF!</v>
      </c>
      <c r="AO32" s="88"/>
      <c r="AP32" s="99"/>
      <c r="AQ32" s="134">
        <v>500</v>
      </c>
      <c r="AU32" s="108"/>
      <c r="CR32" s="126"/>
    </row>
    <row r="33" spans="1:96">
      <c r="A33" s="88"/>
      <c r="B33" s="99"/>
      <c r="C33" s="100">
        <v>600</v>
      </c>
      <c r="D33" s="88"/>
      <c r="E33" s="88">
        <f t="shared" si="30"/>
        <v>0</v>
      </c>
      <c r="F33" s="88">
        <f t="shared" si="31"/>
        <v>0</v>
      </c>
      <c r="G33" s="15" t="e">
        <f t="shared" si="27"/>
        <v>#DIV/0!</v>
      </c>
      <c r="H33" s="15" t="e">
        <f t="shared" si="28"/>
        <v>#DIV/0!</v>
      </c>
      <c r="I33" s="88">
        <f t="shared" si="32"/>
        <v>0</v>
      </c>
      <c r="J33" s="88">
        <f t="shared" si="33"/>
        <v>0</v>
      </c>
      <c r="K33" s="16" t="e">
        <f t="shared" si="29"/>
        <v>#DIV/0!</v>
      </c>
      <c r="N33" s="115">
        <v>500</v>
      </c>
      <c r="O33" s="118" t="e">
        <f t="shared" si="36"/>
        <v>#REF!</v>
      </c>
      <c r="P33" s="118" t="e">
        <f t="shared" si="37"/>
        <v>#DIV/0!</v>
      </c>
      <c r="Q33" s="118" t="e">
        <f t="shared" si="38"/>
        <v>#DIV/0!</v>
      </c>
      <c r="R33" s="118" t="e">
        <f t="shared" si="39"/>
        <v>#REF!</v>
      </c>
      <c r="S33" s="118" t="e">
        <f t="shared" si="40"/>
        <v>#REF!</v>
      </c>
      <c r="T33" s="118" t="e">
        <f t="shared" si="41"/>
        <v>#REF!</v>
      </c>
      <c r="U33" s="118" t="e">
        <f t="shared" si="42"/>
        <v>#REF!</v>
      </c>
      <c r="V33" s="118" t="e">
        <f t="shared" si="43"/>
        <v>#REF!</v>
      </c>
      <c r="W33" s="118" t="e">
        <f t="shared" si="44"/>
        <v>#REF!</v>
      </c>
      <c r="X33" s="118" t="e">
        <f t="shared" si="45"/>
        <v>#REF!</v>
      </c>
      <c r="Y33" s="118" t="e">
        <f t="shared" si="46"/>
        <v>#REF!</v>
      </c>
      <c r="Z33" s="118" t="e">
        <f t="shared" si="47"/>
        <v>#REF!</v>
      </c>
      <c r="AA33" s="118" t="e">
        <f t="shared" si="48"/>
        <v>#REF!</v>
      </c>
      <c r="AB33" s="118" t="e">
        <f t="shared" si="49"/>
        <v>#REF!</v>
      </c>
      <c r="AC33" s="118" t="e">
        <f t="shared" si="50"/>
        <v>#REF!</v>
      </c>
      <c r="AD33" s="118" t="e">
        <f t="shared" si="51"/>
        <v>#REF!</v>
      </c>
      <c r="AE33" s="118" t="e">
        <f t="shared" si="52"/>
        <v>#REF!</v>
      </c>
      <c r="AF33" s="118" t="e">
        <f t="shared" si="53"/>
        <v>#DIV/0!</v>
      </c>
      <c r="AG33" s="118" t="e">
        <f t="shared" si="54"/>
        <v>#DIV/0!</v>
      </c>
      <c r="AH33" s="118" t="e">
        <f t="shared" si="55"/>
        <v>#REF!</v>
      </c>
      <c r="AI33" s="118" t="e">
        <f t="shared" si="56"/>
        <v>#REF!</v>
      </c>
      <c r="AJ33" s="118" t="e">
        <f t="shared" si="57"/>
        <v>#REF!</v>
      </c>
      <c r="AK33" s="118" t="e">
        <f t="shared" si="58"/>
        <v>#REF!</v>
      </c>
      <c r="AL33" s="118" t="e">
        <f t="shared" si="59"/>
        <v>#REF!</v>
      </c>
      <c r="AM33" s="118" t="e">
        <f t="shared" si="34"/>
        <v>#REF!</v>
      </c>
      <c r="AO33" s="88"/>
      <c r="AP33" s="99"/>
      <c r="AQ33" s="134">
        <v>600</v>
      </c>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126"/>
    </row>
    <row r="34" spans="1:96">
      <c r="A34" s="88"/>
      <c r="B34" s="94"/>
      <c r="C34" s="130"/>
      <c r="D34" s="88"/>
      <c r="E34" s="88"/>
      <c r="F34" s="88"/>
      <c r="G34" s="15"/>
      <c r="H34" s="15"/>
      <c r="I34" s="88"/>
      <c r="J34" s="88"/>
      <c r="N34" s="115"/>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O34" s="88"/>
      <c r="AP34" s="94"/>
      <c r="AQ34" s="131"/>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131"/>
    </row>
    <row r="35" spans="1:96">
      <c r="A35" s="95"/>
      <c r="B35" s="96"/>
      <c r="C35" s="97" t="s">
        <v>15</v>
      </c>
      <c r="D35" s="95">
        <v>112</v>
      </c>
      <c r="E35" s="88">
        <f>COUNT(CR35:CS35)</f>
        <v>0</v>
      </c>
      <c r="F35" s="88">
        <f>SUM(CR35:CR35)</f>
        <v>0</v>
      </c>
      <c r="G35" s="15" t="e">
        <f>AVERAGE(CR35:CR35)</f>
        <v>#DIV/0!</v>
      </c>
      <c r="H35" s="15" t="e">
        <f>STDEV(CR35:CR35)</f>
        <v>#DIV/0!</v>
      </c>
      <c r="I35" s="88">
        <f>MAX(CR35:CR35)</f>
        <v>0</v>
      </c>
      <c r="J35" s="88">
        <f>MIN(CR35:CR35)</f>
        <v>0</v>
      </c>
      <c r="K35" s="16" t="e">
        <f>D35-G35</f>
        <v>#DIV/0!</v>
      </c>
      <c r="N35" s="115" t="s">
        <v>7</v>
      </c>
      <c r="O35" s="115">
        <f>K2*1</f>
        <v>0</v>
      </c>
      <c r="P35" s="115" t="e">
        <f>K20*1</f>
        <v>#DIV/0!</v>
      </c>
      <c r="Q35" s="115" t="e">
        <f>K38*1</f>
        <v>#DIV/0!</v>
      </c>
      <c r="R35" s="115" t="e">
        <f>K56*1</f>
        <v>#REF!</v>
      </c>
      <c r="S35" s="115" t="e">
        <f>K74*1</f>
        <v>#REF!</v>
      </c>
      <c r="T35" s="115" t="e">
        <f>K92*1</f>
        <v>#REF!</v>
      </c>
      <c r="U35" s="115" t="e">
        <f>K110*1</f>
        <v>#REF!</v>
      </c>
      <c r="V35" s="115" t="e">
        <f>K128*1</f>
        <v>#REF!</v>
      </c>
      <c r="W35" s="115" t="e">
        <f>K146*1</f>
        <v>#REF!</v>
      </c>
      <c r="X35" s="115" t="e">
        <f>K164*1</f>
        <v>#REF!</v>
      </c>
      <c r="Y35" s="115" t="e">
        <f>K182*1</f>
        <v>#REF!</v>
      </c>
      <c r="Z35" s="115" t="e">
        <f>K200*1</f>
        <v>#REF!</v>
      </c>
      <c r="AA35" s="115" t="e">
        <f>K218*1</f>
        <v>#REF!</v>
      </c>
      <c r="AB35" s="115" t="e">
        <f>K236*1</f>
        <v>#REF!</v>
      </c>
      <c r="AC35" s="115" t="e">
        <f>K254*1</f>
        <v>#REF!</v>
      </c>
      <c r="AD35" s="115" t="e">
        <f>K272*1</f>
        <v>#REF!</v>
      </c>
      <c r="AE35" s="115" t="e">
        <f>K290*1</f>
        <v>#REF!</v>
      </c>
      <c r="AF35" s="115" t="e">
        <f>K308*1</f>
        <v>#DIV/0!</v>
      </c>
      <c r="AG35" s="115" t="e">
        <f>K326*1</f>
        <v>#DIV/0!</v>
      </c>
      <c r="AH35" s="115" t="e">
        <f>K344*1</f>
        <v>#REF!</v>
      </c>
      <c r="AI35" s="115" t="e">
        <f>K362*1</f>
        <v>#REF!</v>
      </c>
      <c r="AJ35" s="115" t="e">
        <f>K380*1</f>
        <v>#REF!</v>
      </c>
      <c r="AK35" s="115" t="e">
        <f>K398*1</f>
        <v>#REF!</v>
      </c>
      <c r="AL35" s="115" t="e">
        <f>K416*1</f>
        <v>#REF!</v>
      </c>
      <c r="AM35" s="115" t="e">
        <f>AVERAGE(O35:AL35)</f>
        <v>#DIV/0!</v>
      </c>
      <c r="AO35" s="95"/>
      <c r="AP35" s="96"/>
      <c r="AQ35" s="133" t="s">
        <v>15</v>
      </c>
      <c r="AS35" s="95"/>
      <c r="AT35" s="5"/>
      <c r="AU35" s="95"/>
      <c r="AV35" s="95"/>
      <c r="AW35" s="95"/>
      <c r="AX35" s="95"/>
      <c r="AZ35" s="95"/>
      <c r="BA35" s="94"/>
      <c r="BB35" s="94"/>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c r="CC35" s="95"/>
      <c r="CD35" s="95"/>
      <c r="CE35" s="95"/>
      <c r="CF35" s="95"/>
      <c r="CG35" s="95"/>
      <c r="CH35" s="95"/>
      <c r="CI35" s="95"/>
      <c r="CJ35" s="95"/>
      <c r="CK35" s="95"/>
      <c r="CL35" s="95"/>
      <c r="CM35" s="95"/>
      <c r="CN35" s="95"/>
      <c r="CO35" s="95"/>
      <c r="CP35" s="95"/>
      <c r="CQ35" s="95"/>
      <c r="CR35" s="125"/>
    </row>
    <row r="36" spans="1:96">
      <c r="A36" s="88"/>
      <c r="B36" s="99"/>
      <c r="C36" s="100" t="s">
        <v>16</v>
      </c>
      <c r="D36" s="88">
        <v>0.7</v>
      </c>
      <c r="E36" s="88">
        <f>COUNT(CR36:CS36)</f>
        <v>0</v>
      </c>
      <c r="F36" s="88">
        <f>SUM(CR36:CR36)</f>
        <v>0</v>
      </c>
      <c r="G36" s="15" t="e">
        <f>AVERAGE(CR36:CR36)</f>
        <v>#DIV/0!</v>
      </c>
      <c r="H36" s="15" t="e">
        <f>STDEV(CR36:CR36)</f>
        <v>#DIV/0!</v>
      </c>
      <c r="I36" s="88">
        <f>MAX(CR36:CR36)</f>
        <v>0</v>
      </c>
      <c r="J36" s="88">
        <f>MIN(CR36:CR36)</f>
        <v>0</v>
      </c>
      <c r="K36" s="16" t="e">
        <f>D36-G36</f>
        <v>#DIV/0!</v>
      </c>
      <c r="N36" s="115" t="s">
        <v>17</v>
      </c>
      <c r="O36" s="117" t="e">
        <f>K17*1</f>
        <v>#REF!</v>
      </c>
      <c r="P36" s="117" t="e">
        <f>K35*1</f>
        <v>#DIV/0!</v>
      </c>
      <c r="Q36" s="117" t="e">
        <f>K53*1</f>
        <v>#DIV/0!</v>
      </c>
      <c r="R36" s="117" t="e">
        <f>K71*1</f>
        <v>#REF!</v>
      </c>
      <c r="S36" s="117" t="e">
        <f>K89*1</f>
        <v>#REF!</v>
      </c>
      <c r="T36" s="117" t="e">
        <f>K107*1</f>
        <v>#REF!</v>
      </c>
      <c r="U36" s="117" t="e">
        <f>K125*1</f>
        <v>#REF!</v>
      </c>
      <c r="V36" s="117" t="e">
        <f>K143*1</f>
        <v>#REF!</v>
      </c>
      <c r="W36" s="117" t="e">
        <f>K161*1</f>
        <v>#REF!</v>
      </c>
      <c r="X36" s="117" t="e">
        <f>K179*1</f>
        <v>#REF!</v>
      </c>
      <c r="Y36" s="117" t="e">
        <f>K197*1</f>
        <v>#REF!</v>
      </c>
      <c r="Z36" s="117" t="e">
        <f>K215*1</f>
        <v>#REF!</v>
      </c>
      <c r="AA36" s="117" t="e">
        <f>K233*1</f>
        <v>#REF!</v>
      </c>
      <c r="AB36" s="117" t="e">
        <f>K251*1</f>
        <v>#REF!</v>
      </c>
      <c r="AC36" s="117" t="e">
        <f>K269*1</f>
        <v>#REF!</v>
      </c>
      <c r="AD36" s="117" t="e">
        <f>K287*1</f>
        <v>#REF!</v>
      </c>
      <c r="AE36" s="117" t="e">
        <f>K305*1</f>
        <v>#REF!</v>
      </c>
      <c r="AF36" s="117" t="e">
        <f>K323*1</f>
        <v>#DIV/0!</v>
      </c>
      <c r="AG36" s="117" t="e">
        <f>K341*1</f>
        <v>#DIV/0!</v>
      </c>
      <c r="AH36" s="117" t="e">
        <f>K359*1</f>
        <v>#REF!</v>
      </c>
      <c r="AI36" s="117" t="e">
        <f>K377*1</f>
        <v>#REF!</v>
      </c>
      <c r="AJ36" s="117" t="e">
        <f>K395*1</f>
        <v>#REF!</v>
      </c>
      <c r="AK36" s="117" t="e">
        <f>K413*1</f>
        <v>#REF!</v>
      </c>
      <c r="AL36" s="117" t="e">
        <f>K431*1</f>
        <v>#REF!</v>
      </c>
      <c r="AM36" s="117" t="e">
        <f>AVERAGE(O36:AL36)</f>
        <v>#REF!</v>
      </c>
      <c r="AO36" s="88"/>
      <c r="AP36" s="99"/>
      <c r="AQ36" s="134" t="s">
        <v>16</v>
      </c>
      <c r="AS36" s="88"/>
      <c r="AT36" s="1"/>
      <c r="AU36" s="88"/>
      <c r="AV36" s="88"/>
      <c r="AW36" s="88"/>
      <c r="AX36" s="88"/>
      <c r="AZ36" s="88"/>
      <c r="BA36" s="94"/>
      <c r="BB36" s="94"/>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88"/>
      <c r="CF36" s="88"/>
      <c r="CG36" s="88"/>
      <c r="CH36" s="88"/>
      <c r="CI36" s="88"/>
      <c r="CJ36" s="88"/>
      <c r="CK36" s="88"/>
      <c r="CL36" s="88"/>
      <c r="CM36" s="88"/>
      <c r="CN36" s="88"/>
      <c r="CO36" s="88"/>
      <c r="CP36" s="88"/>
      <c r="CQ36" s="88"/>
      <c r="CR36" s="126"/>
    </row>
    <row r="37" spans="1:96" s="112" customFormat="1">
      <c r="A37" s="103" t="s">
        <v>0</v>
      </c>
      <c r="B37" s="103" t="s">
        <v>1</v>
      </c>
      <c r="C37" s="111" t="s">
        <v>2</v>
      </c>
      <c r="D37" s="103">
        <v>2008</v>
      </c>
      <c r="E37" s="103" t="s">
        <v>3</v>
      </c>
      <c r="F37" s="103" t="s">
        <v>79</v>
      </c>
      <c r="G37" s="104" t="s">
        <v>4</v>
      </c>
      <c r="H37" s="104" t="s">
        <v>82</v>
      </c>
      <c r="I37" s="103" t="s">
        <v>5</v>
      </c>
      <c r="J37" s="103" t="s">
        <v>6</v>
      </c>
      <c r="K37" s="104" t="s">
        <v>7</v>
      </c>
      <c r="L37" s="105" t="s">
        <v>84</v>
      </c>
      <c r="N37" s="113">
        <v>600</v>
      </c>
      <c r="O37" s="119" t="e">
        <f>K15*1</f>
        <v>#REF!</v>
      </c>
      <c r="P37" s="119" t="e">
        <f>K33*1</f>
        <v>#DIV/0!</v>
      </c>
      <c r="Q37" s="119" t="e">
        <f>K51*1</f>
        <v>#DIV/0!</v>
      </c>
      <c r="R37" s="119" t="e">
        <f>K69*1</f>
        <v>#REF!</v>
      </c>
      <c r="S37" s="119" t="e">
        <f>K87*1</f>
        <v>#REF!</v>
      </c>
      <c r="T37" s="119" t="e">
        <f>K105*1</f>
        <v>#REF!</v>
      </c>
      <c r="U37" s="119" t="e">
        <f>K123*1</f>
        <v>#REF!</v>
      </c>
      <c r="V37" s="119" t="e">
        <f>K141*1</f>
        <v>#REF!</v>
      </c>
      <c r="W37" s="119" t="e">
        <f>K159*1</f>
        <v>#REF!</v>
      </c>
      <c r="X37" s="119" t="e">
        <f>K177*1</f>
        <v>#REF!</v>
      </c>
      <c r="Y37" s="119" t="e">
        <f>K195*1</f>
        <v>#REF!</v>
      </c>
      <c r="Z37" s="119" t="e">
        <f>K213*1</f>
        <v>#REF!</v>
      </c>
      <c r="AA37" s="119" t="e">
        <f>K231*1</f>
        <v>#REF!</v>
      </c>
      <c r="AB37" s="119" t="e">
        <f>K249*1</f>
        <v>#REF!</v>
      </c>
      <c r="AC37" s="119" t="e">
        <f>K267*1</f>
        <v>#REF!</v>
      </c>
      <c r="AD37" s="119" t="e">
        <f>K285*1</f>
        <v>#REF!</v>
      </c>
      <c r="AE37" s="119" t="e">
        <f>K303*1</f>
        <v>#REF!</v>
      </c>
      <c r="AF37" s="119" t="e">
        <f>K321*1</f>
        <v>#DIV/0!</v>
      </c>
      <c r="AG37" s="119" t="e">
        <f>K339*1</f>
        <v>#DIV/0!</v>
      </c>
      <c r="AH37" s="119" t="e">
        <f>K357*1</f>
        <v>#REF!</v>
      </c>
      <c r="AI37" s="119" t="e">
        <f>K375*1</f>
        <v>#REF!</v>
      </c>
      <c r="AJ37" s="119" t="e">
        <f>K393*1</f>
        <v>#REF!</v>
      </c>
      <c r="AK37" s="119" t="e">
        <f>K411*1</f>
        <v>#REF!</v>
      </c>
      <c r="AL37" s="119" t="e">
        <f>K429*1</f>
        <v>#REF!</v>
      </c>
      <c r="AM37" s="119" t="e">
        <f t="shared" si="34"/>
        <v>#REF!</v>
      </c>
      <c r="AO37" s="114" t="s">
        <v>11</v>
      </c>
      <c r="AP37" s="114" t="s">
        <v>12</v>
      </c>
      <c r="AQ37" s="127" t="s">
        <v>13</v>
      </c>
      <c r="AS37" s="103">
        <v>2006</v>
      </c>
      <c r="AT37" s="103">
        <v>2005</v>
      </c>
      <c r="AU37" s="103">
        <v>2004</v>
      </c>
      <c r="AV37" s="103">
        <v>2003</v>
      </c>
      <c r="AW37" s="103"/>
      <c r="AX37" s="103"/>
      <c r="AY37" s="103">
        <v>2002</v>
      </c>
      <c r="AZ37" s="103">
        <v>2001</v>
      </c>
      <c r="BA37" s="103">
        <v>2000</v>
      </c>
      <c r="BB37" s="103"/>
      <c r="BC37" s="103">
        <v>1999</v>
      </c>
      <c r="BD37" s="103" t="s">
        <v>81</v>
      </c>
      <c r="BE37" s="103">
        <v>1997</v>
      </c>
      <c r="BF37" s="103">
        <v>1996</v>
      </c>
      <c r="BG37" s="103">
        <v>1995</v>
      </c>
      <c r="BH37" s="114">
        <v>1994</v>
      </c>
      <c r="BI37" s="114">
        <v>1993</v>
      </c>
      <c r="BJ37" s="114">
        <v>1992</v>
      </c>
      <c r="BK37" s="114">
        <v>1991</v>
      </c>
      <c r="BL37" s="114">
        <v>1990</v>
      </c>
      <c r="BM37" s="114">
        <v>1990</v>
      </c>
      <c r="BN37" s="114">
        <v>1989</v>
      </c>
      <c r="BO37" s="114">
        <v>1989</v>
      </c>
      <c r="BP37" s="114">
        <v>1989</v>
      </c>
      <c r="BQ37" s="114">
        <v>1988</v>
      </c>
      <c r="BR37" s="114">
        <v>1988</v>
      </c>
      <c r="BS37" s="114">
        <v>1987</v>
      </c>
      <c r="BT37" s="114">
        <v>1986</v>
      </c>
      <c r="BU37" s="114">
        <v>1986</v>
      </c>
      <c r="BV37" s="114">
        <v>1986</v>
      </c>
      <c r="BW37" s="114">
        <v>1985</v>
      </c>
      <c r="BX37" s="114">
        <v>1985</v>
      </c>
      <c r="BY37" s="114">
        <v>1985</v>
      </c>
      <c r="BZ37" s="114">
        <v>1984</v>
      </c>
      <c r="CA37" s="114">
        <v>1984</v>
      </c>
      <c r="CB37" s="114">
        <v>1984</v>
      </c>
      <c r="CC37" s="114">
        <v>1984</v>
      </c>
      <c r="CD37" s="114">
        <v>1984</v>
      </c>
      <c r="CE37" s="114">
        <v>1983</v>
      </c>
      <c r="CF37" s="114">
        <v>1983</v>
      </c>
      <c r="CG37" s="114">
        <v>1983</v>
      </c>
      <c r="CH37" s="114">
        <v>1983</v>
      </c>
      <c r="CI37" s="114">
        <v>1982</v>
      </c>
      <c r="CJ37" s="114">
        <v>1982</v>
      </c>
      <c r="CK37" s="114">
        <v>1982</v>
      </c>
      <c r="CL37" s="114">
        <v>1982</v>
      </c>
      <c r="CM37" s="114">
        <v>1981</v>
      </c>
      <c r="CN37" s="114">
        <v>1981</v>
      </c>
      <c r="CO37" s="114">
        <v>1981</v>
      </c>
      <c r="CP37" s="114">
        <v>1981</v>
      </c>
      <c r="CQ37" s="114">
        <v>1981</v>
      </c>
      <c r="CR37" s="127">
        <v>1980</v>
      </c>
    </row>
    <row r="38" spans="1:96">
      <c r="A38" s="94">
        <v>2</v>
      </c>
      <c r="B38" s="99">
        <v>38</v>
      </c>
      <c r="C38" s="100" t="s">
        <v>14</v>
      </c>
      <c r="D38" s="94">
        <v>22</v>
      </c>
      <c r="E38" s="88">
        <f t="shared" ref="E38:E51" si="60">COUNT(CR38:CS38)</f>
        <v>0</v>
      </c>
      <c r="F38" s="88">
        <f t="shared" ref="F38:F51" si="61">SUM(CR38:CS38)</f>
        <v>0</v>
      </c>
      <c r="G38" s="15" t="e">
        <f t="shared" ref="G38:G51" si="62">AVERAGE(CR38:CR38)</f>
        <v>#DIV/0!</v>
      </c>
      <c r="H38" s="15" t="e">
        <f t="shared" ref="H38:H51" si="63">STDEV(CR38:CR38)</f>
        <v>#DIV/0!</v>
      </c>
      <c r="I38" s="88">
        <f t="shared" ref="I38:I51" si="64">MAX(CR38:CS38)</f>
        <v>0</v>
      </c>
      <c r="J38" s="88">
        <f t="shared" ref="J38:J51" si="65">MIN(CR38:CS38)</f>
        <v>0</v>
      </c>
      <c r="K38" s="16" t="e">
        <f t="shared" ref="K38:K51" si="66">D38-G38</f>
        <v>#DIV/0!</v>
      </c>
      <c r="AO38" s="94">
        <v>2</v>
      </c>
      <c r="AP38" s="99">
        <v>38</v>
      </c>
      <c r="AQ38" s="134" t="s">
        <v>14</v>
      </c>
      <c r="AS38" s="94"/>
      <c r="AT38" s="7"/>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126"/>
    </row>
    <row r="39" spans="1:96">
      <c r="A39" s="88"/>
      <c r="B39" s="99"/>
      <c r="C39" s="97">
        <v>0</v>
      </c>
      <c r="D39" s="95">
        <v>19.43</v>
      </c>
      <c r="E39" s="88">
        <f t="shared" si="60"/>
        <v>0</v>
      </c>
      <c r="F39" s="88">
        <f t="shared" si="61"/>
        <v>0</v>
      </c>
      <c r="G39" s="15" t="e">
        <f t="shared" si="62"/>
        <v>#DIV/0!</v>
      </c>
      <c r="H39" s="15" t="e">
        <f t="shared" si="63"/>
        <v>#DIV/0!</v>
      </c>
      <c r="I39" s="88">
        <f t="shared" si="64"/>
        <v>0</v>
      </c>
      <c r="J39" s="88">
        <f t="shared" si="65"/>
        <v>0</v>
      </c>
      <c r="K39" s="16" t="e">
        <f t="shared" si="66"/>
        <v>#DIV/0!</v>
      </c>
      <c r="AO39" s="88"/>
      <c r="AP39" s="99"/>
      <c r="AQ39" s="133">
        <v>0</v>
      </c>
      <c r="AS39" s="95"/>
      <c r="AT39" s="5"/>
      <c r="AU39" s="95"/>
      <c r="AV39" s="95"/>
      <c r="AW39" s="95"/>
      <c r="AX39" s="95"/>
      <c r="AY39" s="95"/>
      <c r="AZ39" s="95"/>
      <c r="BA39" s="95"/>
      <c r="BB39" s="95"/>
      <c r="BC39" s="95"/>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95"/>
      <c r="CK39" s="95"/>
      <c r="CL39" s="95"/>
      <c r="CM39" s="95"/>
      <c r="CN39" s="95"/>
      <c r="CO39" s="95"/>
      <c r="CP39" s="95"/>
      <c r="CQ39" s="95"/>
      <c r="CR39" s="125"/>
    </row>
    <row r="40" spans="1:96">
      <c r="A40" s="88"/>
      <c r="B40" s="99"/>
      <c r="C40" s="100">
        <v>10</v>
      </c>
      <c r="D40" s="108">
        <v>19.440000000000001</v>
      </c>
      <c r="E40" s="88">
        <f t="shared" si="60"/>
        <v>0</v>
      </c>
      <c r="F40" s="88">
        <f t="shared" si="61"/>
        <v>0</v>
      </c>
      <c r="G40" s="15" t="e">
        <f t="shared" si="62"/>
        <v>#DIV/0!</v>
      </c>
      <c r="H40" s="15" t="e">
        <f t="shared" si="63"/>
        <v>#DIV/0!</v>
      </c>
      <c r="I40" s="88">
        <f t="shared" si="64"/>
        <v>0</v>
      </c>
      <c r="J40" s="88">
        <f t="shared" si="65"/>
        <v>0</v>
      </c>
      <c r="K40" s="16" t="e">
        <f t="shared" si="66"/>
        <v>#DIV/0!</v>
      </c>
      <c r="AO40" s="88"/>
      <c r="AP40" s="99"/>
      <c r="AQ40" s="134">
        <v>10</v>
      </c>
      <c r="AT40" s="17"/>
      <c r="AU40" s="108"/>
      <c r="AV40" s="108"/>
      <c r="BH40" s="88"/>
      <c r="BI40" s="88"/>
      <c r="BJ40" s="88"/>
      <c r="BL40" s="88"/>
      <c r="BP40" s="88"/>
      <c r="BU40" s="88"/>
      <c r="BW40" s="88"/>
      <c r="CB40" s="88"/>
      <c r="CI40" s="88"/>
      <c r="CP40" s="88"/>
      <c r="CR40" s="126"/>
    </row>
    <row r="41" spans="1:96">
      <c r="A41" s="88"/>
      <c r="B41" s="99"/>
      <c r="C41" s="100">
        <v>20</v>
      </c>
      <c r="D41" s="108">
        <v>19.420000000000002</v>
      </c>
      <c r="E41" s="88">
        <f t="shared" si="60"/>
        <v>0</v>
      </c>
      <c r="F41" s="88">
        <f t="shared" si="61"/>
        <v>0</v>
      </c>
      <c r="G41" s="15" t="e">
        <f t="shared" si="62"/>
        <v>#DIV/0!</v>
      </c>
      <c r="H41" s="15" t="e">
        <f t="shared" si="63"/>
        <v>#DIV/0!</v>
      </c>
      <c r="I41" s="88">
        <f t="shared" si="64"/>
        <v>0</v>
      </c>
      <c r="J41" s="88">
        <f t="shared" si="65"/>
        <v>0</v>
      </c>
      <c r="K41" s="16" t="e">
        <f t="shared" si="66"/>
        <v>#DIV/0!</v>
      </c>
      <c r="AO41" s="88"/>
      <c r="AP41" s="99"/>
      <c r="AQ41" s="134">
        <v>20</v>
      </c>
      <c r="AT41" s="17"/>
      <c r="AU41" s="108"/>
      <c r="AV41" s="108"/>
      <c r="BH41" s="88"/>
      <c r="BI41" s="88"/>
      <c r="BJ41" s="88"/>
      <c r="BL41" s="88"/>
      <c r="BP41" s="88"/>
      <c r="BU41" s="88"/>
      <c r="BW41" s="88"/>
      <c r="CB41" s="88"/>
      <c r="CI41" s="88"/>
      <c r="CP41" s="88"/>
      <c r="CR41" s="126"/>
    </row>
    <row r="42" spans="1:96">
      <c r="A42" s="88"/>
      <c r="B42" s="99"/>
      <c r="C42" s="100">
        <v>30</v>
      </c>
      <c r="D42" s="108">
        <v>19.420000000000002</v>
      </c>
      <c r="E42" s="88">
        <f t="shared" si="60"/>
        <v>0</v>
      </c>
      <c r="F42" s="88">
        <f t="shared" si="61"/>
        <v>0</v>
      </c>
      <c r="G42" s="15" t="e">
        <f t="shared" si="62"/>
        <v>#DIV/0!</v>
      </c>
      <c r="H42" s="15" t="e">
        <f t="shared" si="63"/>
        <v>#DIV/0!</v>
      </c>
      <c r="I42" s="88">
        <f t="shared" si="64"/>
        <v>0</v>
      </c>
      <c r="J42" s="88">
        <f t="shared" si="65"/>
        <v>0</v>
      </c>
      <c r="K42" s="16" t="e">
        <f t="shared" si="66"/>
        <v>#DIV/0!</v>
      </c>
      <c r="AO42" s="88"/>
      <c r="AP42" s="99"/>
      <c r="AQ42" s="134">
        <v>30</v>
      </c>
      <c r="AT42" s="17"/>
      <c r="AU42" s="108"/>
      <c r="AV42" s="108"/>
      <c r="BH42" s="88"/>
      <c r="BI42" s="88"/>
      <c r="BJ42" s="88"/>
      <c r="BL42" s="88"/>
      <c r="BP42" s="88"/>
      <c r="BU42" s="88"/>
      <c r="BW42" s="88"/>
      <c r="CB42" s="88"/>
      <c r="CI42" s="88"/>
      <c r="CP42" s="88"/>
      <c r="CR42" s="126"/>
    </row>
    <row r="43" spans="1:96">
      <c r="A43" s="88"/>
      <c r="B43" s="99"/>
      <c r="C43" s="100">
        <v>50</v>
      </c>
      <c r="D43" s="108">
        <v>19.22</v>
      </c>
      <c r="E43" s="88">
        <f t="shared" si="60"/>
        <v>0</v>
      </c>
      <c r="F43" s="88">
        <f t="shared" si="61"/>
        <v>0</v>
      </c>
      <c r="G43" s="15" t="e">
        <f t="shared" si="62"/>
        <v>#DIV/0!</v>
      </c>
      <c r="H43" s="15" t="e">
        <f t="shared" si="63"/>
        <v>#DIV/0!</v>
      </c>
      <c r="I43" s="88">
        <f t="shared" si="64"/>
        <v>0</v>
      </c>
      <c r="J43" s="88">
        <f t="shared" si="65"/>
        <v>0</v>
      </c>
      <c r="K43" s="16" t="e">
        <f t="shared" si="66"/>
        <v>#DIV/0!</v>
      </c>
      <c r="AO43" s="88"/>
      <c r="AP43" s="99"/>
      <c r="AQ43" s="134">
        <v>50</v>
      </c>
      <c r="AT43" s="17"/>
      <c r="AU43" s="108"/>
      <c r="AV43" s="108"/>
      <c r="BH43" s="88"/>
      <c r="BI43" s="88"/>
      <c r="BJ43" s="88"/>
      <c r="BL43" s="88"/>
      <c r="BP43" s="88"/>
      <c r="BU43" s="88"/>
      <c r="BW43" s="88"/>
      <c r="CB43" s="88"/>
      <c r="CI43" s="88"/>
      <c r="CP43" s="88"/>
      <c r="CR43" s="126"/>
    </row>
    <row r="44" spans="1:96">
      <c r="A44" s="88"/>
      <c r="B44" s="99"/>
      <c r="C44" s="100">
        <v>75</v>
      </c>
      <c r="D44" s="108">
        <v>19.02</v>
      </c>
      <c r="E44" s="88">
        <f t="shared" si="60"/>
        <v>0</v>
      </c>
      <c r="F44" s="88">
        <f t="shared" si="61"/>
        <v>0</v>
      </c>
      <c r="G44" s="15" t="e">
        <f t="shared" si="62"/>
        <v>#DIV/0!</v>
      </c>
      <c r="H44" s="15" t="e">
        <f t="shared" si="63"/>
        <v>#DIV/0!</v>
      </c>
      <c r="I44" s="88">
        <f t="shared" si="64"/>
        <v>0</v>
      </c>
      <c r="J44" s="88">
        <f t="shared" si="65"/>
        <v>0</v>
      </c>
      <c r="K44" s="16" t="e">
        <f t="shared" si="66"/>
        <v>#DIV/0!</v>
      </c>
      <c r="AO44" s="88"/>
      <c r="AP44" s="99"/>
      <c r="AQ44" s="134">
        <v>75</v>
      </c>
      <c r="AT44" s="17"/>
      <c r="AU44" s="108"/>
      <c r="AV44" s="108"/>
      <c r="BH44" s="88"/>
      <c r="BI44" s="88"/>
      <c r="BJ44" s="88"/>
      <c r="BL44" s="88"/>
      <c r="BP44" s="88"/>
      <c r="BU44" s="88"/>
      <c r="BW44" s="88"/>
      <c r="CB44" s="88"/>
      <c r="CI44" s="88"/>
      <c r="CP44" s="88"/>
      <c r="CR44" s="126"/>
    </row>
    <row r="45" spans="1:96">
      <c r="A45" s="88"/>
      <c r="B45" s="99"/>
      <c r="C45" s="100">
        <v>100</v>
      </c>
      <c r="D45" s="108">
        <v>18.66</v>
      </c>
      <c r="E45" s="88">
        <f t="shared" si="60"/>
        <v>0</v>
      </c>
      <c r="F45" s="88">
        <f t="shared" si="61"/>
        <v>0</v>
      </c>
      <c r="G45" s="15" t="e">
        <f t="shared" si="62"/>
        <v>#DIV/0!</v>
      </c>
      <c r="H45" s="15" t="e">
        <f t="shared" si="63"/>
        <v>#DIV/0!</v>
      </c>
      <c r="I45" s="88">
        <f t="shared" si="64"/>
        <v>0</v>
      </c>
      <c r="J45" s="88">
        <f t="shared" si="65"/>
        <v>0</v>
      </c>
      <c r="K45" s="16" t="e">
        <f t="shared" si="66"/>
        <v>#DIV/0!</v>
      </c>
      <c r="AO45" s="88"/>
      <c r="AP45" s="99"/>
      <c r="AQ45" s="134">
        <v>100</v>
      </c>
      <c r="AT45" s="17"/>
      <c r="AU45" s="108"/>
      <c r="AV45" s="108"/>
      <c r="BH45" s="88"/>
      <c r="BI45" s="88"/>
      <c r="BJ45" s="88"/>
      <c r="BL45" s="88"/>
      <c r="BP45" s="88"/>
      <c r="BU45" s="88"/>
      <c r="BW45" s="88"/>
      <c r="CB45" s="88"/>
      <c r="CI45" s="88"/>
      <c r="CP45" s="88"/>
      <c r="CR45" s="126"/>
    </row>
    <row r="46" spans="1:96">
      <c r="A46" s="88"/>
      <c r="B46" s="99"/>
      <c r="C46" s="100">
        <v>150</v>
      </c>
      <c r="D46" s="108">
        <v>18.41</v>
      </c>
      <c r="E46" s="88">
        <f t="shared" si="60"/>
        <v>0</v>
      </c>
      <c r="F46" s="88">
        <f t="shared" si="61"/>
        <v>0</v>
      </c>
      <c r="G46" s="15" t="e">
        <f t="shared" si="62"/>
        <v>#DIV/0!</v>
      </c>
      <c r="H46" s="15" t="e">
        <f t="shared" si="63"/>
        <v>#DIV/0!</v>
      </c>
      <c r="I46" s="88">
        <f t="shared" si="64"/>
        <v>0</v>
      </c>
      <c r="J46" s="88">
        <f t="shared" si="65"/>
        <v>0</v>
      </c>
      <c r="K46" s="16" t="e">
        <f t="shared" si="66"/>
        <v>#DIV/0!</v>
      </c>
      <c r="AO46" s="88"/>
      <c r="AP46" s="99"/>
      <c r="AQ46" s="134">
        <v>150</v>
      </c>
      <c r="AT46" s="17"/>
      <c r="AU46" s="108"/>
      <c r="AV46" s="108"/>
      <c r="BH46" s="88"/>
      <c r="BI46" s="88"/>
      <c r="BJ46" s="88"/>
      <c r="BL46" s="88"/>
      <c r="BP46" s="88"/>
      <c r="BU46" s="88"/>
      <c r="BW46" s="88"/>
      <c r="CB46" s="88"/>
      <c r="CI46" s="88"/>
      <c r="CP46" s="88"/>
      <c r="CR46" s="126"/>
    </row>
    <row r="47" spans="1:96">
      <c r="A47" s="88"/>
      <c r="B47" s="99"/>
      <c r="C47" s="100">
        <v>200</v>
      </c>
      <c r="D47" s="108">
        <v>18.309999999999999</v>
      </c>
      <c r="E47" s="88">
        <f t="shared" si="60"/>
        <v>0</v>
      </c>
      <c r="F47" s="88">
        <f t="shared" si="61"/>
        <v>0</v>
      </c>
      <c r="G47" s="15" t="e">
        <f t="shared" si="62"/>
        <v>#DIV/0!</v>
      </c>
      <c r="H47" s="15" t="e">
        <f t="shared" si="63"/>
        <v>#DIV/0!</v>
      </c>
      <c r="I47" s="88">
        <f t="shared" si="64"/>
        <v>0</v>
      </c>
      <c r="J47" s="88">
        <f t="shared" si="65"/>
        <v>0</v>
      </c>
      <c r="K47" s="16" t="e">
        <f t="shared" si="66"/>
        <v>#DIV/0!</v>
      </c>
      <c r="AO47" s="88"/>
      <c r="AP47" s="99"/>
      <c r="AQ47" s="134">
        <v>200</v>
      </c>
      <c r="AT47" s="17"/>
      <c r="AU47" s="108"/>
      <c r="AV47" s="108"/>
      <c r="BH47" s="88"/>
      <c r="BI47" s="88"/>
      <c r="BJ47" s="88"/>
      <c r="BL47" s="88"/>
      <c r="BP47" s="88"/>
      <c r="BU47" s="88"/>
      <c r="BW47" s="88"/>
      <c r="CB47" s="88"/>
      <c r="CI47" s="88"/>
      <c r="CP47" s="88"/>
      <c r="CR47" s="126"/>
    </row>
    <row r="48" spans="1:96">
      <c r="A48" s="88"/>
      <c r="B48" s="99"/>
      <c r="C48" s="100">
        <v>300</v>
      </c>
      <c r="D48" s="108">
        <v>17.11</v>
      </c>
      <c r="E48" s="88">
        <f t="shared" si="60"/>
        <v>0</v>
      </c>
      <c r="F48" s="88">
        <f t="shared" si="61"/>
        <v>0</v>
      </c>
      <c r="G48" s="15" t="e">
        <f t="shared" si="62"/>
        <v>#DIV/0!</v>
      </c>
      <c r="H48" s="15" t="e">
        <f t="shared" si="63"/>
        <v>#DIV/0!</v>
      </c>
      <c r="I48" s="88">
        <f t="shared" si="64"/>
        <v>0</v>
      </c>
      <c r="J48" s="88">
        <f t="shared" si="65"/>
        <v>0</v>
      </c>
      <c r="K48" s="16" t="e">
        <f t="shared" si="66"/>
        <v>#DIV/0!</v>
      </c>
      <c r="AO48" s="88"/>
      <c r="AP48" s="99"/>
      <c r="AQ48" s="134">
        <v>300</v>
      </c>
      <c r="AT48" s="17"/>
      <c r="AU48" s="108"/>
      <c r="AV48" s="108"/>
      <c r="CR48" s="126"/>
    </row>
    <row r="49" spans="1:96">
      <c r="A49" s="88"/>
      <c r="B49" s="99"/>
      <c r="C49" s="100">
        <v>400</v>
      </c>
      <c r="D49" s="108">
        <v>15.57</v>
      </c>
      <c r="E49" s="88">
        <f t="shared" si="60"/>
        <v>0</v>
      </c>
      <c r="F49" s="88">
        <f t="shared" si="61"/>
        <v>0</v>
      </c>
      <c r="G49" s="15" t="e">
        <f t="shared" si="62"/>
        <v>#DIV/0!</v>
      </c>
      <c r="H49" s="15" t="e">
        <f t="shared" si="63"/>
        <v>#DIV/0!</v>
      </c>
      <c r="I49" s="88">
        <f t="shared" si="64"/>
        <v>0</v>
      </c>
      <c r="J49" s="88">
        <f t="shared" si="65"/>
        <v>0</v>
      </c>
      <c r="K49" s="16" t="e">
        <f t="shared" si="66"/>
        <v>#DIV/0!</v>
      </c>
      <c r="AO49" s="88"/>
      <c r="AP49" s="99"/>
      <c r="AQ49" s="134">
        <v>400</v>
      </c>
      <c r="AT49" s="17"/>
      <c r="AU49" s="108"/>
      <c r="AV49" s="108"/>
      <c r="CR49" s="126"/>
    </row>
    <row r="50" spans="1:96">
      <c r="A50" s="88"/>
      <c r="B50" s="99"/>
      <c r="C50" s="100">
        <v>500</v>
      </c>
      <c r="D50" s="108">
        <v>11.11</v>
      </c>
      <c r="E50" s="88">
        <f t="shared" si="60"/>
        <v>0</v>
      </c>
      <c r="F50" s="88">
        <f t="shared" si="61"/>
        <v>0</v>
      </c>
      <c r="G50" s="15" t="e">
        <f t="shared" si="62"/>
        <v>#DIV/0!</v>
      </c>
      <c r="H50" s="15" t="e">
        <f t="shared" si="63"/>
        <v>#DIV/0!</v>
      </c>
      <c r="I50" s="88">
        <f t="shared" si="64"/>
        <v>0</v>
      </c>
      <c r="J50" s="88">
        <f t="shared" si="65"/>
        <v>0</v>
      </c>
      <c r="K50" s="16" t="e">
        <f t="shared" si="66"/>
        <v>#DIV/0!</v>
      </c>
      <c r="AO50" s="88"/>
      <c r="AP50" s="99"/>
      <c r="AQ50" s="134">
        <v>500</v>
      </c>
      <c r="AU50" s="108"/>
      <c r="AV50" s="108"/>
      <c r="CR50" s="126"/>
    </row>
    <row r="51" spans="1:96">
      <c r="A51" s="88"/>
      <c r="B51" s="99"/>
      <c r="C51" s="100">
        <v>600</v>
      </c>
      <c r="D51" s="88"/>
      <c r="E51" s="88">
        <f t="shared" si="60"/>
        <v>0</v>
      </c>
      <c r="F51" s="88">
        <f t="shared" si="61"/>
        <v>0</v>
      </c>
      <c r="G51" s="15" t="e">
        <f t="shared" si="62"/>
        <v>#DIV/0!</v>
      </c>
      <c r="H51" s="15" t="e">
        <f t="shared" si="63"/>
        <v>#DIV/0!</v>
      </c>
      <c r="I51" s="88">
        <f t="shared" si="64"/>
        <v>0</v>
      </c>
      <c r="J51" s="88">
        <f t="shared" si="65"/>
        <v>0</v>
      </c>
      <c r="K51" s="16" t="e">
        <f t="shared" si="66"/>
        <v>#DIV/0!</v>
      </c>
      <c r="AO51" s="88"/>
      <c r="AP51" s="99"/>
      <c r="AQ51" s="134">
        <v>600</v>
      </c>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8"/>
      <c r="BR51" s="88"/>
      <c r="BS51" s="88"/>
      <c r="BT51" s="88"/>
      <c r="BU51" s="88"/>
      <c r="BV51" s="88"/>
      <c r="BW51" s="88"/>
      <c r="BX51" s="88"/>
      <c r="BY51" s="88"/>
      <c r="BZ51" s="88"/>
      <c r="CA51" s="88"/>
      <c r="CB51" s="88"/>
      <c r="CC51" s="88"/>
      <c r="CD51" s="88"/>
      <c r="CE51" s="88"/>
      <c r="CF51" s="88"/>
      <c r="CG51" s="88"/>
      <c r="CH51" s="88"/>
      <c r="CI51" s="88"/>
      <c r="CJ51" s="88"/>
      <c r="CK51" s="88"/>
      <c r="CL51" s="88"/>
      <c r="CM51" s="88"/>
      <c r="CN51" s="88"/>
      <c r="CO51" s="88"/>
      <c r="CP51" s="88"/>
      <c r="CQ51" s="88"/>
      <c r="CR51" s="126"/>
    </row>
    <row r="52" spans="1:96">
      <c r="A52" s="88"/>
      <c r="B52" s="94"/>
      <c r="C52" s="130"/>
      <c r="D52" s="88"/>
      <c r="E52" s="88"/>
      <c r="F52" s="88"/>
      <c r="G52" s="15"/>
      <c r="H52" s="15"/>
      <c r="I52" s="88"/>
      <c r="J52" s="88"/>
      <c r="AO52" s="88"/>
      <c r="AP52" s="94"/>
      <c r="AQ52" s="131"/>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8"/>
      <c r="BR52" s="88"/>
      <c r="BS52" s="88"/>
      <c r="BT52" s="88"/>
      <c r="BU52" s="88"/>
      <c r="BV52" s="88"/>
      <c r="BW52" s="88"/>
      <c r="BX52" s="88"/>
      <c r="BY52" s="88"/>
      <c r="BZ52" s="88"/>
      <c r="CA52" s="88"/>
      <c r="CB52" s="88"/>
      <c r="CC52" s="88"/>
      <c r="CD52" s="88"/>
      <c r="CE52" s="88"/>
      <c r="CF52" s="88"/>
      <c r="CG52" s="88"/>
      <c r="CH52" s="88"/>
      <c r="CI52" s="88"/>
      <c r="CJ52" s="88"/>
      <c r="CK52" s="88"/>
      <c r="CL52" s="88"/>
      <c r="CM52" s="88"/>
      <c r="CN52" s="88"/>
      <c r="CO52" s="88"/>
      <c r="CP52" s="88"/>
      <c r="CQ52" s="88"/>
      <c r="CR52" s="131"/>
    </row>
    <row r="53" spans="1:96">
      <c r="A53" s="95"/>
      <c r="B53" s="96"/>
      <c r="C53" s="97" t="s">
        <v>15</v>
      </c>
      <c r="D53" s="95">
        <v>342</v>
      </c>
      <c r="E53" s="88">
        <f>COUNT(CR53:CS53)</f>
        <v>0</v>
      </c>
      <c r="F53" s="88">
        <f>SUM(CR53:CS53)</f>
        <v>0</v>
      </c>
      <c r="G53" s="15" t="e">
        <f>AVERAGE(CR53:CR53)</f>
        <v>#DIV/0!</v>
      </c>
      <c r="H53" s="15" t="e">
        <f>STDEV(CR53:CR53)</f>
        <v>#DIV/0!</v>
      </c>
      <c r="I53" s="88">
        <f>MAX(CR53:CS53)</f>
        <v>0</v>
      </c>
      <c r="J53" s="88">
        <f>MIN(CR53:CS53)</f>
        <v>0</v>
      </c>
      <c r="K53" s="16" t="e">
        <f>D53-G53</f>
        <v>#DIV/0!</v>
      </c>
      <c r="AO53" s="95"/>
      <c r="AP53" s="96"/>
      <c r="AQ53" s="133" t="s">
        <v>15</v>
      </c>
      <c r="AS53" s="95"/>
      <c r="AT53" s="5"/>
      <c r="AU53" s="95"/>
      <c r="AV53" s="95"/>
      <c r="AW53" s="95"/>
      <c r="AX53" s="95"/>
      <c r="AY53" s="95"/>
      <c r="AZ53" s="95"/>
      <c r="BA53" s="95"/>
      <c r="BB53" s="95"/>
      <c r="BC53" s="95"/>
      <c r="BD53" s="95"/>
      <c r="BE53" s="95"/>
      <c r="BF53" s="95"/>
      <c r="BG53" s="95"/>
      <c r="BH53" s="95"/>
      <c r="BI53" s="95"/>
      <c r="BJ53" s="95"/>
      <c r="BK53" s="95"/>
      <c r="BL53" s="95"/>
      <c r="BM53" s="95"/>
      <c r="BN53" s="95"/>
      <c r="BO53" s="95"/>
      <c r="BP53" s="95"/>
      <c r="BQ53" s="95"/>
      <c r="BR53" s="95"/>
      <c r="BS53" s="95"/>
      <c r="BT53" s="95"/>
      <c r="BU53" s="95"/>
      <c r="BV53" s="95"/>
      <c r="BW53" s="95"/>
      <c r="BX53" s="95"/>
      <c r="BY53" s="95"/>
      <c r="BZ53" s="95"/>
      <c r="CA53" s="95"/>
      <c r="CB53" s="95"/>
      <c r="CC53" s="95"/>
      <c r="CD53" s="95"/>
      <c r="CE53" s="95"/>
      <c r="CF53" s="95"/>
      <c r="CG53" s="95"/>
      <c r="CH53" s="95"/>
      <c r="CI53" s="95"/>
      <c r="CJ53" s="95"/>
      <c r="CK53" s="95"/>
      <c r="CL53" s="95"/>
      <c r="CM53" s="95"/>
      <c r="CN53" s="95"/>
      <c r="CO53" s="95"/>
      <c r="CP53" s="95"/>
      <c r="CQ53" s="95"/>
      <c r="CR53" s="125"/>
    </row>
    <row r="54" spans="1:96">
      <c r="A54" s="88"/>
      <c r="B54" s="99"/>
      <c r="C54" s="100" t="s">
        <v>16</v>
      </c>
      <c r="D54" s="88">
        <v>0.7</v>
      </c>
      <c r="E54" s="88">
        <f>COUNT(CR54:CS54)</f>
        <v>0</v>
      </c>
      <c r="F54" s="88">
        <f>SUM(CR54:CS54)</f>
        <v>0</v>
      </c>
      <c r="G54" s="15" t="e">
        <f>AVERAGE(CR54:CR54)</f>
        <v>#DIV/0!</v>
      </c>
      <c r="H54" s="15" t="e">
        <f>STDEV(CR54:CR54)</f>
        <v>#DIV/0!</v>
      </c>
      <c r="I54" s="88">
        <f>MAX(CR54:CS54)</f>
        <v>0</v>
      </c>
      <c r="J54" s="88">
        <f>MIN(CR54:CS54)</f>
        <v>0</v>
      </c>
      <c r="K54" s="16" t="e">
        <f>D54-G54</f>
        <v>#DIV/0!</v>
      </c>
      <c r="AO54" s="88"/>
      <c r="AP54" s="99"/>
      <c r="AQ54" s="134" t="s">
        <v>16</v>
      </c>
      <c r="AS54" s="88"/>
      <c r="AT54" s="1"/>
      <c r="AU54" s="88"/>
      <c r="AV54" s="88"/>
      <c r="AW54" s="88"/>
      <c r="AX54" s="88"/>
      <c r="AY54" s="88"/>
      <c r="AZ54" s="88"/>
      <c r="BA54" s="88"/>
      <c r="BB54" s="88"/>
      <c r="BC54" s="88"/>
      <c r="BD54" s="88"/>
      <c r="BE54" s="88"/>
      <c r="BF54" s="88"/>
      <c r="BG54" s="88"/>
      <c r="BH54" s="88"/>
      <c r="BI54" s="88"/>
      <c r="BJ54" s="88"/>
      <c r="BK54" s="88"/>
      <c r="BL54" s="88"/>
      <c r="BM54" s="88"/>
      <c r="BN54" s="88"/>
      <c r="BO54" s="88"/>
      <c r="BP54" s="88"/>
      <c r="BQ54" s="88"/>
      <c r="BR54" s="88"/>
      <c r="BS54" s="88"/>
      <c r="BT54" s="88"/>
      <c r="BU54" s="88"/>
      <c r="BV54" s="88"/>
      <c r="BW54" s="88"/>
      <c r="BX54" s="88"/>
      <c r="BY54" s="88"/>
      <c r="BZ54" s="88"/>
      <c r="CA54" s="88"/>
      <c r="CB54" s="88"/>
      <c r="CC54" s="88"/>
      <c r="CD54" s="88"/>
      <c r="CE54" s="88"/>
      <c r="CF54" s="88"/>
      <c r="CG54" s="88"/>
      <c r="CH54" s="88"/>
      <c r="CI54" s="88"/>
      <c r="CJ54" s="88"/>
      <c r="CK54" s="88"/>
      <c r="CL54" s="88"/>
      <c r="CM54" s="88"/>
      <c r="CN54" s="88"/>
      <c r="CO54" s="88"/>
      <c r="CP54" s="88"/>
      <c r="CQ54" s="88"/>
      <c r="CR54" s="126"/>
    </row>
    <row r="55" spans="1:96">
      <c r="A55" s="88" t="s">
        <v>0</v>
      </c>
      <c r="B55" s="88" t="s">
        <v>1</v>
      </c>
      <c r="C55" s="89" t="s">
        <v>2</v>
      </c>
      <c r="D55" s="88">
        <v>2003</v>
      </c>
      <c r="E55" s="88" t="s">
        <v>3</v>
      </c>
      <c r="F55" s="88" t="s">
        <v>79</v>
      </c>
      <c r="G55" s="15" t="s">
        <v>4</v>
      </c>
      <c r="H55" s="15" t="s">
        <v>82</v>
      </c>
      <c r="I55" s="88" t="s">
        <v>5</v>
      </c>
      <c r="J55" s="88" t="s">
        <v>6</v>
      </c>
      <c r="K55" s="15" t="s">
        <v>7</v>
      </c>
      <c r="L55" s="16" t="s">
        <v>84</v>
      </c>
      <c r="AO55" s="91" t="s">
        <v>11</v>
      </c>
      <c r="AP55" s="91" t="s">
        <v>12</v>
      </c>
      <c r="AQ55" s="128" t="s">
        <v>13</v>
      </c>
      <c r="AS55" s="88">
        <v>2006</v>
      </c>
      <c r="AT55" s="88">
        <v>2005</v>
      </c>
      <c r="AU55" s="88">
        <v>2004</v>
      </c>
      <c r="AV55" s="88">
        <v>2003</v>
      </c>
      <c r="AW55" s="88"/>
      <c r="AX55" s="88"/>
      <c r="AY55" s="88">
        <v>2002</v>
      </c>
      <c r="AZ55" s="88">
        <v>2001</v>
      </c>
      <c r="BA55" s="88">
        <v>2000</v>
      </c>
      <c r="BB55" s="88"/>
      <c r="BC55" s="88">
        <v>1999</v>
      </c>
      <c r="BD55" s="88" t="s">
        <v>81</v>
      </c>
      <c r="BE55" s="88">
        <v>1997</v>
      </c>
      <c r="BF55" s="88">
        <v>1996</v>
      </c>
      <c r="BG55" s="88">
        <v>1995</v>
      </c>
      <c r="BH55" s="91">
        <v>1994</v>
      </c>
      <c r="BI55" s="91">
        <v>1993</v>
      </c>
      <c r="BJ55" s="91">
        <v>1992</v>
      </c>
      <c r="BK55" s="91">
        <v>1991</v>
      </c>
      <c r="BL55" s="91">
        <v>1990</v>
      </c>
      <c r="BM55" s="91">
        <v>1990</v>
      </c>
      <c r="BN55" s="91">
        <v>1989</v>
      </c>
      <c r="BO55" s="91">
        <v>1989</v>
      </c>
      <c r="BP55" s="91">
        <v>1989</v>
      </c>
      <c r="BQ55" s="91">
        <v>1988</v>
      </c>
      <c r="BR55" s="91">
        <v>1988</v>
      </c>
      <c r="BS55" s="91">
        <v>1987</v>
      </c>
      <c r="BT55" s="91">
        <v>1986</v>
      </c>
      <c r="BU55" s="91">
        <v>1986</v>
      </c>
      <c r="BV55" s="91">
        <v>1986</v>
      </c>
      <c r="BW55" s="91">
        <v>1985</v>
      </c>
      <c r="BX55" s="91">
        <v>1985</v>
      </c>
      <c r="BY55" s="91">
        <v>1985</v>
      </c>
      <c r="BZ55" s="91">
        <v>1984</v>
      </c>
      <c r="CA55" s="91">
        <v>19884</v>
      </c>
      <c r="CB55" s="91">
        <v>1984</v>
      </c>
      <c r="CC55" s="91">
        <v>1984</v>
      </c>
      <c r="CD55" s="91">
        <v>1984</v>
      </c>
      <c r="CE55" s="91">
        <v>1983</v>
      </c>
      <c r="CF55" s="91">
        <v>1983</v>
      </c>
      <c r="CG55" s="91">
        <v>1983</v>
      </c>
      <c r="CH55" s="91">
        <v>1983</v>
      </c>
      <c r="CI55" s="91">
        <v>1982</v>
      </c>
      <c r="CJ55" s="91">
        <v>1982</v>
      </c>
      <c r="CK55" s="91">
        <v>1982</v>
      </c>
      <c r="CL55" s="91">
        <v>1982</v>
      </c>
      <c r="CM55" s="91">
        <v>1981</v>
      </c>
      <c r="CN55" s="91">
        <v>1981</v>
      </c>
      <c r="CO55" s="91">
        <v>1981</v>
      </c>
      <c r="CP55" s="91">
        <v>1981</v>
      </c>
      <c r="CQ55" s="91">
        <v>1981</v>
      </c>
      <c r="CR55" s="128">
        <v>1980</v>
      </c>
    </row>
    <row r="56" spans="1:96">
      <c r="A56" s="91">
        <v>2</v>
      </c>
      <c r="B56" s="92">
        <v>39</v>
      </c>
      <c r="C56" s="93" t="s">
        <v>14</v>
      </c>
      <c r="D56" s="91"/>
      <c r="E56" s="88">
        <f>COUNT(CR56:#REF!)</f>
        <v>0</v>
      </c>
      <c r="F56" s="88" t="e">
        <f>SUM(CR56:#REF!)</f>
        <v>#REF!</v>
      </c>
      <c r="G56" s="15" t="e">
        <f>AVERAGE(CR56:#REF!)</f>
        <v>#REF!</v>
      </c>
      <c r="H56" s="15" t="e">
        <f>STDEV(CR56:#REF!)</f>
        <v>#REF!</v>
      </c>
      <c r="I56" s="88" t="e">
        <f>MAX(CR56:#REF!)</f>
        <v>#REF!</v>
      </c>
      <c r="J56" s="88" t="e">
        <f>MIN(CR56:#REF!)</f>
        <v>#REF!</v>
      </c>
      <c r="K56" s="16" t="e">
        <f t="shared" ref="K56:K69" si="67">D56-G56</f>
        <v>#REF!</v>
      </c>
      <c r="AO56" s="91">
        <v>2</v>
      </c>
      <c r="AP56" s="92">
        <v>39</v>
      </c>
      <c r="AQ56" s="132" t="s">
        <v>14</v>
      </c>
      <c r="AS56" s="91"/>
      <c r="AT56" s="3"/>
      <c r="AU56" s="91"/>
      <c r="AV56" s="91"/>
      <c r="AW56" s="91"/>
      <c r="AX56" s="91"/>
      <c r="AY56" s="91"/>
      <c r="AZ56" s="91"/>
      <c r="BA56" s="91"/>
      <c r="BB56" s="91"/>
      <c r="BC56" s="91"/>
      <c r="BD56" s="91"/>
      <c r="BE56" s="91"/>
      <c r="BF56" s="91"/>
      <c r="BG56" s="91"/>
      <c r="BH56" s="91"/>
      <c r="BI56" s="91"/>
      <c r="BJ56" s="91"/>
      <c r="BK56" s="91"/>
      <c r="BL56" s="91"/>
      <c r="BM56" s="91"/>
      <c r="BN56" s="91"/>
      <c r="BO56" s="91"/>
      <c r="BP56" s="91"/>
      <c r="BQ56" s="91"/>
      <c r="BR56" s="91"/>
      <c r="BS56" s="91"/>
      <c r="BT56" s="91"/>
      <c r="BU56" s="91"/>
      <c r="BV56" s="91"/>
      <c r="BW56" s="91"/>
      <c r="BX56" s="91"/>
      <c r="BY56" s="91"/>
      <c r="BZ56" s="91"/>
      <c r="CA56" s="91"/>
      <c r="CB56" s="91"/>
      <c r="CC56" s="91"/>
      <c r="CD56" s="91"/>
      <c r="CE56" s="91"/>
      <c r="CF56" s="91"/>
      <c r="CG56" s="91"/>
      <c r="CH56" s="91"/>
      <c r="CI56" s="91"/>
      <c r="CJ56" s="91"/>
      <c r="CK56" s="91"/>
      <c r="CL56" s="91"/>
      <c r="CM56" s="91"/>
      <c r="CN56" s="91"/>
      <c r="CO56" s="91"/>
      <c r="CP56" s="91"/>
      <c r="CQ56" s="91"/>
      <c r="CR56" s="124"/>
    </row>
    <row r="57" spans="1:96">
      <c r="A57" s="88"/>
      <c r="B57" s="99"/>
      <c r="C57" s="97">
        <v>0</v>
      </c>
      <c r="D57" s="95"/>
      <c r="E57" s="88">
        <f>COUNT(CR57:#REF!)</f>
        <v>0</v>
      </c>
      <c r="F57" s="88" t="e">
        <f>SUM(CR57:#REF!)</f>
        <v>#REF!</v>
      </c>
      <c r="G57" s="15" t="e">
        <f>AVERAGE(CR57:#REF!)</f>
        <v>#REF!</v>
      </c>
      <c r="H57" s="15" t="e">
        <f>STDEV(CR57:#REF!)</f>
        <v>#REF!</v>
      </c>
      <c r="I57" s="88" t="e">
        <f>MAX(CR57:#REF!)</f>
        <v>#REF!</v>
      </c>
      <c r="J57" s="88" t="e">
        <f>MIN(CR57:#REF!)</f>
        <v>#REF!</v>
      </c>
      <c r="K57" s="16" t="e">
        <f t="shared" si="67"/>
        <v>#REF!</v>
      </c>
      <c r="AO57" s="88"/>
      <c r="AP57" s="99"/>
      <c r="AQ57" s="133">
        <v>0</v>
      </c>
      <c r="AS57" s="95"/>
      <c r="AT57" s="5"/>
      <c r="AU57" s="95"/>
      <c r="AV57" s="95"/>
      <c r="AW57" s="95"/>
      <c r="AX57" s="95"/>
      <c r="AY57" s="95"/>
      <c r="AZ57" s="95"/>
      <c r="BA57" s="95"/>
      <c r="BB57" s="95"/>
      <c r="BC57" s="95"/>
      <c r="BD57" s="95"/>
      <c r="BE57" s="95"/>
      <c r="BF57" s="95"/>
      <c r="BG57" s="95"/>
      <c r="BH57" s="95"/>
      <c r="BI57" s="95"/>
      <c r="BJ57" s="95"/>
      <c r="BK57" s="95"/>
      <c r="BL57" s="95"/>
      <c r="BM57" s="95"/>
      <c r="BN57" s="95"/>
      <c r="BO57" s="95"/>
      <c r="BP57" s="95"/>
      <c r="BQ57" s="95"/>
      <c r="BR57" s="95"/>
      <c r="BS57" s="95"/>
      <c r="BT57" s="95"/>
      <c r="BU57" s="95"/>
      <c r="BV57" s="95"/>
      <c r="BW57" s="95"/>
      <c r="BX57" s="95"/>
      <c r="BY57" s="95"/>
      <c r="BZ57" s="95"/>
      <c r="CA57" s="95"/>
      <c r="CB57" s="95"/>
      <c r="CC57" s="95"/>
      <c r="CD57" s="95"/>
      <c r="CE57" s="95"/>
      <c r="CF57" s="95"/>
      <c r="CG57" s="95"/>
      <c r="CH57" s="95"/>
      <c r="CI57" s="95"/>
      <c r="CJ57" s="95"/>
      <c r="CK57" s="95"/>
      <c r="CL57" s="95"/>
      <c r="CM57" s="95"/>
      <c r="CN57" s="95"/>
      <c r="CO57" s="95"/>
      <c r="CP57" s="95"/>
      <c r="CQ57" s="95"/>
      <c r="CR57" s="125"/>
    </row>
    <row r="58" spans="1:96">
      <c r="A58" s="88"/>
      <c r="B58" s="99"/>
      <c r="C58" s="100">
        <v>10</v>
      </c>
      <c r="E58" s="88">
        <f>COUNT(CR58:#REF!)</f>
        <v>0</v>
      </c>
      <c r="F58" s="88" t="e">
        <f>SUM(CR58:#REF!)</f>
        <v>#REF!</v>
      </c>
      <c r="G58" s="15" t="e">
        <f>AVERAGE(CR58:#REF!)</f>
        <v>#REF!</v>
      </c>
      <c r="H58" s="15" t="e">
        <f>STDEV(CR58:#REF!)</f>
        <v>#REF!</v>
      </c>
      <c r="I58" s="88" t="e">
        <f>MAX(CR58:#REF!)</f>
        <v>#REF!</v>
      </c>
      <c r="J58" s="88" t="e">
        <f>MIN(CR58:#REF!)</f>
        <v>#REF!</v>
      </c>
      <c r="K58" s="16" t="e">
        <f t="shared" si="67"/>
        <v>#REF!</v>
      </c>
      <c r="AO58" s="88"/>
      <c r="AP58" s="99"/>
      <c r="AQ58" s="134">
        <v>10</v>
      </c>
      <c r="AT58" s="17"/>
      <c r="BH58" s="88"/>
      <c r="BI58" s="88"/>
      <c r="BJ58" s="88"/>
      <c r="BP58" s="88"/>
      <c r="BU58" s="88"/>
      <c r="BW58" s="88"/>
      <c r="CB58" s="88"/>
      <c r="CI58" s="88"/>
      <c r="CN58" s="88"/>
      <c r="CP58" s="88"/>
      <c r="CR58" s="126"/>
    </row>
    <row r="59" spans="1:96">
      <c r="A59" s="88"/>
      <c r="B59" s="99"/>
      <c r="C59" s="100">
        <v>20</v>
      </c>
      <c r="E59" s="88">
        <f>COUNT(CR59:#REF!)</f>
        <v>0</v>
      </c>
      <c r="F59" s="88" t="e">
        <f>SUM(CR59:#REF!)</f>
        <v>#REF!</v>
      </c>
      <c r="G59" s="15" t="e">
        <f>AVERAGE(CR59:#REF!)</f>
        <v>#REF!</v>
      </c>
      <c r="H59" s="15" t="e">
        <f>STDEV(CR59:#REF!)</f>
        <v>#REF!</v>
      </c>
      <c r="I59" s="88" t="e">
        <f>MAX(CR59:#REF!)</f>
        <v>#REF!</v>
      </c>
      <c r="J59" s="88" t="e">
        <f>MIN(CR59:#REF!)</f>
        <v>#REF!</v>
      </c>
      <c r="K59" s="16" t="e">
        <f t="shared" si="67"/>
        <v>#REF!</v>
      </c>
      <c r="AO59" s="88"/>
      <c r="AP59" s="99"/>
      <c r="AQ59" s="134">
        <v>20</v>
      </c>
      <c r="AT59" s="17"/>
      <c r="BH59" s="88"/>
      <c r="BI59" s="88"/>
      <c r="BJ59" s="88"/>
      <c r="BP59" s="88"/>
      <c r="BU59" s="88"/>
      <c r="BW59" s="88"/>
      <c r="CB59" s="88"/>
      <c r="CI59" s="88"/>
      <c r="CN59" s="88"/>
      <c r="CP59" s="88"/>
      <c r="CR59" s="126"/>
    </row>
    <row r="60" spans="1:96">
      <c r="A60" s="88"/>
      <c r="B60" s="99"/>
      <c r="C60" s="100">
        <v>30</v>
      </c>
      <c r="E60" s="88">
        <f>COUNT(CR60:#REF!)</f>
        <v>0</v>
      </c>
      <c r="F60" s="88" t="e">
        <f>SUM(CR60:#REF!)</f>
        <v>#REF!</v>
      </c>
      <c r="G60" s="15" t="e">
        <f>AVERAGE(CR60:#REF!)</f>
        <v>#REF!</v>
      </c>
      <c r="H60" s="15" t="e">
        <f>STDEV(CR60:#REF!)</f>
        <v>#REF!</v>
      </c>
      <c r="I60" s="88" t="e">
        <f>MAX(CR60:#REF!)</f>
        <v>#REF!</v>
      </c>
      <c r="J60" s="88" t="e">
        <f>MIN(CR60:#REF!)</f>
        <v>#REF!</v>
      </c>
      <c r="K60" s="16" t="e">
        <f t="shared" si="67"/>
        <v>#REF!</v>
      </c>
      <c r="AO60" s="88"/>
      <c r="AP60" s="99"/>
      <c r="AQ60" s="134">
        <v>30</v>
      </c>
      <c r="AT60" s="17"/>
      <c r="BH60" s="88"/>
      <c r="BI60" s="88"/>
      <c r="BJ60" s="88"/>
      <c r="BP60" s="88"/>
      <c r="BU60" s="88"/>
      <c r="BW60" s="88"/>
      <c r="CB60" s="88"/>
      <c r="CI60" s="88"/>
      <c r="CN60" s="88"/>
      <c r="CP60" s="88"/>
      <c r="CR60" s="126"/>
    </row>
    <row r="61" spans="1:96">
      <c r="A61" s="88"/>
      <c r="B61" s="99"/>
      <c r="C61" s="100">
        <v>50</v>
      </c>
      <c r="E61" s="88">
        <f>COUNT(CR61:#REF!)</f>
        <v>0</v>
      </c>
      <c r="F61" s="88" t="e">
        <f>SUM(CR61:#REF!)</f>
        <v>#REF!</v>
      </c>
      <c r="G61" s="15" t="e">
        <f>AVERAGE(CR61:#REF!)</f>
        <v>#REF!</v>
      </c>
      <c r="H61" s="15" t="e">
        <f>STDEV(CR61:#REF!)</f>
        <v>#REF!</v>
      </c>
      <c r="I61" s="88" t="e">
        <f>MAX(CR61:#REF!)</f>
        <v>#REF!</v>
      </c>
      <c r="J61" s="88" t="e">
        <f>MIN(CR61:#REF!)</f>
        <v>#REF!</v>
      </c>
      <c r="K61" s="16" t="e">
        <f t="shared" si="67"/>
        <v>#REF!</v>
      </c>
      <c r="AO61" s="88"/>
      <c r="AP61" s="99"/>
      <c r="AQ61" s="134">
        <v>50</v>
      </c>
      <c r="AT61" s="17"/>
      <c r="BH61" s="88"/>
      <c r="BI61" s="88"/>
      <c r="BJ61" s="88"/>
      <c r="BP61" s="88"/>
      <c r="BU61" s="88"/>
      <c r="BW61" s="88"/>
      <c r="CB61" s="88"/>
      <c r="CI61" s="88"/>
      <c r="CN61" s="88"/>
      <c r="CP61" s="88"/>
      <c r="CR61" s="126"/>
    </row>
    <row r="62" spans="1:96">
      <c r="A62" s="88"/>
      <c r="B62" s="99"/>
      <c r="C62" s="100">
        <v>75</v>
      </c>
      <c r="E62" s="88">
        <f>COUNT(CR62:#REF!)</f>
        <v>0</v>
      </c>
      <c r="F62" s="88" t="e">
        <f>SUM(CR62:#REF!)</f>
        <v>#REF!</v>
      </c>
      <c r="G62" s="15" t="e">
        <f>AVERAGE(CR62:#REF!)</f>
        <v>#REF!</v>
      </c>
      <c r="H62" s="15" t="e">
        <f>STDEV(CR62:#REF!)</f>
        <v>#REF!</v>
      </c>
      <c r="I62" s="88" t="e">
        <f>MAX(CR62:#REF!)</f>
        <v>#REF!</v>
      </c>
      <c r="J62" s="88" t="e">
        <f>MIN(CR62:#REF!)</f>
        <v>#REF!</v>
      </c>
      <c r="K62" s="16" t="e">
        <f t="shared" si="67"/>
        <v>#REF!</v>
      </c>
      <c r="AO62" s="88"/>
      <c r="AP62" s="99"/>
      <c r="AQ62" s="134">
        <v>75</v>
      </c>
      <c r="AT62" s="17"/>
      <c r="BH62" s="88"/>
      <c r="BI62" s="88"/>
      <c r="BJ62" s="88"/>
      <c r="BP62" s="88"/>
      <c r="BU62" s="88"/>
      <c r="BW62" s="88"/>
      <c r="CB62" s="88"/>
      <c r="CI62" s="88"/>
      <c r="CN62" s="88"/>
      <c r="CP62" s="88"/>
      <c r="CR62" s="126"/>
    </row>
    <row r="63" spans="1:96">
      <c r="A63" s="88"/>
      <c r="B63" s="99"/>
      <c r="C63" s="100">
        <v>100</v>
      </c>
      <c r="E63" s="88">
        <f>COUNT(CR63:#REF!)</f>
        <v>0</v>
      </c>
      <c r="F63" s="88" t="e">
        <f>SUM(CR63:#REF!)</f>
        <v>#REF!</v>
      </c>
      <c r="G63" s="15" t="e">
        <f>AVERAGE(CR63:#REF!)</f>
        <v>#REF!</v>
      </c>
      <c r="H63" s="15" t="e">
        <f>STDEV(CR63:#REF!)</f>
        <v>#REF!</v>
      </c>
      <c r="I63" s="88" t="e">
        <f>MAX(CR63:#REF!)</f>
        <v>#REF!</v>
      </c>
      <c r="J63" s="88" t="e">
        <f>MIN(CR63:#REF!)</f>
        <v>#REF!</v>
      </c>
      <c r="K63" s="16" t="e">
        <f t="shared" si="67"/>
        <v>#REF!</v>
      </c>
      <c r="AO63" s="88"/>
      <c r="AP63" s="99"/>
      <c r="AQ63" s="134">
        <v>100</v>
      </c>
      <c r="AT63" s="17"/>
      <c r="BH63" s="88"/>
      <c r="BI63" s="88"/>
      <c r="BJ63" s="88"/>
      <c r="BP63" s="88"/>
      <c r="BU63" s="88"/>
      <c r="BW63" s="88"/>
      <c r="CB63" s="88"/>
      <c r="CI63" s="88"/>
      <c r="CN63" s="88"/>
      <c r="CP63" s="88"/>
      <c r="CR63" s="126"/>
    </row>
    <row r="64" spans="1:96">
      <c r="A64" s="88"/>
      <c r="B64" s="99"/>
      <c r="C64" s="100">
        <v>150</v>
      </c>
      <c r="E64" s="88">
        <f>COUNT(CR64:#REF!)</f>
        <v>0</v>
      </c>
      <c r="F64" s="88" t="e">
        <f>SUM(CR64:#REF!)</f>
        <v>#REF!</v>
      </c>
      <c r="G64" s="15" t="e">
        <f>AVERAGE(CR64:#REF!)</f>
        <v>#REF!</v>
      </c>
      <c r="H64" s="15" t="e">
        <f>STDEV(CR64:#REF!)</f>
        <v>#REF!</v>
      </c>
      <c r="I64" s="88" t="e">
        <f>MAX(CR64:#REF!)</f>
        <v>#REF!</v>
      </c>
      <c r="J64" s="88" t="e">
        <f>MIN(CR64:#REF!)</f>
        <v>#REF!</v>
      </c>
      <c r="K64" s="16" t="e">
        <f t="shared" si="67"/>
        <v>#REF!</v>
      </c>
      <c r="AO64" s="88"/>
      <c r="AP64" s="99"/>
      <c r="AQ64" s="134">
        <v>150</v>
      </c>
      <c r="AT64" s="17"/>
      <c r="BH64" s="88"/>
      <c r="BI64" s="88"/>
      <c r="BJ64" s="88"/>
      <c r="BP64" s="88"/>
      <c r="BU64" s="88"/>
      <c r="BW64" s="88"/>
      <c r="CB64" s="88"/>
      <c r="CI64" s="88"/>
      <c r="CN64" s="88"/>
      <c r="CP64" s="88"/>
      <c r="CR64" s="126"/>
    </row>
    <row r="65" spans="1:96">
      <c r="A65" s="88"/>
      <c r="B65" s="99"/>
      <c r="C65" s="100">
        <v>200</v>
      </c>
      <c r="E65" s="88">
        <f>COUNT(CR65:#REF!)</f>
        <v>0</v>
      </c>
      <c r="F65" s="88" t="e">
        <f>SUM(CR65:#REF!)</f>
        <v>#REF!</v>
      </c>
      <c r="G65" s="15" t="e">
        <f>AVERAGE(CR65:#REF!)</f>
        <v>#REF!</v>
      </c>
      <c r="H65" s="15" t="e">
        <f>STDEV(CR65:#REF!)</f>
        <v>#REF!</v>
      </c>
      <c r="I65" s="88" t="e">
        <f>MAX(CR65:#REF!)</f>
        <v>#REF!</v>
      </c>
      <c r="J65" s="88" t="e">
        <f>MIN(CR65:#REF!)</f>
        <v>#REF!</v>
      </c>
      <c r="K65" s="16" t="e">
        <f t="shared" si="67"/>
        <v>#REF!</v>
      </c>
      <c r="AO65" s="88"/>
      <c r="AP65" s="99"/>
      <c r="AQ65" s="134">
        <v>200</v>
      </c>
      <c r="AT65" s="17"/>
      <c r="BH65" s="88"/>
      <c r="BI65" s="88"/>
      <c r="BJ65" s="88"/>
      <c r="BU65" s="88"/>
      <c r="BW65" s="88"/>
      <c r="CB65" s="88"/>
      <c r="CI65" s="88"/>
      <c r="CN65" s="88"/>
      <c r="CP65" s="88"/>
      <c r="CR65" s="126"/>
    </row>
    <row r="66" spans="1:96">
      <c r="A66" s="88"/>
      <c r="B66" s="99"/>
      <c r="C66" s="100">
        <v>300</v>
      </c>
      <c r="E66" s="88">
        <f>COUNT(CR66:#REF!)</f>
        <v>0</v>
      </c>
      <c r="F66" s="88" t="e">
        <f>SUM(CR66:#REF!)</f>
        <v>#REF!</v>
      </c>
      <c r="G66" s="15" t="e">
        <f>AVERAGE(CR66:#REF!)</f>
        <v>#REF!</v>
      </c>
      <c r="H66" s="15" t="e">
        <f>STDEV(CR66:#REF!)</f>
        <v>#REF!</v>
      </c>
      <c r="I66" s="88" t="e">
        <f>MAX(CR66:#REF!)</f>
        <v>#REF!</v>
      </c>
      <c r="J66" s="88" t="e">
        <f>MIN(CR66:#REF!)</f>
        <v>#REF!</v>
      </c>
      <c r="K66" s="16" t="e">
        <f t="shared" si="67"/>
        <v>#REF!</v>
      </c>
      <c r="AO66" s="88"/>
      <c r="AP66" s="99"/>
      <c r="AQ66" s="134">
        <v>300</v>
      </c>
      <c r="AT66" s="17"/>
      <c r="CR66" s="126"/>
    </row>
    <row r="67" spans="1:96">
      <c r="A67" s="88"/>
      <c r="B67" s="99"/>
      <c r="C67" s="100">
        <v>400</v>
      </c>
      <c r="E67" s="88">
        <f>COUNT(CR67:#REF!)</f>
        <v>0</v>
      </c>
      <c r="F67" s="88" t="e">
        <f>SUM(CR67:#REF!)</f>
        <v>#REF!</v>
      </c>
      <c r="G67" s="15" t="e">
        <f>AVERAGE(CR67:#REF!)</f>
        <v>#REF!</v>
      </c>
      <c r="H67" s="15" t="e">
        <f>STDEV(CR67:#REF!)</f>
        <v>#REF!</v>
      </c>
      <c r="I67" s="88" t="e">
        <f>MAX(CR67:#REF!)</f>
        <v>#REF!</v>
      </c>
      <c r="J67" s="88" t="e">
        <f>MIN(CR67:#REF!)</f>
        <v>#REF!</v>
      </c>
      <c r="K67" s="16" t="e">
        <f t="shared" si="67"/>
        <v>#REF!</v>
      </c>
      <c r="AO67" s="88"/>
      <c r="AP67" s="99"/>
      <c r="AQ67" s="134">
        <v>400</v>
      </c>
      <c r="AT67" s="17"/>
      <c r="CR67" s="126"/>
    </row>
    <row r="68" spans="1:96">
      <c r="A68" s="88"/>
      <c r="B68" s="99"/>
      <c r="C68" s="100">
        <v>500</v>
      </c>
      <c r="E68" s="88">
        <f>COUNT(CR68:#REF!)</f>
        <v>0</v>
      </c>
      <c r="F68" s="88" t="e">
        <f>SUM(CR68:#REF!)</f>
        <v>#REF!</v>
      </c>
      <c r="G68" s="15" t="e">
        <f>AVERAGE(CR68:#REF!)</f>
        <v>#REF!</v>
      </c>
      <c r="H68" s="15" t="e">
        <f>STDEV(CR68:#REF!)</f>
        <v>#REF!</v>
      </c>
      <c r="I68" s="88" t="e">
        <f>MAX(CR68:#REF!)</f>
        <v>#REF!</v>
      </c>
      <c r="J68" s="88" t="e">
        <f>MIN(CR68:#REF!)</f>
        <v>#REF!</v>
      </c>
      <c r="K68" s="16" t="e">
        <f t="shared" si="67"/>
        <v>#REF!</v>
      </c>
      <c r="AO68" s="88"/>
      <c r="AP68" s="99"/>
      <c r="AQ68" s="134">
        <v>500</v>
      </c>
      <c r="CR68" s="126"/>
    </row>
    <row r="69" spans="1:96">
      <c r="A69" s="88"/>
      <c r="B69" s="99"/>
      <c r="C69" s="100">
        <v>600</v>
      </c>
      <c r="D69" s="88"/>
      <c r="E69" s="88">
        <f>COUNT(CR69:#REF!)</f>
        <v>0</v>
      </c>
      <c r="F69" s="88" t="e">
        <f>SUM(CR69:#REF!)</f>
        <v>#REF!</v>
      </c>
      <c r="G69" s="15" t="e">
        <f>AVERAGE(CR69:#REF!)</f>
        <v>#REF!</v>
      </c>
      <c r="H69" s="15" t="e">
        <f>STDEV(CR69:#REF!)</f>
        <v>#REF!</v>
      </c>
      <c r="I69" s="88" t="e">
        <f>MAX(CR69:#REF!)</f>
        <v>#REF!</v>
      </c>
      <c r="J69" s="88" t="e">
        <f>MIN(CR69:#REF!)</f>
        <v>#REF!</v>
      </c>
      <c r="K69" s="16" t="e">
        <f t="shared" si="67"/>
        <v>#REF!</v>
      </c>
      <c r="AO69" s="88"/>
      <c r="AP69" s="99"/>
      <c r="AQ69" s="134">
        <v>600</v>
      </c>
      <c r="AS69" s="88"/>
      <c r="AT69" s="88"/>
      <c r="AU69" s="88"/>
      <c r="AV69" s="88"/>
      <c r="AW69" s="88"/>
      <c r="AX69" s="88"/>
      <c r="AY69" s="88"/>
      <c r="AZ69" s="88"/>
      <c r="BA69" s="88"/>
      <c r="BB69" s="88"/>
      <c r="BC69" s="88"/>
      <c r="BD69" s="88"/>
      <c r="BE69" s="88"/>
      <c r="BF69" s="88"/>
      <c r="BG69" s="88"/>
      <c r="BH69" s="88"/>
      <c r="BI69" s="88"/>
      <c r="BJ69" s="88"/>
      <c r="BK69" s="88"/>
      <c r="BL69" s="88"/>
      <c r="BM69" s="88"/>
      <c r="BN69" s="88"/>
      <c r="BO69" s="88"/>
      <c r="BP69" s="88"/>
      <c r="BQ69" s="88"/>
      <c r="BR69" s="88"/>
      <c r="BS69" s="88"/>
      <c r="BT69" s="88"/>
      <c r="BU69" s="88"/>
      <c r="BV69" s="88"/>
      <c r="BW69" s="88"/>
      <c r="BX69" s="88"/>
      <c r="BY69" s="88"/>
      <c r="BZ69" s="88"/>
      <c r="CA69" s="88"/>
      <c r="CB69" s="88"/>
      <c r="CC69" s="88"/>
      <c r="CD69" s="88"/>
      <c r="CE69" s="88"/>
      <c r="CF69" s="88"/>
      <c r="CG69" s="88"/>
      <c r="CH69" s="88"/>
      <c r="CI69" s="88"/>
      <c r="CJ69" s="88"/>
      <c r="CK69" s="88"/>
      <c r="CL69" s="88"/>
      <c r="CM69" s="88"/>
      <c r="CN69" s="88"/>
      <c r="CO69" s="88"/>
      <c r="CP69" s="88"/>
      <c r="CQ69" s="88"/>
      <c r="CR69" s="126"/>
    </row>
    <row r="70" spans="1:96">
      <c r="A70" s="88"/>
      <c r="B70" s="94"/>
      <c r="C70" s="130"/>
      <c r="D70" s="88"/>
      <c r="E70" s="88"/>
      <c r="F70" s="88"/>
      <c r="G70" s="15"/>
      <c r="H70" s="15"/>
      <c r="I70" s="88"/>
      <c r="J70" s="88"/>
      <c r="AO70" s="88"/>
      <c r="AP70" s="94"/>
      <c r="AQ70" s="131"/>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8"/>
      <c r="BR70" s="88"/>
      <c r="BS70" s="88"/>
      <c r="BT70" s="88"/>
      <c r="BU70" s="88"/>
      <c r="BV70" s="88"/>
      <c r="BW70" s="88"/>
      <c r="BX70" s="88"/>
      <c r="BY70" s="88"/>
      <c r="BZ70" s="88"/>
      <c r="CA70" s="88"/>
      <c r="CB70" s="88"/>
      <c r="CC70" s="88"/>
      <c r="CD70" s="88"/>
      <c r="CE70" s="88"/>
      <c r="CF70" s="88"/>
      <c r="CG70" s="88"/>
      <c r="CH70" s="88"/>
      <c r="CI70" s="88"/>
      <c r="CJ70" s="88"/>
      <c r="CK70" s="88"/>
      <c r="CL70" s="88"/>
      <c r="CM70" s="88"/>
      <c r="CN70" s="88"/>
      <c r="CO70" s="88"/>
      <c r="CP70" s="88"/>
      <c r="CQ70" s="88"/>
      <c r="CR70" s="131"/>
    </row>
    <row r="71" spans="1:96">
      <c r="A71" s="95"/>
      <c r="B71" s="96"/>
      <c r="C71" s="97" t="s">
        <v>15</v>
      </c>
      <c r="D71" s="95"/>
      <c r="E71" s="88">
        <f>COUNT(CR71:#REF!)</f>
        <v>0</v>
      </c>
      <c r="F71" s="88" t="e">
        <f>SUM(CR71:#REF!)</f>
        <v>#REF!</v>
      </c>
      <c r="G71" s="15" t="e">
        <f>AVERAGE(CR71:#REF!)</f>
        <v>#REF!</v>
      </c>
      <c r="H71" s="15" t="e">
        <f>STDEV(CR71:#REF!)</f>
        <v>#REF!</v>
      </c>
      <c r="I71" s="88" t="e">
        <f>MAX(CR71:#REF!)</f>
        <v>#REF!</v>
      </c>
      <c r="J71" s="88" t="e">
        <f>MIN(CR71:#REF!)</f>
        <v>#REF!</v>
      </c>
      <c r="K71" s="16" t="e">
        <f>D71-G71</f>
        <v>#REF!</v>
      </c>
      <c r="AO71" s="95"/>
      <c r="AP71" s="96"/>
      <c r="AQ71" s="133" t="s">
        <v>15</v>
      </c>
      <c r="AS71" s="95"/>
      <c r="AT71" s="5"/>
      <c r="AU71" s="95"/>
      <c r="AV71" s="95"/>
      <c r="AW71" s="95"/>
      <c r="AX71" s="95"/>
      <c r="AY71" s="95"/>
      <c r="AZ71" s="95"/>
      <c r="BA71" s="95"/>
      <c r="BB71" s="95"/>
      <c r="BC71" s="95"/>
      <c r="BD71" s="95"/>
      <c r="BE71" s="95"/>
      <c r="BF71" s="95"/>
      <c r="BG71" s="95"/>
      <c r="BH71" s="95"/>
      <c r="BI71" s="95"/>
      <c r="BJ71" s="95"/>
      <c r="BK71" s="95"/>
      <c r="BL71" s="95"/>
      <c r="BM71" s="95"/>
      <c r="BN71" s="95"/>
      <c r="BO71" s="95"/>
      <c r="BP71" s="95"/>
      <c r="BQ71" s="95"/>
      <c r="BR71" s="95"/>
      <c r="BS71" s="95"/>
      <c r="BT71" s="95"/>
      <c r="BU71" s="95"/>
      <c r="BV71" s="95"/>
      <c r="BW71" s="95"/>
      <c r="BX71" s="95"/>
      <c r="BY71" s="95"/>
      <c r="BZ71" s="95"/>
      <c r="CA71" s="95"/>
      <c r="CB71" s="95"/>
      <c r="CC71" s="95"/>
      <c r="CD71" s="95"/>
      <c r="CE71" s="95"/>
      <c r="CF71" s="95"/>
      <c r="CG71" s="95"/>
      <c r="CH71" s="95"/>
      <c r="CI71" s="95"/>
      <c r="CJ71" s="95"/>
      <c r="CK71" s="95"/>
      <c r="CL71" s="95"/>
      <c r="CM71" s="95"/>
      <c r="CN71" s="95"/>
      <c r="CO71" s="95"/>
      <c r="CP71" s="95"/>
      <c r="CQ71" s="95"/>
      <c r="CR71" s="125"/>
    </row>
    <row r="72" spans="1:96">
      <c r="A72" s="88"/>
      <c r="B72" s="99"/>
      <c r="C72" s="100" t="s">
        <v>16</v>
      </c>
      <c r="D72" s="88"/>
      <c r="E72" s="88">
        <f>COUNT(CR72:#REF!)</f>
        <v>0</v>
      </c>
      <c r="F72" s="88" t="e">
        <f>SUM(CR72:#REF!)</f>
        <v>#REF!</v>
      </c>
      <c r="G72" s="15" t="e">
        <f>AVERAGE(CR72:#REF!)</f>
        <v>#REF!</v>
      </c>
      <c r="H72" s="15" t="e">
        <f>STDEV(CR72:#REF!)</f>
        <v>#REF!</v>
      </c>
      <c r="I72" s="88" t="e">
        <f>MAX(CR72:#REF!)</f>
        <v>#REF!</v>
      </c>
      <c r="J72" s="88" t="e">
        <f>MIN(CR72:#REF!)</f>
        <v>#REF!</v>
      </c>
      <c r="K72" s="16" t="e">
        <f>D72-G72</f>
        <v>#REF!</v>
      </c>
      <c r="AO72" s="88"/>
      <c r="AP72" s="99"/>
      <c r="AQ72" s="134" t="s">
        <v>16</v>
      </c>
      <c r="AS72" s="88"/>
      <c r="AT72" s="1"/>
      <c r="AU72" s="88"/>
      <c r="AV72" s="88"/>
      <c r="AW72" s="88"/>
      <c r="AX72" s="88"/>
      <c r="AY72" s="88"/>
      <c r="AZ72" s="88"/>
      <c r="BA72" s="88"/>
      <c r="BB72" s="88"/>
      <c r="BC72" s="88"/>
      <c r="BD72" s="88"/>
      <c r="BE72" s="88"/>
      <c r="BF72" s="88"/>
      <c r="BG72" s="88"/>
      <c r="BH72" s="88"/>
      <c r="BI72" s="88"/>
      <c r="BJ72" s="88"/>
      <c r="BK72" s="88"/>
      <c r="BL72" s="88"/>
      <c r="BM72" s="88"/>
      <c r="BN72" s="88"/>
      <c r="BO72" s="88"/>
      <c r="BP72" s="88"/>
      <c r="BQ72" s="88"/>
      <c r="BR72" s="88"/>
      <c r="BS72" s="88"/>
      <c r="BT72" s="88"/>
      <c r="BU72" s="88"/>
      <c r="BV72" s="88"/>
      <c r="BW72" s="88"/>
      <c r="BX72" s="88"/>
      <c r="BY72" s="88"/>
      <c r="BZ72" s="88"/>
      <c r="CA72" s="88"/>
      <c r="CB72" s="88"/>
      <c r="CC72" s="88"/>
      <c r="CD72" s="88"/>
      <c r="CE72" s="88"/>
      <c r="CF72" s="88"/>
      <c r="CG72" s="88"/>
      <c r="CH72" s="88"/>
      <c r="CI72" s="88"/>
      <c r="CJ72" s="88"/>
      <c r="CK72" s="88"/>
      <c r="CL72" s="88"/>
      <c r="CM72" s="88"/>
      <c r="CN72" s="88"/>
      <c r="CO72" s="88"/>
      <c r="CP72" s="88"/>
      <c r="CQ72" s="88"/>
      <c r="CR72" s="126"/>
    </row>
    <row r="73" spans="1:96">
      <c r="A73" s="88" t="s">
        <v>0</v>
      </c>
      <c r="B73" s="88" t="s">
        <v>1</v>
      </c>
      <c r="C73" s="89" t="s">
        <v>2</v>
      </c>
      <c r="D73" s="88">
        <v>2003</v>
      </c>
      <c r="E73" s="88" t="s">
        <v>3</v>
      </c>
      <c r="F73" s="88" t="s">
        <v>79</v>
      </c>
      <c r="G73" s="15" t="s">
        <v>4</v>
      </c>
      <c r="H73" s="15" t="s">
        <v>82</v>
      </c>
      <c r="I73" s="88" t="s">
        <v>5</v>
      </c>
      <c r="J73" s="88" t="s">
        <v>6</v>
      </c>
      <c r="K73" s="15" t="s">
        <v>7</v>
      </c>
      <c r="L73" s="16" t="s">
        <v>84</v>
      </c>
      <c r="AO73" s="91" t="s">
        <v>11</v>
      </c>
      <c r="AP73" s="91" t="s">
        <v>12</v>
      </c>
      <c r="AQ73" s="128" t="s">
        <v>13</v>
      </c>
      <c r="AS73" s="88">
        <v>2006</v>
      </c>
      <c r="AT73" s="88">
        <v>2005</v>
      </c>
      <c r="AU73" s="88">
        <v>2004</v>
      </c>
      <c r="AV73" s="88">
        <v>2003</v>
      </c>
      <c r="AW73" s="88"/>
      <c r="AX73" s="88"/>
      <c r="AY73" s="88">
        <v>2002</v>
      </c>
      <c r="AZ73" s="88">
        <v>2001</v>
      </c>
      <c r="BA73" s="88">
        <v>2000</v>
      </c>
      <c r="BB73" s="88"/>
      <c r="BC73" s="88">
        <v>1999</v>
      </c>
      <c r="BD73" s="88" t="s">
        <v>81</v>
      </c>
      <c r="BE73" s="88">
        <v>1997</v>
      </c>
      <c r="BF73" s="88">
        <v>1996</v>
      </c>
      <c r="BG73" s="88">
        <v>1995</v>
      </c>
      <c r="BH73" s="91">
        <v>1994</v>
      </c>
      <c r="BI73" s="91">
        <v>1993</v>
      </c>
      <c r="BJ73" s="91">
        <v>1992</v>
      </c>
      <c r="BK73" s="91">
        <v>1991</v>
      </c>
      <c r="BL73" s="91">
        <v>1990</v>
      </c>
      <c r="BM73" s="91">
        <v>1990</v>
      </c>
      <c r="BN73" s="91">
        <v>1989</v>
      </c>
      <c r="BO73" s="91">
        <v>1989</v>
      </c>
      <c r="BP73" s="91">
        <v>1989</v>
      </c>
      <c r="BQ73" s="91">
        <v>1988</v>
      </c>
      <c r="BR73" s="91">
        <v>1988</v>
      </c>
      <c r="BS73" s="91">
        <v>1987</v>
      </c>
      <c r="BT73" s="91">
        <v>1986</v>
      </c>
      <c r="BU73" s="91">
        <v>1986</v>
      </c>
      <c r="BV73" s="91">
        <v>1986</v>
      </c>
      <c r="BW73" s="91">
        <v>1985</v>
      </c>
      <c r="BX73" s="91">
        <v>1985</v>
      </c>
      <c r="BY73" s="91">
        <v>1985</v>
      </c>
      <c r="BZ73" s="91">
        <v>1984</v>
      </c>
      <c r="CA73" s="91">
        <v>1984</v>
      </c>
      <c r="CB73" s="91">
        <v>1984</v>
      </c>
      <c r="CC73" s="91">
        <v>1984</v>
      </c>
      <c r="CD73" s="91">
        <v>1984</v>
      </c>
      <c r="CE73" s="91">
        <v>1983</v>
      </c>
      <c r="CF73" s="91">
        <v>1983</v>
      </c>
      <c r="CG73" s="91">
        <v>1983</v>
      </c>
      <c r="CH73" s="91">
        <v>1983</v>
      </c>
      <c r="CI73" s="91">
        <v>1982</v>
      </c>
      <c r="CJ73" s="91">
        <v>1982</v>
      </c>
      <c r="CK73" s="91">
        <v>1982</v>
      </c>
      <c r="CL73" s="91">
        <v>1982</v>
      </c>
      <c r="CM73" s="91">
        <v>1981</v>
      </c>
      <c r="CN73" s="91">
        <v>1981</v>
      </c>
      <c r="CO73" s="91">
        <v>1981</v>
      </c>
      <c r="CP73" s="91">
        <v>1981</v>
      </c>
      <c r="CQ73" s="91">
        <v>1981</v>
      </c>
      <c r="CR73" s="128">
        <v>1980</v>
      </c>
    </row>
    <row r="74" spans="1:96">
      <c r="A74" s="91">
        <v>2</v>
      </c>
      <c r="B74" s="92">
        <v>40</v>
      </c>
      <c r="C74" s="93" t="s">
        <v>14</v>
      </c>
      <c r="D74" s="91">
        <v>7</v>
      </c>
      <c r="E74" s="88">
        <f>COUNT(CR74:#REF!)</f>
        <v>0</v>
      </c>
      <c r="F74" s="88" t="e">
        <f>SUM(CR74:#REF!)</f>
        <v>#REF!</v>
      </c>
      <c r="G74" s="15" t="e">
        <f>AVERAGE(CR74:#REF!)</f>
        <v>#REF!</v>
      </c>
      <c r="H74" s="15" t="e">
        <f>STDEV(CR74:#REF!)</f>
        <v>#REF!</v>
      </c>
      <c r="I74" s="88" t="e">
        <f>MAX(CR74:#REF!)</f>
        <v>#REF!</v>
      </c>
      <c r="J74" s="88" t="e">
        <f>MIN(CR74:#REF!)</f>
        <v>#REF!</v>
      </c>
      <c r="K74" s="16" t="e">
        <f t="shared" ref="K74:K86" si="68">D74-G74</f>
        <v>#REF!</v>
      </c>
      <c r="AO74" s="91">
        <v>2</v>
      </c>
      <c r="AP74" s="92">
        <v>40</v>
      </c>
      <c r="AQ74" s="132" t="s">
        <v>14</v>
      </c>
      <c r="AS74" s="91"/>
      <c r="AT74" s="3"/>
      <c r="AU74" s="91"/>
      <c r="AV74" s="91"/>
      <c r="AW74" s="91"/>
      <c r="AX74" s="91"/>
      <c r="AY74" s="91"/>
      <c r="AZ74" s="94"/>
      <c r="BA74" s="91"/>
      <c r="BB74" s="91"/>
      <c r="BC74" s="91"/>
      <c r="BD74" s="91"/>
      <c r="BE74" s="91"/>
      <c r="BF74" s="91"/>
      <c r="BG74" s="91"/>
      <c r="BH74" s="91"/>
      <c r="BI74" s="91"/>
      <c r="BJ74" s="91"/>
      <c r="BK74" s="91"/>
      <c r="BL74" s="91"/>
      <c r="BM74" s="91"/>
      <c r="BN74" s="91"/>
      <c r="BO74" s="91"/>
      <c r="BP74" s="91"/>
      <c r="BQ74" s="91"/>
      <c r="BR74" s="91"/>
      <c r="BS74" s="91"/>
      <c r="BT74" s="91"/>
      <c r="BU74" s="91"/>
      <c r="BV74" s="91"/>
      <c r="BW74" s="91"/>
      <c r="BX74" s="91"/>
      <c r="BY74" s="91"/>
      <c r="BZ74" s="91"/>
      <c r="CA74" s="91"/>
      <c r="CB74" s="91"/>
      <c r="CC74" s="91"/>
      <c r="CD74" s="91"/>
      <c r="CE74" s="91"/>
      <c r="CF74" s="91"/>
      <c r="CG74" s="91"/>
      <c r="CH74" s="91"/>
      <c r="CI74" s="91"/>
      <c r="CJ74" s="91"/>
      <c r="CK74" s="91"/>
      <c r="CL74" s="91"/>
      <c r="CM74" s="91"/>
      <c r="CN74" s="91"/>
      <c r="CO74" s="91"/>
      <c r="CP74" s="91"/>
      <c r="CQ74" s="91"/>
      <c r="CR74" s="124"/>
    </row>
    <row r="75" spans="1:96">
      <c r="A75" s="88"/>
      <c r="B75" s="99"/>
      <c r="C75" s="97">
        <v>0</v>
      </c>
      <c r="D75" s="95">
        <v>18.7</v>
      </c>
      <c r="E75" s="88">
        <f>COUNT(CR75:#REF!)</f>
        <v>0</v>
      </c>
      <c r="F75" s="88" t="e">
        <f>SUM(CR75:#REF!)</f>
        <v>#REF!</v>
      </c>
      <c r="G75" s="15" t="e">
        <f>AVERAGE(CR75:#REF!)</f>
        <v>#REF!</v>
      </c>
      <c r="H75" s="15" t="e">
        <f>STDEV(CR75:#REF!)</f>
        <v>#REF!</v>
      </c>
      <c r="I75" s="88" t="e">
        <f>MAX(CR75:#REF!)</f>
        <v>#REF!</v>
      </c>
      <c r="J75" s="88" t="e">
        <f>MIN(CR75:#REF!)</f>
        <v>#REF!</v>
      </c>
      <c r="K75" s="16" t="e">
        <f t="shared" si="68"/>
        <v>#REF!</v>
      </c>
      <c r="AO75" s="88"/>
      <c r="AP75" s="99"/>
      <c r="AQ75" s="133">
        <v>0</v>
      </c>
      <c r="AS75" s="95"/>
      <c r="AT75" s="5"/>
      <c r="AU75" s="95"/>
      <c r="AV75" s="95"/>
      <c r="AW75" s="95"/>
      <c r="AX75" s="95"/>
      <c r="AY75" s="95"/>
      <c r="AZ75" s="94"/>
      <c r="BA75" s="95"/>
      <c r="BB75" s="95"/>
      <c r="BC75" s="95"/>
      <c r="BD75" s="95"/>
      <c r="BE75" s="95"/>
      <c r="BF75" s="95"/>
      <c r="BG75" s="95"/>
      <c r="BH75" s="95"/>
      <c r="BI75" s="95"/>
      <c r="BJ75" s="95"/>
      <c r="BK75" s="95"/>
      <c r="BL75" s="95"/>
      <c r="BM75" s="95"/>
      <c r="BN75" s="95"/>
      <c r="BO75" s="95"/>
      <c r="BP75" s="95"/>
      <c r="BQ75" s="95"/>
      <c r="BR75" s="95"/>
      <c r="BS75" s="95"/>
      <c r="BT75" s="95"/>
      <c r="BU75" s="95"/>
      <c r="BV75" s="95"/>
      <c r="BW75" s="95"/>
      <c r="BX75" s="95"/>
      <c r="BY75" s="95"/>
      <c r="BZ75" s="95"/>
      <c r="CA75" s="95"/>
      <c r="CB75" s="95"/>
      <c r="CC75" s="95"/>
      <c r="CD75" s="95"/>
      <c r="CE75" s="95"/>
      <c r="CF75" s="95"/>
      <c r="CG75" s="95"/>
      <c r="CH75" s="95"/>
      <c r="CI75" s="95"/>
      <c r="CJ75" s="95"/>
      <c r="CK75" s="95"/>
      <c r="CL75" s="95"/>
      <c r="CM75" s="95"/>
      <c r="CN75" s="95"/>
      <c r="CO75" s="95"/>
      <c r="CP75" s="95"/>
      <c r="CQ75" s="95"/>
      <c r="CR75" s="125"/>
    </row>
    <row r="76" spans="1:96">
      <c r="A76" s="88"/>
      <c r="B76" s="99"/>
      <c r="C76" s="100">
        <v>10</v>
      </c>
      <c r="D76" s="108">
        <v>18.600000000000001</v>
      </c>
      <c r="E76" s="88">
        <f>COUNT(CR76:#REF!)</f>
        <v>0</v>
      </c>
      <c r="F76" s="88" t="e">
        <f>SUM(CR76:#REF!)</f>
        <v>#REF!</v>
      </c>
      <c r="G76" s="15" t="e">
        <f>AVERAGE(CR76:#REF!)</f>
        <v>#REF!</v>
      </c>
      <c r="H76" s="15" t="e">
        <f>STDEV(CR76:#REF!)</f>
        <v>#REF!</v>
      </c>
      <c r="I76" s="88" t="e">
        <f>MAX(CR76:#REF!)</f>
        <v>#REF!</v>
      </c>
      <c r="J76" s="88" t="e">
        <f>MIN(CR76:#REF!)</f>
        <v>#REF!</v>
      </c>
      <c r="K76" s="16" t="e">
        <f t="shared" si="68"/>
        <v>#REF!</v>
      </c>
      <c r="AO76" s="88"/>
      <c r="AP76" s="99"/>
      <c r="AQ76" s="134">
        <v>10</v>
      </c>
      <c r="AT76" s="17"/>
      <c r="AV76" s="108"/>
      <c r="AZ76" s="94"/>
      <c r="BH76" s="88"/>
      <c r="BJ76" s="88"/>
      <c r="BP76" s="88"/>
      <c r="BU76" s="88"/>
      <c r="BW76" s="88"/>
      <c r="CB76" s="88"/>
      <c r="CR76" s="126"/>
    </row>
    <row r="77" spans="1:96">
      <c r="A77" s="88"/>
      <c r="B77" s="99"/>
      <c r="C77" s="100">
        <v>20</v>
      </c>
      <c r="D77" s="108">
        <v>18.600000000000001</v>
      </c>
      <c r="E77" s="88">
        <f>COUNT(CR77:#REF!)</f>
        <v>0</v>
      </c>
      <c r="F77" s="88" t="e">
        <f>SUM(CR77:#REF!)</f>
        <v>#REF!</v>
      </c>
      <c r="G77" s="15" t="e">
        <f>AVERAGE(CR77:#REF!)</f>
        <v>#REF!</v>
      </c>
      <c r="H77" s="15" t="e">
        <f>STDEV(CR77:#REF!)</f>
        <v>#REF!</v>
      </c>
      <c r="I77" s="88" t="e">
        <f>MAX(CR77:#REF!)</f>
        <v>#REF!</v>
      </c>
      <c r="J77" s="88" t="e">
        <f>MIN(CR77:#REF!)</f>
        <v>#REF!</v>
      </c>
      <c r="K77" s="16" t="e">
        <f t="shared" si="68"/>
        <v>#REF!</v>
      </c>
      <c r="AO77" s="88"/>
      <c r="AP77" s="99"/>
      <c r="AQ77" s="134">
        <v>20</v>
      </c>
      <c r="AT77" s="17"/>
      <c r="AV77" s="108"/>
      <c r="AZ77" s="94"/>
      <c r="BH77" s="88"/>
      <c r="BJ77" s="88"/>
      <c r="BP77" s="88"/>
      <c r="BU77" s="88"/>
      <c r="BW77" s="88"/>
      <c r="CB77" s="88"/>
      <c r="CR77" s="126"/>
    </row>
    <row r="78" spans="1:96">
      <c r="A78" s="88"/>
      <c r="B78" s="99"/>
      <c r="C78" s="100">
        <v>30</v>
      </c>
      <c r="D78" s="108">
        <v>18.600000000000001</v>
      </c>
      <c r="E78" s="88">
        <f>COUNT(CR78:#REF!)</f>
        <v>0</v>
      </c>
      <c r="F78" s="88" t="e">
        <f>SUM(CR78:#REF!)</f>
        <v>#REF!</v>
      </c>
      <c r="G78" s="15" t="e">
        <f>AVERAGE(CR78:#REF!)</f>
        <v>#REF!</v>
      </c>
      <c r="H78" s="15" t="e">
        <f>STDEV(CR78:#REF!)</f>
        <v>#REF!</v>
      </c>
      <c r="I78" s="88" t="e">
        <f>MAX(CR78:#REF!)</f>
        <v>#REF!</v>
      </c>
      <c r="J78" s="88" t="e">
        <f>MIN(CR78:#REF!)</f>
        <v>#REF!</v>
      </c>
      <c r="K78" s="16" t="e">
        <f t="shared" si="68"/>
        <v>#REF!</v>
      </c>
      <c r="AO78" s="88"/>
      <c r="AP78" s="99"/>
      <c r="AQ78" s="134">
        <v>30</v>
      </c>
      <c r="AT78" s="17"/>
      <c r="AV78" s="108"/>
      <c r="AZ78" s="94"/>
      <c r="BH78" s="88"/>
      <c r="BJ78" s="88"/>
      <c r="BP78" s="88"/>
      <c r="BU78" s="88"/>
      <c r="BW78" s="88"/>
      <c r="CB78" s="88"/>
      <c r="CR78" s="126"/>
    </row>
    <row r="79" spans="1:96">
      <c r="A79" s="88"/>
      <c r="B79" s="99"/>
      <c r="C79" s="100">
        <v>50</v>
      </c>
      <c r="D79" s="108">
        <v>18.61</v>
      </c>
      <c r="E79" s="88">
        <f>COUNT(CR79:#REF!)</f>
        <v>0</v>
      </c>
      <c r="F79" s="88" t="e">
        <f>SUM(CR79:#REF!)</f>
        <v>#REF!</v>
      </c>
      <c r="G79" s="15" t="e">
        <f>AVERAGE(CR79:#REF!)</f>
        <v>#REF!</v>
      </c>
      <c r="H79" s="15" t="e">
        <f>STDEV(CR79:#REF!)</f>
        <v>#REF!</v>
      </c>
      <c r="I79" s="88" t="e">
        <f>MAX(CR79:#REF!)</f>
        <v>#REF!</v>
      </c>
      <c r="J79" s="88" t="e">
        <f>MIN(CR79:#REF!)</f>
        <v>#REF!</v>
      </c>
      <c r="K79" s="16" t="e">
        <f t="shared" si="68"/>
        <v>#REF!</v>
      </c>
      <c r="AO79" s="88"/>
      <c r="AP79" s="99"/>
      <c r="AQ79" s="134">
        <v>50</v>
      </c>
      <c r="AT79" s="17"/>
      <c r="AV79" s="108"/>
      <c r="AZ79" s="94"/>
      <c r="BH79" s="88"/>
      <c r="BJ79" s="88"/>
      <c r="BP79" s="88"/>
      <c r="BU79" s="88"/>
      <c r="BW79" s="88"/>
      <c r="CB79" s="88"/>
      <c r="CR79" s="126"/>
    </row>
    <row r="80" spans="1:96">
      <c r="A80" s="88"/>
      <c r="B80" s="99"/>
      <c r="C80" s="100">
        <v>75</v>
      </c>
      <c r="D80" s="108">
        <v>18.600000000000001</v>
      </c>
      <c r="E80" s="88">
        <f>COUNT(CR80:#REF!)</f>
        <v>0</v>
      </c>
      <c r="F80" s="88" t="e">
        <f>SUM(CR80:#REF!)</f>
        <v>#REF!</v>
      </c>
      <c r="G80" s="15" t="e">
        <f>AVERAGE(CR80:#REF!)</f>
        <v>#REF!</v>
      </c>
      <c r="H80" s="15" t="e">
        <f>STDEV(CR80:#REF!)</f>
        <v>#REF!</v>
      </c>
      <c r="I80" s="88" t="e">
        <f>MAX(CR80:#REF!)</f>
        <v>#REF!</v>
      </c>
      <c r="J80" s="88" t="e">
        <f>MIN(CR80:#REF!)</f>
        <v>#REF!</v>
      </c>
      <c r="K80" s="16" t="e">
        <f t="shared" si="68"/>
        <v>#REF!</v>
      </c>
      <c r="AO80" s="88"/>
      <c r="AP80" s="99"/>
      <c r="AQ80" s="134">
        <v>75</v>
      </c>
      <c r="AT80" s="17"/>
      <c r="AV80" s="108"/>
      <c r="AZ80" s="94"/>
      <c r="BH80" s="88"/>
      <c r="BJ80" s="88"/>
      <c r="BP80" s="88"/>
      <c r="BU80" s="88"/>
      <c r="BW80" s="88"/>
      <c r="CB80" s="88"/>
      <c r="CR80" s="126"/>
    </row>
    <row r="81" spans="1:96">
      <c r="A81" s="88"/>
      <c r="B81" s="99"/>
      <c r="C81" s="100">
        <v>100</v>
      </c>
      <c r="D81" s="108">
        <v>18.61</v>
      </c>
      <c r="E81" s="88">
        <f>COUNT(CR81:#REF!)</f>
        <v>0</v>
      </c>
      <c r="F81" s="88" t="e">
        <f>SUM(CR81:#REF!)</f>
        <v>#REF!</v>
      </c>
      <c r="G81" s="15" t="e">
        <f>AVERAGE(CR81:#REF!)</f>
        <v>#REF!</v>
      </c>
      <c r="H81" s="15" t="e">
        <f>STDEV(CR81:#REF!)</f>
        <v>#REF!</v>
      </c>
      <c r="I81" s="88" t="e">
        <f>MAX(CR81:#REF!)</f>
        <v>#REF!</v>
      </c>
      <c r="J81" s="88" t="e">
        <f>MIN(CR81:#REF!)</f>
        <v>#REF!</v>
      </c>
      <c r="K81" s="16" t="e">
        <f t="shared" si="68"/>
        <v>#REF!</v>
      </c>
      <c r="AO81" s="88"/>
      <c r="AP81" s="99"/>
      <c r="AQ81" s="134">
        <v>100</v>
      </c>
      <c r="AT81" s="17"/>
      <c r="AV81" s="108"/>
      <c r="AZ81" s="94"/>
      <c r="BH81" s="88"/>
      <c r="BJ81" s="88"/>
      <c r="BP81" s="88"/>
      <c r="BU81" s="88"/>
      <c r="BW81" s="88"/>
      <c r="CB81" s="88"/>
      <c r="CR81" s="126"/>
    </row>
    <row r="82" spans="1:96">
      <c r="A82" s="88"/>
      <c r="B82" s="99"/>
      <c r="C82" s="100">
        <v>150</v>
      </c>
      <c r="D82" s="108">
        <v>18.61</v>
      </c>
      <c r="E82" s="88">
        <f>COUNT(CR82:#REF!)</f>
        <v>0</v>
      </c>
      <c r="F82" s="88" t="e">
        <f>SUM(CR82:#REF!)</f>
        <v>#REF!</v>
      </c>
      <c r="G82" s="15" t="e">
        <f>AVERAGE(CR82:#REF!)</f>
        <v>#REF!</v>
      </c>
      <c r="H82" s="15" t="e">
        <f>STDEV(CR82:#REF!)</f>
        <v>#REF!</v>
      </c>
      <c r="I82" s="88" t="e">
        <f>MAX(CR82:#REF!)</f>
        <v>#REF!</v>
      </c>
      <c r="J82" s="88" t="e">
        <f>MIN(CR82:#REF!)</f>
        <v>#REF!</v>
      </c>
      <c r="K82" s="16" t="e">
        <f t="shared" si="68"/>
        <v>#REF!</v>
      </c>
      <c r="AO82" s="88"/>
      <c r="AP82" s="99"/>
      <c r="AQ82" s="134">
        <v>150</v>
      </c>
      <c r="AT82" s="17"/>
      <c r="AV82" s="108"/>
      <c r="AZ82" s="94"/>
      <c r="BH82" s="88"/>
      <c r="BJ82" s="88"/>
      <c r="BP82" s="88"/>
      <c r="BU82" s="88"/>
      <c r="BW82" s="88"/>
      <c r="CB82" s="88"/>
      <c r="CR82" s="126"/>
    </row>
    <row r="83" spans="1:96">
      <c r="A83" s="88"/>
      <c r="B83" s="99"/>
      <c r="C83" s="100">
        <v>200</v>
      </c>
      <c r="D83" s="108">
        <v>18.61</v>
      </c>
      <c r="E83" s="88">
        <f>COUNT(CR83:#REF!)</f>
        <v>0</v>
      </c>
      <c r="F83" s="88" t="e">
        <f>SUM(CR83:#REF!)</f>
        <v>#REF!</v>
      </c>
      <c r="G83" s="15" t="e">
        <f>AVERAGE(CR83:#REF!)</f>
        <v>#REF!</v>
      </c>
      <c r="H83" s="15" t="e">
        <f>STDEV(CR83:#REF!)</f>
        <v>#REF!</v>
      </c>
      <c r="I83" s="88" t="e">
        <f>MAX(CR83:#REF!)</f>
        <v>#REF!</v>
      </c>
      <c r="J83" s="88" t="e">
        <f>MIN(CR83:#REF!)</f>
        <v>#REF!</v>
      </c>
      <c r="K83" s="16" t="e">
        <f t="shared" si="68"/>
        <v>#REF!</v>
      </c>
      <c r="AO83" s="88"/>
      <c r="AP83" s="99"/>
      <c r="AQ83" s="134">
        <v>200</v>
      </c>
      <c r="AT83" s="17"/>
      <c r="AV83" s="108"/>
      <c r="AZ83" s="94"/>
      <c r="BH83" s="88"/>
      <c r="BJ83" s="88"/>
      <c r="BP83" s="88"/>
      <c r="BU83" s="88"/>
      <c r="BW83" s="88"/>
      <c r="CB83" s="88"/>
      <c r="CR83" s="126"/>
    </row>
    <row r="84" spans="1:96">
      <c r="A84" s="88"/>
      <c r="B84" s="99"/>
      <c r="C84" s="100">
        <v>300</v>
      </c>
      <c r="D84" s="108">
        <v>17.670000000000002</v>
      </c>
      <c r="E84" s="88">
        <f>COUNT(CR84:#REF!)</f>
        <v>0</v>
      </c>
      <c r="F84" s="88" t="e">
        <f>SUM(CR84:#REF!)</f>
        <v>#REF!</v>
      </c>
      <c r="G84" s="15" t="e">
        <f>AVERAGE(CR84:#REF!)</f>
        <v>#REF!</v>
      </c>
      <c r="H84" s="15" t="e">
        <f>STDEV(CR84:#REF!)</f>
        <v>#REF!</v>
      </c>
      <c r="I84" s="88" t="e">
        <f>MAX(CR84:#REF!)</f>
        <v>#REF!</v>
      </c>
      <c r="J84" s="88" t="e">
        <f>MIN(CR84:#REF!)</f>
        <v>#REF!</v>
      </c>
      <c r="K84" s="16" t="e">
        <f t="shared" si="68"/>
        <v>#REF!</v>
      </c>
      <c r="AO84" s="88"/>
      <c r="AP84" s="99"/>
      <c r="AQ84" s="134">
        <v>300</v>
      </c>
      <c r="AT84" s="17"/>
      <c r="AV84" s="108"/>
      <c r="AZ84" s="94"/>
      <c r="CR84" s="126"/>
    </row>
    <row r="85" spans="1:96">
      <c r="A85" s="88"/>
      <c r="B85" s="99"/>
      <c r="C85" s="100">
        <v>400</v>
      </c>
      <c r="D85" s="108">
        <v>16.09</v>
      </c>
      <c r="E85" s="88">
        <f>COUNT(CR85:#REF!)</f>
        <v>0</v>
      </c>
      <c r="F85" s="88" t="e">
        <f>SUM(CR85:#REF!)</f>
        <v>#REF!</v>
      </c>
      <c r="G85" s="15" t="e">
        <f>AVERAGE(CR85:#REF!)</f>
        <v>#REF!</v>
      </c>
      <c r="H85" s="15" t="e">
        <f>STDEV(CR85:#REF!)</f>
        <v>#REF!</v>
      </c>
      <c r="I85" s="88" t="e">
        <f>MAX(CR85:#REF!)</f>
        <v>#REF!</v>
      </c>
      <c r="J85" s="88" t="e">
        <f>MIN(CR85:#REF!)</f>
        <v>#REF!</v>
      </c>
      <c r="K85" s="16" t="e">
        <f t="shared" si="68"/>
        <v>#REF!</v>
      </c>
      <c r="AO85" s="88"/>
      <c r="AP85" s="99"/>
      <c r="AQ85" s="134">
        <v>400</v>
      </c>
      <c r="AT85" s="17"/>
      <c r="AV85" s="108"/>
      <c r="AZ85" s="94"/>
      <c r="CR85" s="126"/>
    </row>
    <row r="86" spans="1:96">
      <c r="A86" s="88"/>
      <c r="B86" s="99"/>
      <c r="C86" s="100">
        <v>500</v>
      </c>
      <c r="D86" s="108">
        <v>13.85</v>
      </c>
      <c r="E86" s="88">
        <f>COUNT(CR86:#REF!)</f>
        <v>0</v>
      </c>
      <c r="F86" s="88" t="e">
        <f>SUM(CR86:#REF!)</f>
        <v>#REF!</v>
      </c>
      <c r="G86" s="15" t="e">
        <f>AVERAGE(CR86:#REF!)</f>
        <v>#REF!</v>
      </c>
      <c r="H86" s="15" t="e">
        <f>STDEV(CR86:#REF!)</f>
        <v>#REF!</v>
      </c>
      <c r="I86" s="88" t="e">
        <f>MAX(CR86:#REF!)</f>
        <v>#REF!</v>
      </c>
      <c r="J86" s="88" t="e">
        <f>MIN(CR86:#REF!)</f>
        <v>#REF!</v>
      </c>
      <c r="K86" s="16" t="e">
        <f t="shared" si="68"/>
        <v>#REF!</v>
      </c>
      <c r="AO86" s="88"/>
      <c r="AP86" s="99"/>
      <c r="AQ86" s="134">
        <v>500</v>
      </c>
      <c r="AT86" s="17"/>
      <c r="AV86" s="108"/>
      <c r="CR86" s="126"/>
    </row>
    <row r="87" spans="1:96">
      <c r="A87" s="88"/>
      <c r="B87" s="99"/>
      <c r="C87" s="100">
        <v>600</v>
      </c>
      <c r="D87" s="88"/>
      <c r="E87" s="88">
        <f>COUNT(CR87:#REF!)</f>
        <v>0</v>
      </c>
      <c r="F87" s="88" t="e">
        <f>SUM(CR87:#REF!)</f>
        <v>#REF!</v>
      </c>
      <c r="G87" s="15" t="e">
        <f>AVERAGE(CR87:#REF!)</f>
        <v>#REF!</v>
      </c>
      <c r="H87" s="15" t="e">
        <f>STDEV(CR87:#REF!)</f>
        <v>#REF!</v>
      </c>
      <c r="I87" s="88" t="e">
        <f>MAX(CR87:#REF!)</f>
        <v>#REF!</v>
      </c>
      <c r="J87" s="88" t="e">
        <f>MIN(CR87:#REF!)</f>
        <v>#REF!</v>
      </c>
      <c r="K87" s="16" t="e">
        <f t="shared" ref="K87:K103" si="69">D87-G87</f>
        <v>#REF!</v>
      </c>
      <c r="AO87" s="88"/>
      <c r="AP87" s="99"/>
      <c r="AQ87" s="134">
        <v>600</v>
      </c>
      <c r="AS87" s="88"/>
      <c r="AT87" s="88"/>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88"/>
      <c r="BT87" s="88"/>
      <c r="BU87" s="88"/>
      <c r="BV87" s="88"/>
      <c r="BW87" s="88"/>
      <c r="BX87" s="88"/>
      <c r="BY87" s="88"/>
      <c r="BZ87" s="88"/>
      <c r="CA87" s="88"/>
      <c r="CB87" s="88"/>
      <c r="CC87" s="88"/>
      <c r="CD87" s="88"/>
      <c r="CE87" s="88"/>
      <c r="CF87" s="88"/>
      <c r="CG87" s="88"/>
      <c r="CH87" s="88"/>
      <c r="CI87" s="88"/>
      <c r="CJ87" s="88"/>
      <c r="CK87" s="88"/>
      <c r="CL87" s="88"/>
      <c r="CM87" s="88"/>
      <c r="CN87" s="88"/>
      <c r="CO87" s="88"/>
      <c r="CP87" s="88"/>
      <c r="CQ87" s="88"/>
      <c r="CR87" s="126"/>
    </row>
    <row r="88" spans="1:96">
      <c r="A88" s="88"/>
      <c r="B88" s="94"/>
      <c r="C88" s="130"/>
      <c r="D88" s="88"/>
      <c r="E88" s="88"/>
      <c r="F88" s="88"/>
      <c r="G88" s="15"/>
      <c r="H88" s="15"/>
      <c r="I88" s="88"/>
      <c r="J88" s="88"/>
      <c r="AO88" s="88"/>
      <c r="AP88" s="94"/>
      <c r="AQ88" s="131"/>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88"/>
      <c r="BT88" s="88"/>
      <c r="BU88" s="88"/>
      <c r="BV88" s="88"/>
      <c r="BW88" s="88"/>
      <c r="BX88" s="88"/>
      <c r="BY88" s="88"/>
      <c r="BZ88" s="88"/>
      <c r="CA88" s="88"/>
      <c r="CB88" s="88"/>
      <c r="CC88" s="88"/>
      <c r="CD88" s="88"/>
      <c r="CE88" s="88"/>
      <c r="CF88" s="88"/>
      <c r="CG88" s="88"/>
      <c r="CH88" s="88"/>
      <c r="CI88" s="88"/>
      <c r="CJ88" s="88"/>
      <c r="CK88" s="88"/>
      <c r="CL88" s="88"/>
      <c r="CM88" s="88"/>
      <c r="CN88" s="88"/>
      <c r="CO88" s="88"/>
      <c r="CP88" s="88"/>
      <c r="CQ88" s="88"/>
      <c r="CR88" s="131"/>
    </row>
    <row r="89" spans="1:96">
      <c r="A89" s="95"/>
      <c r="B89" s="96"/>
      <c r="C89" s="97" t="s">
        <v>15</v>
      </c>
      <c r="D89" s="95">
        <v>60</v>
      </c>
      <c r="E89" s="88">
        <f>COUNT(CR89:#REF!)</f>
        <v>0</v>
      </c>
      <c r="F89" s="88" t="e">
        <f>SUM(CR89:#REF!)</f>
        <v>#REF!</v>
      </c>
      <c r="G89" s="15" t="e">
        <f>AVERAGE(CR89:#REF!)</f>
        <v>#REF!</v>
      </c>
      <c r="H89" s="15" t="e">
        <f>STDEV(CR89:#REF!)</f>
        <v>#REF!</v>
      </c>
      <c r="I89" s="88" t="e">
        <f>MAX(CR89:#REF!)</f>
        <v>#REF!</v>
      </c>
      <c r="J89" s="88" t="e">
        <f>MIN(CR89:#REF!)</f>
        <v>#REF!</v>
      </c>
      <c r="K89" s="16" t="e">
        <f>D89-G89</f>
        <v>#REF!</v>
      </c>
      <c r="AO89" s="95"/>
      <c r="AP89" s="96"/>
      <c r="AQ89" s="133" t="s">
        <v>15</v>
      </c>
      <c r="AS89" s="95"/>
      <c r="AT89" s="5"/>
      <c r="AU89" s="95"/>
      <c r="AV89" s="95"/>
      <c r="AW89" s="95"/>
      <c r="AX89" s="95"/>
      <c r="AY89" s="95"/>
      <c r="AZ89" s="94"/>
      <c r="BA89" s="95"/>
      <c r="BB89" s="95"/>
      <c r="BC89" s="95"/>
      <c r="BD89" s="95"/>
      <c r="BE89" s="95"/>
      <c r="BF89" s="95"/>
      <c r="BG89" s="95"/>
      <c r="BH89" s="95"/>
      <c r="BI89" s="95"/>
      <c r="BJ89" s="95"/>
      <c r="BK89" s="95"/>
      <c r="BL89" s="95"/>
      <c r="BM89" s="95"/>
      <c r="BN89" s="95"/>
      <c r="BO89" s="95"/>
      <c r="BP89" s="95"/>
      <c r="BQ89" s="95"/>
      <c r="BR89" s="95"/>
      <c r="BS89" s="95"/>
      <c r="BT89" s="95"/>
      <c r="BU89" s="95"/>
      <c r="BV89" s="95"/>
      <c r="BW89" s="95"/>
      <c r="BX89" s="95"/>
      <c r="BY89" s="95"/>
      <c r="BZ89" s="95"/>
      <c r="CA89" s="95"/>
      <c r="CB89" s="95"/>
      <c r="CC89" s="95"/>
      <c r="CD89" s="95"/>
      <c r="CE89" s="95"/>
      <c r="CF89" s="95"/>
      <c r="CG89" s="95"/>
      <c r="CH89" s="95"/>
      <c r="CI89" s="95"/>
      <c r="CJ89" s="95"/>
      <c r="CK89" s="95"/>
      <c r="CL89" s="95"/>
      <c r="CM89" s="95"/>
      <c r="CN89" s="95"/>
      <c r="CO89" s="95"/>
      <c r="CP89" s="95"/>
      <c r="CQ89" s="95"/>
      <c r="CR89" s="125"/>
    </row>
    <row r="90" spans="1:96">
      <c r="A90" s="88"/>
      <c r="B90" s="99"/>
      <c r="C90" s="100" t="s">
        <v>16</v>
      </c>
      <c r="D90" s="88">
        <v>0.8</v>
      </c>
      <c r="E90" s="88">
        <f>COUNT(CR90:#REF!)</f>
        <v>0</v>
      </c>
      <c r="F90" s="88" t="e">
        <f>SUM(CR90:#REF!)</f>
        <v>#REF!</v>
      </c>
      <c r="G90" s="15" t="e">
        <f>AVERAGE(CR90:#REF!)</f>
        <v>#REF!</v>
      </c>
      <c r="H90" s="15" t="e">
        <f>STDEV(CR90:#REF!)</f>
        <v>#REF!</v>
      </c>
      <c r="I90" s="88" t="e">
        <f>MAX(CR90:#REF!)</f>
        <v>#REF!</v>
      </c>
      <c r="J90" s="88" t="e">
        <f>MIN(CR90:#REF!)</f>
        <v>#REF!</v>
      </c>
      <c r="K90" s="16" t="e">
        <f>D90-G90</f>
        <v>#REF!</v>
      </c>
      <c r="AO90" s="88"/>
      <c r="AP90" s="99"/>
      <c r="AQ90" s="134" t="s">
        <v>16</v>
      </c>
      <c r="AS90" s="88"/>
      <c r="AT90" s="1"/>
      <c r="AU90" s="88"/>
      <c r="AV90" s="88"/>
      <c r="AW90" s="88"/>
      <c r="AX90" s="88"/>
      <c r="AY90" s="88"/>
      <c r="AZ90" s="94"/>
      <c r="BA90" s="88"/>
      <c r="BB90" s="88"/>
      <c r="BC90" s="88"/>
      <c r="BD90" s="88"/>
      <c r="BE90" s="88"/>
      <c r="BF90" s="88"/>
      <c r="BG90" s="88"/>
      <c r="BH90" s="88"/>
      <c r="BI90" s="88"/>
      <c r="BJ90" s="88"/>
      <c r="BK90" s="88"/>
      <c r="BL90" s="88"/>
      <c r="BM90" s="88"/>
      <c r="BN90" s="88"/>
      <c r="BO90" s="88"/>
      <c r="BP90" s="88"/>
      <c r="BQ90" s="88"/>
      <c r="BR90" s="88"/>
      <c r="BS90" s="88"/>
      <c r="BT90" s="88"/>
      <c r="BU90" s="88"/>
      <c r="BV90" s="88"/>
      <c r="BW90" s="88"/>
      <c r="BX90" s="88"/>
      <c r="BY90" s="88"/>
      <c r="BZ90" s="88"/>
      <c r="CA90" s="88"/>
      <c r="CB90" s="88"/>
      <c r="CC90" s="88"/>
      <c r="CD90" s="88"/>
      <c r="CE90" s="88"/>
      <c r="CF90" s="88"/>
      <c r="CG90" s="88"/>
      <c r="CH90" s="88"/>
      <c r="CI90" s="88"/>
      <c r="CJ90" s="88"/>
      <c r="CK90" s="88"/>
      <c r="CL90" s="88"/>
      <c r="CM90" s="88"/>
      <c r="CN90" s="88"/>
      <c r="CO90" s="88"/>
      <c r="CP90" s="88"/>
      <c r="CQ90" s="88"/>
      <c r="CR90" s="126"/>
    </row>
    <row r="91" spans="1:96">
      <c r="A91" s="88" t="s">
        <v>0</v>
      </c>
      <c r="B91" s="88" t="s">
        <v>1</v>
      </c>
      <c r="C91" s="89" t="s">
        <v>2</v>
      </c>
      <c r="D91" s="88">
        <v>2003</v>
      </c>
      <c r="E91" s="88" t="s">
        <v>3</v>
      </c>
      <c r="F91" s="88" t="s">
        <v>79</v>
      </c>
      <c r="G91" s="15" t="s">
        <v>4</v>
      </c>
      <c r="H91" s="15" t="s">
        <v>82</v>
      </c>
      <c r="I91" s="88" t="s">
        <v>5</v>
      </c>
      <c r="J91" s="88" t="s">
        <v>6</v>
      </c>
      <c r="K91" s="15" t="s">
        <v>7</v>
      </c>
      <c r="L91" s="16" t="s">
        <v>84</v>
      </c>
      <c r="AO91" s="91" t="s">
        <v>11</v>
      </c>
      <c r="AP91" s="91" t="s">
        <v>12</v>
      </c>
      <c r="AQ91" s="128" t="s">
        <v>13</v>
      </c>
      <c r="AS91" s="88">
        <v>2006</v>
      </c>
      <c r="AT91" s="88">
        <v>2005</v>
      </c>
      <c r="AU91" s="88">
        <v>2004</v>
      </c>
      <c r="AV91" s="88">
        <v>2003</v>
      </c>
      <c r="AW91" s="88"/>
      <c r="AX91" s="88"/>
      <c r="AY91" s="88">
        <v>2002</v>
      </c>
      <c r="AZ91" s="88">
        <v>2001</v>
      </c>
      <c r="BA91" s="88">
        <v>2000</v>
      </c>
      <c r="BB91" s="88"/>
      <c r="BC91" s="88">
        <v>1999</v>
      </c>
      <c r="BD91" s="88" t="s">
        <v>81</v>
      </c>
      <c r="BE91" s="88">
        <v>1997</v>
      </c>
      <c r="BF91" s="88">
        <v>1996</v>
      </c>
      <c r="BG91" s="88">
        <v>1995</v>
      </c>
      <c r="BH91" s="91">
        <v>1994</v>
      </c>
      <c r="BI91" s="91">
        <v>1993</v>
      </c>
      <c r="BJ91" s="91">
        <v>1992</v>
      </c>
      <c r="BK91" s="91">
        <v>1991</v>
      </c>
      <c r="BL91" s="91">
        <v>1990</v>
      </c>
      <c r="BM91" s="91">
        <v>1990</v>
      </c>
      <c r="BN91" s="91">
        <v>1989</v>
      </c>
      <c r="BO91" s="91">
        <v>1989</v>
      </c>
      <c r="BP91" s="91">
        <v>1989</v>
      </c>
      <c r="BQ91" s="91">
        <v>1988</v>
      </c>
      <c r="BR91" s="91">
        <v>1988</v>
      </c>
      <c r="BS91" s="91">
        <v>1987</v>
      </c>
      <c r="BT91" s="91">
        <v>1986</v>
      </c>
      <c r="BU91" s="91">
        <v>1986</v>
      </c>
      <c r="BV91" s="91">
        <v>1986</v>
      </c>
      <c r="BW91" s="91">
        <v>1985</v>
      </c>
      <c r="BX91" s="91">
        <v>1985</v>
      </c>
      <c r="BY91" s="91">
        <v>1985</v>
      </c>
      <c r="BZ91" s="91">
        <v>1984</v>
      </c>
      <c r="CA91" s="91">
        <v>1984</v>
      </c>
      <c r="CB91" s="91">
        <v>1984</v>
      </c>
      <c r="CC91" s="91">
        <v>1984</v>
      </c>
      <c r="CD91" s="91">
        <v>1984</v>
      </c>
      <c r="CE91" s="91">
        <v>1983</v>
      </c>
      <c r="CF91" s="91">
        <v>1983</v>
      </c>
      <c r="CG91" s="91">
        <v>1983</v>
      </c>
      <c r="CH91" s="91">
        <v>1983</v>
      </c>
      <c r="CI91" s="91">
        <v>1982</v>
      </c>
      <c r="CJ91" s="91">
        <v>1982</v>
      </c>
      <c r="CK91" s="91">
        <v>1982</v>
      </c>
      <c r="CL91" s="91">
        <v>1982</v>
      </c>
      <c r="CM91" s="91">
        <v>1981</v>
      </c>
      <c r="CN91" s="91">
        <v>1981</v>
      </c>
      <c r="CO91" s="91">
        <v>1981</v>
      </c>
      <c r="CP91" s="91">
        <v>1981</v>
      </c>
      <c r="CQ91" s="91">
        <v>1981</v>
      </c>
      <c r="CR91" s="128">
        <v>1980</v>
      </c>
    </row>
    <row r="92" spans="1:96">
      <c r="A92" s="91">
        <v>2</v>
      </c>
      <c r="B92" s="92">
        <v>49</v>
      </c>
      <c r="C92" s="93" t="s">
        <v>14</v>
      </c>
      <c r="D92" s="91"/>
      <c r="E92" s="88">
        <f>COUNT(CR92:#REF!)</f>
        <v>0</v>
      </c>
      <c r="F92" s="88" t="e">
        <f>SUM(CR92:#REF!)</f>
        <v>#REF!</v>
      </c>
      <c r="G92" s="15" t="e">
        <f>AVERAGE(CR92:#REF!)</f>
        <v>#REF!</v>
      </c>
      <c r="H92" s="15" t="e">
        <f>STDEV(CR92:#REF!)</f>
        <v>#REF!</v>
      </c>
      <c r="I92" s="88" t="e">
        <f>MAX(CR92:#REF!)</f>
        <v>#REF!</v>
      </c>
      <c r="J92" s="88" t="e">
        <f>MIN(CR92:#REF!)</f>
        <v>#REF!</v>
      </c>
      <c r="K92" s="16" t="e">
        <f t="shared" si="69"/>
        <v>#REF!</v>
      </c>
      <c r="AO92" s="91">
        <v>2</v>
      </c>
      <c r="AP92" s="92">
        <v>49</v>
      </c>
      <c r="AQ92" s="132" t="s">
        <v>14</v>
      </c>
      <c r="AS92" s="91"/>
      <c r="AT92" s="91"/>
      <c r="AU92" s="91"/>
      <c r="AV92" s="91"/>
      <c r="AW92" s="91"/>
      <c r="AX92" s="91"/>
      <c r="AY92" s="91"/>
      <c r="AZ92" s="91"/>
      <c r="BA92" s="91"/>
      <c r="BB92" s="91"/>
      <c r="BC92" s="91"/>
      <c r="BD92" s="91"/>
      <c r="BE92" s="91"/>
      <c r="BF92" s="91"/>
      <c r="BG92" s="91"/>
      <c r="BH92" s="91"/>
      <c r="BI92" s="91"/>
      <c r="BJ92" s="91"/>
      <c r="BK92" s="91"/>
      <c r="BL92" s="91"/>
      <c r="BM92" s="91"/>
      <c r="BN92" s="91"/>
      <c r="BO92" s="91"/>
      <c r="BP92" s="91"/>
      <c r="BQ92" s="91"/>
      <c r="BR92" s="91"/>
      <c r="BS92" s="91"/>
      <c r="BT92" s="91"/>
      <c r="BU92" s="91"/>
      <c r="BV92" s="91"/>
      <c r="BW92" s="91"/>
      <c r="BX92" s="91"/>
      <c r="BY92" s="91"/>
      <c r="BZ92" s="91"/>
      <c r="CA92" s="91"/>
      <c r="CB92" s="91"/>
      <c r="CC92" s="91"/>
      <c r="CD92" s="91"/>
      <c r="CE92" s="91"/>
      <c r="CF92" s="91"/>
      <c r="CG92" s="91"/>
      <c r="CH92" s="91"/>
      <c r="CI92" s="91"/>
      <c r="CJ92" s="91"/>
      <c r="CK92" s="91"/>
      <c r="CL92" s="91"/>
      <c r="CM92" s="91"/>
      <c r="CN92" s="91"/>
      <c r="CO92" s="91"/>
      <c r="CP92" s="91"/>
      <c r="CQ92" s="91"/>
      <c r="CR92" s="124"/>
    </row>
    <row r="93" spans="1:96">
      <c r="A93" s="88"/>
      <c r="B93" s="99"/>
      <c r="C93" s="97">
        <v>0</v>
      </c>
      <c r="D93" s="95"/>
      <c r="E93" s="88">
        <f>COUNT(CR93:#REF!)</f>
        <v>0</v>
      </c>
      <c r="F93" s="88" t="e">
        <f>SUM(CR93:#REF!)</f>
        <v>#REF!</v>
      </c>
      <c r="G93" s="15" t="e">
        <f>AVERAGE(CR93:#REF!)</f>
        <v>#REF!</v>
      </c>
      <c r="H93" s="15" t="e">
        <f>STDEV(CR93:#REF!)</f>
        <v>#REF!</v>
      </c>
      <c r="I93" s="88" t="e">
        <f>MAX(CR93:#REF!)</f>
        <v>#REF!</v>
      </c>
      <c r="J93" s="88" t="e">
        <f>MIN(CR93:#REF!)</f>
        <v>#REF!</v>
      </c>
      <c r="K93" s="16" t="e">
        <f t="shared" si="69"/>
        <v>#REF!</v>
      </c>
      <c r="AO93" s="88"/>
      <c r="AP93" s="99"/>
      <c r="AQ93" s="133">
        <v>0</v>
      </c>
      <c r="AS93" s="95"/>
      <c r="AT93" s="95"/>
      <c r="AU93" s="95"/>
      <c r="AV93" s="95"/>
      <c r="AW93" s="95"/>
      <c r="AX93" s="95"/>
      <c r="AY93" s="95"/>
      <c r="AZ93" s="95"/>
      <c r="BA93" s="95"/>
      <c r="BB93" s="95"/>
      <c r="BC93" s="95"/>
      <c r="BD93" s="95"/>
      <c r="BE93" s="95"/>
      <c r="BF93" s="95"/>
      <c r="BG93" s="95"/>
      <c r="BH93" s="95"/>
      <c r="BI93" s="95"/>
      <c r="BJ93" s="95"/>
      <c r="BK93" s="95"/>
      <c r="BL93" s="95"/>
      <c r="BM93" s="95"/>
      <c r="BN93" s="95"/>
      <c r="BO93" s="95"/>
      <c r="BP93" s="95"/>
      <c r="BQ93" s="95"/>
      <c r="BR93" s="95"/>
      <c r="BS93" s="95"/>
      <c r="BT93" s="95"/>
      <c r="BU93" s="95"/>
      <c r="BV93" s="95"/>
      <c r="BW93" s="95"/>
      <c r="BX93" s="95"/>
      <c r="BY93" s="95"/>
      <c r="BZ93" s="95"/>
      <c r="CA93" s="95"/>
      <c r="CB93" s="95"/>
      <c r="CC93" s="95"/>
      <c r="CD93" s="95"/>
      <c r="CE93" s="95"/>
      <c r="CF93" s="95"/>
      <c r="CG93" s="95"/>
      <c r="CH93" s="95"/>
      <c r="CI93" s="95"/>
      <c r="CJ93" s="95"/>
      <c r="CK93" s="95"/>
      <c r="CL93" s="95"/>
      <c r="CM93" s="95"/>
      <c r="CN93" s="95"/>
      <c r="CO93" s="95"/>
      <c r="CP93" s="95"/>
      <c r="CQ93" s="95"/>
      <c r="CR93" s="125"/>
    </row>
    <row r="94" spans="1:96">
      <c r="A94" s="88"/>
      <c r="B94" s="99"/>
      <c r="C94" s="100">
        <v>10</v>
      </c>
      <c r="E94" s="88">
        <f>COUNT(CR94:#REF!)</f>
        <v>0</v>
      </c>
      <c r="F94" s="88" t="e">
        <f>SUM(CR94:#REF!)</f>
        <v>#REF!</v>
      </c>
      <c r="G94" s="15" t="e">
        <f>AVERAGE(CR94:#REF!)</f>
        <v>#REF!</v>
      </c>
      <c r="H94" s="15" t="e">
        <f>STDEV(CR94:#REF!)</f>
        <v>#REF!</v>
      </c>
      <c r="I94" s="88" t="e">
        <f>MAX(CR94:#REF!)</f>
        <v>#REF!</v>
      </c>
      <c r="J94" s="88" t="e">
        <f>MIN(CR94:#REF!)</f>
        <v>#REF!</v>
      </c>
      <c r="K94" s="16" t="e">
        <f t="shared" si="69"/>
        <v>#REF!</v>
      </c>
      <c r="AO94" s="88"/>
      <c r="AP94" s="99"/>
      <c r="AQ94" s="134">
        <v>10</v>
      </c>
      <c r="CB94" s="88"/>
      <c r="CR94" s="126"/>
    </row>
    <row r="95" spans="1:96">
      <c r="A95" s="88"/>
      <c r="B95" s="99"/>
      <c r="C95" s="100">
        <v>20</v>
      </c>
      <c r="E95" s="88">
        <f>COUNT(CR95:#REF!)</f>
        <v>0</v>
      </c>
      <c r="F95" s="88" t="e">
        <f>SUM(CR95:#REF!)</f>
        <v>#REF!</v>
      </c>
      <c r="G95" s="15" t="e">
        <f>AVERAGE(CR95:#REF!)</f>
        <v>#REF!</v>
      </c>
      <c r="H95" s="15" t="e">
        <f>STDEV(CR95:#REF!)</f>
        <v>#REF!</v>
      </c>
      <c r="I95" s="88" t="e">
        <f>MAX(CR95:#REF!)</f>
        <v>#REF!</v>
      </c>
      <c r="J95" s="88" t="e">
        <f>MIN(CR95:#REF!)</f>
        <v>#REF!</v>
      </c>
      <c r="K95" s="16" t="e">
        <f t="shared" si="69"/>
        <v>#REF!</v>
      </c>
      <c r="AO95" s="88"/>
      <c r="AP95" s="99"/>
      <c r="AQ95" s="134">
        <v>20</v>
      </c>
      <c r="CB95" s="88"/>
      <c r="CR95" s="126"/>
    </row>
    <row r="96" spans="1:96">
      <c r="A96" s="88"/>
      <c r="B96" s="99"/>
      <c r="C96" s="100">
        <v>30</v>
      </c>
      <c r="E96" s="88">
        <f>COUNT(CR96:#REF!)</f>
        <v>0</v>
      </c>
      <c r="F96" s="88" t="e">
        <f>SUM(CR96:#REF!)</f>
        <v>#REF!</v>
      </c>
      <c r="G96" s="15" t="e">
        <f>AVERAGE(CR96:#REF!)</f>
        <v>#REF!</v>
      </c>
      <c r="H96" s="15" t="e">
        <f>STDEV(CR96:#REF!)</f>
        <v>#REF!</v>
      </c>
      <c r="I96" s="88" t="e">
        <f>MAX(CR96:#REF!)</f>
        <v>#REF!</v>
      </c>
      <c r="J96" s="88" t="e">
        <f>MIN(CR96:#REF!)</f>
        <v>#REF!</v>
      </c>
      <c r="K96" s="16" t="e">
        <f t="shared" si="69"/>
        <v>#REF!</v>
      </c>
      <c r="AO96" s="88"/>
      <c r="AP96" s="99"/>
      <c r="AQ96" s="134">
        <v>30</v>
      </c>
      <c r="CB96" s="88"/>
      <c r="CR96" s="126"/>
    </row>
    <row r="97" spans="1:96">
      <c r="A97" s="88"/>
      <c r="B97" s="99"/>
      <c r="C97" s="100">
        <v>50</v>
      </c>
      <c r="E97" s="88">
        <f>COUNT(CR97:#REF!)</f>
        <v>0</v>
      </c>
      <c r="F97" s="88" t="e">
        <f>SUM(CR97:#REF!)</f>
        <v>#REF!</v>
      </c>
      <c r="G97" s="15" t="e">
        <f>AVERAGE(CR97:#REF!)</f>
        <v>#REF!</v>
      </c>
      <c r="H97" s="15" t="e">
        <f>STDEV(CR97:#REF!)</f>
        <v>#REF!</v>
      </c>
      <c r="I97" s="88" t="e">
        <f>MAX(CR97:#REF!)</f>
        <v>#REF!</v>
      </c>
      <c r="J97" s="88" t="e">
        <f>MIN(CR97:#REF!)</f>
        <v>#REF!</v>
      </c>
      <c r="K97" s="16" t="e">
        <f t="shared" si="69"/>
        <v>#REF!</v>
      </c>
      <c r="AO97" s="88"/>
      <c r="AP97" s="99"/>
      <c r="AQ97" s="134">
        <v>50</v>
      </c>
      <c r="CB97" s="88"/>
      <c r="CR97" s="126"/>
    </row>
    <row r="98" spans="1:96">
      <c r="A98" s="88"/>
      <c r="B98" s="99"/>
      <c r="C98" s="100">
        <v>75</v>
      </c>
      <c r="E98" s="88">
        <f>COUNT(CR98:#REF!)</f>
        <v>0</v>
      </c>
      <c r="F98" s="88" t="e">
        <f>SUM(CR98:#REF!)</f>
        <v>#REF!</v>
      </c>
      <c r="G98" s="15" t="e">
        <f>AVERAGE(CR98:#REF!)</f>
        <v>#REF!</v>
      </c>
      <c r="H98" s="15" t="e">
        <f>STDEV(CR98:#REF!)</f>
        <v>#REF!</v>
      </c>
      <c r="I98" s="88" t="e">
        <f>MAX(CR98:#REF!)</f>
        <v>#REF!</v>
      </c>
      <c r="J98" s="88" t="e">
        <f>MIN(CR98:#REF!)</f>
        <v>#REF!</v>
      </c>
      <c r="K98" s="16" t="e">
        <f t="shared" si="69"/>
        <v>#REF!</v>
      </c>
      <c r="AO98" s="88"/>
      <c r="AP98" s="99"/>
      <c r="AQ98" s="134">
        <v>75</v>
      </c>
      <c r="CB98" s="88"/>
      <c r="CR98" s="126"/>
    </row>
    <row r="99" spans="1:96">
      <c r="A99" s="88"/>
      <c r="B99" s="99"/>
      <c r="C99" s="100">
        <v>100</v>
      </c>
      <c r="E99" s="88">
        <f>COUNT(CR99:#REF!)</f>
        <v>0</v>
      </c>
      <c r="F99" s="88" t="e">
        <f>SUM(CR99:#REF!)</f>
        <v>#REF!</v>
      </c>
      <c r="G99" s="15" t="e">
        <f>AVERAGE(CR99:#REF!)</f>
        <v>#REF!</v>
      </c>
      <c r="H99" s="15" t="e">
        <f>STDEV(CR99:#REF!)</f>
        <v>#REF!</v>
      </c>
      <c r="I99" s="88" t="e">
        <f>MAX(CR99:#REF!)</f>
        <v>#REF!</v>
      </c>
      <c r="J99" s="88" t="e">
        <f>MIN(CR99:#REF!)</f>
        <v>#REF!</v>
      </c>
      <c r="K99" s="16" t="e">
        <f t="shared" si="69"/>
        <v>#REF!</v>
      </c>
      <c r="AO99" s="88"/>
      <c r="AP99" s="99"/>
      <c r="AQ99" s="134">
        <v>100</v>
      </c>
      <c r="CB99" s="88"/>
      <c r="CR99" s="126"/>
    </row>
    <row r="100" spans="1:96">
      <c r="A100" s="88"/>
      <c r="B100" s="99"/>
      <c r="C100" s="100">
        <v>150</v>
      </c>
      <c r="E100" s="88">
        <f>COUNT(CR100:#REF!)</f>
        <v>0</v>
      </c>
      <c r="F100" s="88" t="e">
        <f>SUM(CR100:#REF!)</f>
        <v>#REF!</v>
      </c>
      <c r="G100" s="15" t="e">
        <f>AVERAGE(CR100:#REF!)</f>
        <v>#REF!</v>
      </c>
      <c r="H100" s="15" t="e">
        <f>STDEV(CR100:#REF!)</f>
        <v>#REF!</v>
      </c>
      <c r="I100" s="88" t="e">
        <f>MAX(CR100:#REF!)</f>
        <v>#REF!</v>
      </c>
      <c r="J100" s="88" t="e">
        <f>MIN(CR100:#REF!)</f>
        <v>#REF!</v>
      </c>
      <c r="K100" s="16" t="e">
        <f t="shared" si="69"/>
        <v>#REF!</v>
      </c>
      <c r="AO100" s="88"/>
      <c r="AP100" s="99"/>
      <c r="AQ100" s="134">
        <v>150</v>
      </c>
      <c r="CB100" s="88"/>
      <c r="CR100" s="126"/>
    </row>
    <row r="101" spans="1:96">
      <c r="A101" s="88"/>
      <c r="B101" s="99"/>
      <c r="C101" s="100">
        <v>200</v>
      </c>
      <c r="E101" s="88">
        <f>COUNT(CR101:#REF!)</f>
        <v>0</v>
      </c>
      <c r="F101" s="88" t="e">
        <f>SUM(CR101:#REF!)</f>
        <v>#REF!</v>
      </c>
      <c r="G101" s="15" t="e">
        <f>AVERAGE(CR101:#REF!)</f>
        <v>#REF!</v>
      </c>
      <c r="H101" s="15" t="e">
        <f>STDEV(CR101:#REF!)</f>
        <v>#REF!</v>
      </c>
      <c r="I101" s="88" t="e">
        <f>MAX(CR101:#REF!)</f>
        <v>#REF!</v>
      </c>
      <c r="J101" s="88" t="e">
        <f>MIN(CR101:#REF!)</f>
        <v>#REF!</v>
      </c>
      <c r="K101" s="16" t="e">
        <f t="shared" si="69"/>
        <v>#REF!</v>
      </c>
      <c r="AO101" s="88"/>
      <c r="AP101" s="99"/>
      <c r="AQ101" s="134">
        <v>200</v>
      </c>
      <c r="CB101" s="88"/>
      <c r="CR101" s="126"/>
    </row>
    <row r="102" spans="1:96">
      <c r="A102" s="88"/>
      <c r="B102" s="99"/>
      <c r="C102" s="100">
        <v>300</v>
      </c>
      <c r="E102" s="88">
        <f>COUNT(CR102:#REF!)</f>
        <v>0</v>
      </c>
      <c r="F102" s="88" t="e">
        <f>SUM(CR102:#REF!)</f>
        <v>#REF!</v>
      </c>
      <c r="G102" s="15" t="e">
        <f>AVERAGE(CR102:#REF!)</f>
        <v>#REF!</v>
      </c>
      <c r="H102" s="15" t="e">
        <f>STDEV(CR102:#REF!)</f>
        <v>#REF!</v>
      </c>
      <c r="I102" s="88" t="e">
        <f>MAX(CR102:#REF!)</f>
        <v>#REF!</v>
      </c>
      <c r="J102" s="88" t="e">
        <f>MIN(CR102:#REF!)</f>
        <v>#REF!</v>
      </c>
      <c r="K102" s="16" t="e">
        <f t="shared" si="69"/>
        <v>#REF!</v>
      </c>
      <c r="AO102" s="88"/>
      <c r="AP102" s="99"/>
      <c r="AQ102" s="134">
        <v>300</v>
      </c>
      <c r="CR102" s="126"/>
    </row>
    <row r="103" spans="1:96">
      <c r="A103" s="88"/>
      <c r="B103" s="99"/>
      <c r="C103" s="100">
        <v>400</v>
      </c>
      <c r="E103" s="88">
        <f>COUNT(CR103:#REF!)</f>
        <v>0</v>
      </c>
      <c r="F103" s="88" t="e">
        <f>SUM(CR103:#REF!)</f>
        <v>#REF!</v>
      </c>
      <c r="G103" s="15" t="e">
        <f>AVERAGE(CR103:#REF!)</f>
        <v>#REF!</v>
      </c>
      <c r="H103" s="15" t="e">
        <f>STDEV(CR103:#REF!)</f>
        <v>#REF!</v>
      </c>
      <c r="I103" s="88" t="e">
        <f>MAX(CR103:#REF!)</f>
        <v>#REF!</v>
      </c>
      <c r="J103" s="88" t="e">
        <f>MIN(CR103:#REF!)</f>
        <v>#REF!</v>
      </c>
      <c r="K103" s="16" t="e">
        <f t="shared" si="69"/>
        <v>#REF!</v>
      </c>
      <c r="AO103" s="88"/>
      <c r="AP103" s="99"/>
      <c r="AQ103" s="134">
        <v>400</v>
      </c>
      <c r="CR103" s="126"/>
    </row>
    <row r="104" spans="1:96">
      <c r="A104" s="88"/>
      <c r="B104" s="99"/>
      <c r="C104" s="100">
        <v>500</v>
      </c>
      <c r="E104" s="88">
        <f>COUNT(CR104:#REF!)</f>
        <v>0</v>
      </c>
      <c r="F104" s="88" t="e">
        <f>SUM(CR104:#REF!)</f>
        <v>#REF!</v>
      </c>
      <c r="G104" s="15" t="e">
        <f>AVERAGE(CR104:#REF!)</f>
        <v>#REF!</v>
      </c>
      <c r="H104" s="15" t="e">
        <f>STDEV(CR104:#REF!)</f>
        <v>#REF!</v>
      </c>
      <c r="I104" s="88" t="e">
        <f>MAX(CR104:#REF!)</f>
        <v>#REF!</v>
      </c>
      <c r="J104" s="88" t="e">
        <f>MIN(CR104:#REF!)</f>
        <v>#REF!</v>
      </c>
      <c r="K104" s="16" t="e">
        <f t="shared" ref="K104:K120" si="70">D104-G104</f>
        <v>#REF!</v>
      </c>
      <c r="AO104" s="88"/>
      <c r="AP104" s="99"/>
      <c r="AQ104" s="134">
        <v>500</v>
      </c>
      <c r="CR104" s="126"/>
    </row>
    <row r="105" spans="1:96">
      <c r="A105" s="88"/>
      <c r="B105" s="99"/>
      <c r="C105" s="100">
        <v>600</v>
      </c>
      <c r="D105" s="88"/>
      <c r="E105" s="88">
        <f>COUNT(CR105:#REF!)</f>
        <v>0</v>
      </c>
      <c r="F105" s="88" t="e">
        <f>SUM(CR105:#REF!)</f>
        <v>#REF!</v>
      </c>
      <c r="G105" s="15" t="e">
        <f>AVERAGE(CR105:#REF!)</f>
        <v>#REF!</v>
      </c>
      <c r="H105" s="15" t="e">
        <f>STDEV(CR105:#REF!)</f>
        <v>#REF!</v>
      </c>
      <c r="I105" s="88" t="e">
        <f>MAX(CR105:#REF!)</f>
        <v>#REF!</v>
      </c>
      <c r="J105" s="88" t="e">
        <f>MIN(CR105:#REF!)</f>
        <v>#REF!</v>
      </c>
      <c r="K105" s="16" t="e">
        <f t="shared" si="70"/>
        <v>#REF!</v>
      </c>
      <c r="AO105" s="88"/>
      <c r="AP105" s="99"/>
      <c r="AQ105" s="134">
        <v>600</v>
      </c>
      <c r="AS105" s="88"/>
      <c r="AT105" s="88"/>
      <c r="AU105" s="88"/>
      <c r="AV105" s="88"/>
      <c r="AW105" s="88"/>
      <c r="AX105" s="88"/>
      <c r="AY105" s="88"/>
      <c r="AZ105" s="88"/>
      <c r="BA105" s="88"/>
      <c r="BB105" s="88"/>
      <c r="BC105" s="88"/>
      <c r="BD105" s="88"/>
      <c r="BE105" s="88"/>
      <c r="BF105" s="88"/>
      <c r="BG105" s="88"/>
      <c r="BH105" s="88"/>
      <c r="BI105" s="88"/>
      <c r="BJ105" s="88"/>
      <c r="BK105" s="88"/>
      <c r="BL105" s="88"/>
      <c r="BM105" s="88"/>
      <c r="BN105" s="88"/>
      <c r="BO105" s="88"/>
      <c r="BP105" s="88"/>
      <c r="BQ105" s="88"/>
      <c r="BR105" s="88"/>
      <c r="BS105" s="88"/>
      <c r="BT105" s="88"/>
      <c r="BU105" s="88"/>
      <c r="BV105" s="88"/>
      <c r="BW105" s="88"/>
      <c r="BX105" s="88"/>
      <c r="BY105" s="88"/>
      <c r="BZ105" s="88"/>
      <c r="CA105" s="88"/>
      <c r="CB105" s="88"/>
      <c r="CC105" s="88"/>
      <c r="CD105" s="88"/>
      <c r="CE105" s="88"/>
      <c r="CF105" s="88"/>
      <c r="CG105" s="88"/>
      <c r="CH105" s="88"/>
      <c r="CI105" s="88"/>
      <c r="CJ105" s="88"/>
      <c r="CK105" s="88"/>
      <c r="CL105" s="88"/>
      <c r="CM105" s="88"/>
      <c r="CN105" s="88"/>
      <c r="CO105" s="88"/>
      <c r="CP105" s="88"/>
      <c r="CQ105" s="88"/>
      <c r="CR105" s="126"/>
    </row>
    <row r="106" spans="1:96">
      <c r="A106" s="88"/>
      <c r="B106" s="94"/>
      <c r="C106" s="130"/>
      <c r="D106" s="88"/>
      <c r="E106" s="88"/>
      <c r="F106" s="88"/>
      <c r="G106" s="15"/>
      <c r="H106" s="15"/>
      <c r="I106" s="88"/>
      <c r="J106" s="88"/>
      <c r="AO106" s="88"/>
      <c r="AP106" s="94"/>
      <c r="AQ106" s="131"/>
      <c r="AS106" s="88"/>
      <c r="AT106" s="88"/>
      <c r="AU106" s="88"/>
      <c r="AV106" s="88"/>
      <c r="AW106" s="88"/>
      <c r="AX106" s="88"/>
      <c r="AY106" s="88"/>
      <c r="AZ106" s="88"/>
      <c r="BA106" s="88"/>
      <c r="BB106" s="88"/>
      <c r="BC106" s="88"/>
      <c r="BD106" s="88"/>
      <c r="BE106" s="88"/>
      <c r="BF106" s="88"/>
      <c r="BG106" s="88"/>
      <c r="BH106" s="88"/>
      <c r="BI106" s="88"/>
      <c r="BJ106" s="88"/>
      <c r="BK106" s="88"/>
      <c r="BL106" s="88"/>
      <c r="BM106" s="88"/>
      <c r="BN106" s="88"/>
      <c r="BO106" s="88"/>
      <c r="BP106" s="88"/>
      <c r="BQ106" s="88"/>
      <c r="BR106" s="88"/>
      <c r="BS106" s="88"/>
      <c r="BT106" s="88"/>
      <c r="BU106" s="88"/>
      <c r="BV106" s="88"/>
      <c r="BW106" s="88"/>
      <c r="BX106" s="88"/>
      <c r="BY106" s="88"/>
      <c r="BZ106" s="88"/>
      <c r="CA106" s="88"/>
      <c r="CB106" s="88"/>
      <c r="CC106" s="88"/>
      <c r="CD106" s="88"/>
      <c r="CE106" s="88"/>
      <c r="CF106" s="88"/>
      <c r="CG106" s="88"/>
      <c r="CH106" s="88"/>
      <c r="CI106" s="88"/>
      <c r="CJ106" s="88"/>
      <c r="CK106" s="88"/>
      <c r="CL106" s="88"/>
      <c r="CM106" s="88"/>
      <c r="CN106" s="88"/>
      <c r="CO106" s="88"/>
      <c r="CP106" s="88"/>
      <c r="CQ106" s="88"/>
      <c r="CR106" s="131"/>
    </row>
    <row r="107" spans="1:96">
      <c r="A107" s="95"/>
      <c r="B107" s="96"/>
      <c r="C107" s="97" t="s">
        <v>15</v>
      </c>
      <c r="D107" s="95"/>
      <c r="E107" s="88">
        <f>COUNT(CR107:#REF!)</f>
        <v>0</v>
      </c>
      <c r="F107" s="88" t="e">
        <f>SUM(CR107:#REF!)</f>
        <v>#REF!</v>
      </c>
      <c r="G107" s="15" t="e">
        <f>AVERAGE(CR107:#REF!)</f>
        <v>#REF!</v>
      </c>
      <c r="H107" s="15" t="e">
        <f>STDEV(CR107:#REF!)</f>
        <v>#REF!</v>
      </c>
      <c r="I107" s="88" t="e">
        <f>MAX(CR107:#REF!)</f>
        <v>#REF!</v>
      </c>
      <c r="J107" s="88" t="e">
        <f>MIN(CR107:#REF!)</f>
        <v>#REF!</v>
      </c>
      <c r="K107" s="16" t="e">
        <f>D107-G107</f>
        <v>#REF!</v>
      </c>
      <c r="AO107" s="95"/>
      <c r="AP107" s="96"/>
      <c r="AQ107" s="133" t="s">
        <v>15</v>
      </c>
      <c r="AS107" s="95"/>
      <c r="AT107" s="95"/>
      <c r="AU107" s="95"/>
      <c r="AV107" s="95"/>
      <c r="AW107" s="95"/>
      <c r="AX107" s="95"/>
      <c r="AY107" s="95"/>
      <c r="AZ107" s="95"/>
      <c r="BA107" s="95"/>
      <c r="BB107" s="95"/>
      <c r="BC107" s="95"/>
      <c r="BD107" s="95"/>
      <c r="BE107" s="95"/>
      <c r="BF107" s="95"/>
      <c r="BG107" s="95"/>
      <c r="BH107" s="95"/>
      <c r="BI107" s="95"/>
      <c r="BJ107" s="95"/>
      <c r="BK107" s="95"/>
      <c r="BL107" s="95"/>
      <c r="BM107" s="95"/>
      <c r="BN107" s="95"/>
      <c r="BO107" s="95"/>
      <c r="BP107" s="95"/>
      <c r="BQ107" s="95"/>
      <c r="BR107" s="95"/>
      <c r="BS107" s="95"/>
      <c r="BT107" s="95"/>
      <c r="BU107" s="95"/>
      <c r="BV107" s="95"/>
      <c r="BW107" s="95"/>
      <c r="BX107" s="95"/>
      <c r="BY107" s="95"/>
      <c r="BZ107" s="95"/>
      <c r="CA107" s="95"/>
      <c r="CB107" s="95"/>
      <c r="CC107" s="95"/>
      <c r="CD107" s="95"/>
      <c r="CE107" s="95"/>
      <c r="CF107" s="95"/>
      <c r="CG107" s="95"/>
      <c r="CH107" s="95"/>
      <c r="CI107" s="95"/>
      <c r="CJ107" s="95"/>
      <c r="CK107" s="95"/>
      <c r="CL107" s="95"/>
      <c r="CM107" s="95"/>
      <c r="CN107" s="95"/>
      <c r="CO107" s="95"/>
      <c r="CP107" s="95"/>
      <c r="CQ107" s="95"/>
      <c r="CR107" s="125"/>
    </row>
    <row r="108" spans="1:96">
      <c r="A108" s="88"/>
      <c r="B108" s="99"/>
      <c r="C108" s="100" t="s">
        <v>16</v>
      </c>
      <c r="D108" s="88"/>
      <c r="E108" s="88">
        <f>COUNT(CR108:#REF!)</f>
        <v>0</v>
      </c>
      <c r="F108" s="88" t="e">
        <f>SUM(CR108:#REF!)</f>
        <v>#REF!</v>
      </c>
      <c r="G108" s="15" t="e">
        <f>AVERAGE(CR108:#REF!)</f>
        <v>#REF!</v>
      </c>
      <c r="H108" s="15" t="e">
        <f>STDEV(CR108:#REF!)</f>
        <v>#REF!</v>
      </c>
      <c r="I108" s="88" t="e">
        <f>MAX(CR108:#REF!)</f>
        <v>#REF!</v>
      </c>
      <c r="J108" s="88" t="e">
        <f>MIN(CR108:#REF!)</f>
        <v>#REF!</v>
      </c>
      <c r="K108" s="16" t="e">
        <f>D108-G108</f>
        <v>#REF!</v>
      </c>
      <c r="AO108" s="88"/>
      <c r="AP108" s="99"/>
      <c r="AQ108" s="134" t="s">
        <v>16</v>
      </c>
      <c r="AS108" s="88"/>
      <c r="AT108" s="88"/>
      <c r="AU108" s="88"/>
      <c r="AV108" s="88"/>
      <c r="AW108" s="88"/>
      <c r="AX108" s="88"/>
      <c r="AY108" s="88"/>
      <c r="AZ108" s="88"/>
      <c r="BA108" s="88"/>
      <c r="BB108" s="88"/>
      <c r="BC108" s="88"/>
      <c r="BD108" s="88"/>
      <c r="BE108" s="88"/>
      <c r="BF108" s="88"/>
      <c r="BG108" s="88"/>
      <c r="BH108" s="88"/>
      <c r="BI108" s="88"/>
      <c r="BJ108" s="88"/>
      <c r="BK108" s="88"/>
      <c r="BL108" s="88"/>
      <c r="BM108" s="88"/>
      <c r="BN108" s="88"/>
      <c r="BO108" s="88"/>
      <c r="BP108" s="88"/>
      <c r="BQ108" s="88"/>
      <c r="BR108" s="88"/>
      <c r="BS108" s="88"/>
      <c r="BT108" s="88"/>
      <c r="BU108" s="88"/>
      <c r="BV108" s="88"/>
      <c r="BW108" s="88"/>
      <c r="BX108" s="88"/>
      <c r="BY108" s="88"/>
      <c r="BZ108" s="88"/>
      <c r="CA108" s="88"/>
      <c r="CB108" s="88"/>
      <c r="CC108" s="88"/>
      <c r="CD108" s="88"/>
      <c r="CE108" s="88"/>
      <c r="CF108" s="88"/>
      <c r="CG108" s="88"/>
      <c r="CH108" s="88"/>
      <c r="CI108" s="88"/>
      <c r="CJ108" s="88"/>
      <c r="CK108" s="88"/>
      <c r="CL108" s="88"/>
      <c r="CM108" s="88"/>
      <c r="CN108" s="88"/>
      <c r="CO108" s="88"/>
      <c r="CP108" s="88"/>
      <c r="CQ108" s="88"/>
      <c r="CR108" s="126"/>
    </row>
    <row r="109" spans="1:96">
      <c r="A109" s="88" t="s">
        <v>0</v>
      </c>
      <c r="B109" s="88" t="s">
        <v>1</v>
      </c>
      <c r="C109" s="89" t="s">
        <v>2</v>
      </c>
      <c r="D109" s="88">
        <v>2003</v>
      </c>
      <c r="E109" s="88" t="s">
        <v>3</v>
      </c>
      <c r="F109" s="88" t="s">
        <v>79</v>
      </c>
      <c r="G109" s="15" t="s">
        <v>4</v>
      </c>
      <c r="H109" s="15" t="s">
        <v>82</v>
      </c>
      <c r="I109" s="88" t="s">
        <v>5</v>
      </c>
      <c r="J109" s="88" t="s">
        <v>6</v>
      </c>
      <c r="K109" s="15" t="s">
        <v>7</v>
      </c>
      <c r="L109" s="16" t="s">
        <v>84</v>
      </c>
      <c r="AO109" s="91" t="s">
        <v>11</v>
      </c>
      <c r="AP109" s="91" t="s">
        <v>12</v>
      </c>
      <c r="AQ109" s="128" t="s">
        <v>13</v>
      </c>
      <c r="AS109" s="88">
        <v>2006</v>
      </c>
      <c r="AT109" s="88">
        <v>2005</v>
      </c>
      <c r="AU109" s="88">
        <v>2004</v>
      </c>
      <c r="AV109" s="88">
        <v>2003</v>
      </c>
      <c r="AW109" s="88"/>
      <c r="AX109" s="88"/>
      <c r="AY109" s="88">
        <v>2002</v>
      </c>
      <c r="AZ109" s="88">
        <v>2001</v>
      </c>
      <c r="BA109" s="88">
        <v>2000</v>
      </c>
      <c r="BB109" s="88"/>
      <c r="BC109" s="88">
        <v>1999</v>
      </c>
      <c r="BD109" s="88" t="s">
        <v>81</v>
      </c>
      <c r="BE109" s="88">
        <v>1997</v>
      </c>
      <c r="BF109" s="88">
        <v>1996</v>
      </c>
      <c r="BG109" s="88">
        <v>1995</v>
      </c>
      <c r="BH109" s="91">
        <v>1994</v>
      </c>
      <c r="BI109" s="91">
        <v>1993</v>
      </c>
      <c r="BJ109" s="91">
        <v>1992</v>
      </c>
      <c r="BK109" s="91">
        <v>1991</v>
      </c>
      <c r="BL109" s="91">
        <v>1990</v>
      </c>
      <c r="BM109" s="91">
        <v>1990</v>
      </c>
      <c r="BN109" s="91">
        <v>1989</v>
      </c>
      <c r="BO109" s="91">
        <v>1989</v>
      </c>
      <c r="BP109" s="91">
        <v>1989</v>
      </c>
      <c r="BQ109" s="91">
        <v>1988</v>
      </c>
      <c r="BR109" s="91">
        <v>1988</v>
      </c>
      <c r="BS109" s="91">
        <v>1987</v>
      </c>
      <c r="BT109" s="91">
        <v>1986</v>
      </c>
      <c r="BU109" s="91">
        <v>1986</v>
      </c>
      <c r="BV109" s="91">
        <v>1986</v>
      </c>
      <c r="BW109" s="91">
        <v>1985</v>
      </c>
      <c r="BX109" s="91">
        <v>1985</v>
      </c>
      <c r="BY109" s="91">
        <v>1985</v>
      </c>
      <c r="BZ109" s="91">
        <v>1984</v>
      </c>
      <c r="CA109" s="91">
        <v>1984</v>
      </c>
      <c r="CB109" s="91">
        <v>1984</v>
      </c>
      <c r="CC109" s="91">
        <v>1984</v>
      </c>
      <c r="CD109" s="91">
        <v>1984</v>
      </c>
      <c r="CE109" s="91">
        <v>1983</v>
      </c>
      <c r="CF109" s="91">
        <v>1983</v>
      </c>
      <c r="CG109" s="91">
        <v>1983</v>
      </c>
      <c r="CH109" s="91">
        <v>1983</v>
      </c>
      <c r="CI109" s="91">
        <v>1982</v>
      </c>
      <c r="CJ109" s="91">
        <v>1982</v>
      </c>
      <c r="CK109" s="91">
        <v>1982</v>
      </c>
      <c r="CL109" s="91">
        <v>1982</v>
      </c>
      <c r="CM109" s="91">
        <v>1981</v>
      </c>
      <c r="CN109" s="91">
        <v>1981</v>
      </c>
      <c r="CO109" s="91">
        <v>1981</v>
      </c>
      <c r="CP109" s="91">
        <v>1981</v>
      </c>
      <c r="CQ109" s="91">
        <v>1981</v>
      </c>
      <c r="CR109" s="128">
        <v>1980</v>
      </c>
    </row>
    <row r="110" spans="1:96">
      <c r="A110" s="91">
        <v>2</v>
      </c>
      <c r="B110" s="92">
        <v>58</v>
      </c>
      <c r="C110" s="93" t="s">
        <v>14</v>
      </c>
      <c r="D110" s="91"/>
      <c r="E110" s="88">
        <f>COUNT(CR110:#REF!)</f>
        <v>0</v>
      </c>
      <c r="F110" s="88" t="e">
        <f>SUM(CR110:#REF!)</f>
        <v>#REF!</v>
      </c>
      <c r="G110" s="15" t="e">
        <f>AVERAGE(CR110:#REF!)</f>
        <v>#REF!</v>
      </c>
      <c r="H110" s="15" t="e">
        <f>STDEV(CR110:#REF!)</f>
        <v>#REF!</v>
      </c>
      <c r="I110" s="88" t="e">
        <f>MAX(CR110:#REF!)</f>
        <v>#REF!</v>
      </c>
      <c r="J110" s="88" t="e">
        <f>MIN(CR110:#REF!)</f>
        <v>#REF!</v>
      </c>
      <c r="K110" s="16" t="e">
        <f t="shared" si="70"/>
        <v>#REF!</v>
      </c>
      <c r="AO110" s="91">
        <v>2</v>
      </c>
      <c r="AP110" s="92">
        <v>58</v>
      </c>
      <c r="AQ110" s="132" t="s">
        <v>14</v>
      </c>
      <c r="AS110" s="91"/>
      <c r="AT110" s="91"/>
      <c r="AU110" s="91"/>
      <c r="AV110" s="91"/>
      <c r="AW110" s="91"/>
      <c r="AX110" s="91"/>
      <c r="AY110" s="91"/>
      <c r="AZ110" s="91"/>
      <c r="BA110" s="91"/>
      <c r="BB110" s="91"/>
      <c r="BC110" s="91"/>
      <c r="BD110" s="91"/>
      <c r="BE110" s="91"/>
      <c r="BF110" s="91"/>
      <c r="BG110" s="91"/>
      <c r="BH110" s="91"/>
      <c r="BI110" s="91"/>
      <c r="BJ110" s="91"/>
      <c r="BK110" s="91"/>
      <c r="BL110" s="91"/>
      <c r="BM110" s="91"/>
      <c r="BN110" s="91"/>
      <c r="BO110" s="91"/>
      <c r="BP110" s="91"/>
      <c r="BQ110" s="91"/>
      <c r="BR110" s="91"/>
      <c r="BS110" s="91"/>
      <c r="BT110" s="91"/>
      <c r="BU110" s="91"/>
      <c r="BV110" s="91"/>
      <c r="BW110" s="91"/>
      <c r="BX110" s="91"/>
      <c r="BY110" s="91"/>
      <c r="BZ110" s="91"/>
      <c r="CA110" s="91"/>
      <c r="CB110" s="91"/>
      <c r="CC110" s="91"/>
      <c r="CD110" s="91"/>
      <c r="CE110" s="91"/>
      <c r="CF110" s="91"/>
      <c r="CG110" s="91"/>
      <c r="CH110" s="91"/>
      <c r="CI110" s="91"/>
      <c r="CJ110" s="91"/>
      <c r="CK110" s="91"/>
      <c r="CL110" s="91"/>
      <c r="CM110" s="91"/>
      <c r="CN110" s="91"/>
      <c r="CO110" s="91"/>
      <c r="CP110" s="91"/>
      <c r="CQ110" s="91"/>
      <c r="CR110" s="124"/>
    </row>
    <row r="111" spans="1:96">
      <c r="A111" s="88"/>
      <c r="B111" s="99"/>
      <c r="C111" s="97">
        <v>0</v>
      </c>
      <c r="D111" s="95"/>
      <c r="E111" s="88">
        <f>COUNT(CR111:#REF!)</f>
        <v>0</v>
      </c>
      <c r="F111" s="88" t="e">
        <f>SUM(CR111:#REF!)</f>
        <v>#REF!</v>
      </c>
      <c r="G111" s="15" t="e">
        <f>AVERAGE(CR111:#REF!)</f>
        <v>#REF!</v>
      </c>
      <c r="H111" s="15" t="e">
        <f>STDEV(CR111:#REF!)</f>
        <v>#REF!</v>
      </c>
      <c r="I111" s="88" t="e">
        <f>MAX(CR111:#REF!)</f>
        <v>#REF!</v>
      </c>
      <c r="J111" s="88" t="e">
        <f>MIN(CR111:#REF!)</f>
        <v>#REF!</v>
      </c>
      <c r="K111" s="16" t="e">
        <f t="shared" si="70"/>
        <v>#REF!</v>
      </c>
      <c r="AO111" s="88"/>
      <c r="AP111" s="99"/>
      <c r="AQ111" s="133">
        <v>0</v>
      </c>
      <c r="AS111" s="95"/>
      <c r="AT111" s="95"/>
      <c r="AU111" s="95"/>
      <c r="AV111" s="95"/>
      <c r="AW111" s="95"/>
      <c r="AX111" s="95"/>
      <c r="AY111" s="95"/>
      <c r="AZ111" s="95"/>
      <c r="BA111" s="95"/>
      <c r="BB111" s="95"/>
      <c r="BC111" s="95"/>
      <c r="BD111" s="95"/>
      <c r="BE111" s="95"/>
      <c r="BF111" s="95"/>
      <c r="BG111" s="95"/>
      <c r="BH111" s="95"/>
      <c r="BI111" s="95"/>
      <c r="BJ111" s="95"/>
      <c r="BK111" s="95"/>
      <c r="BL111" s="95"/>
      <c r="BM111" s="95"/>
      <c r="BN111" s="95"/>
      <c r="BO111" s="95"/>
      <c r="BP111" s="95"/>
      <c r="BQ111" s="95"/>
      <c r="BR111" s="95"/>
      <c r="BS111" s="95"/>
      <c r="BT111" s="95"/>
      <c r="BU111" s="95"/>
      <c r="BV111" s="95"/>
      <c r="BW111" s="95"/>
      <c r="BX111" s="95"/>
      <c r="BY111" s="95"/>
      <c r="BZ111" s="95"/>
      <c r="CA111" s="95"/>
      <c r="CB111" s="95"/>
      <c r="CC111" s="95"/>
      <c r="CD111" s="95"/>
      <c r="CE111" s="95"/>
      <c r="CF111" s="95"/>
      <c r="CG111" s="95"/>
      <c r="CH111" s="95"/>
      <c r="CI111" s="95"/>
      <c r="CJ111" s="95"/>
      <c r="CK111" s="95"/>
      <c r="CL111" s="95"/>
      <c r="CM111" s="95"/>
      <c r="CN111" s="95"/>
      <c r="CO111" s="95"/>
      <c r="CP111" s="95"/>
      <c r="CQ111" s="95"/>
      <c r="CR111" s="125"/>
    </row>
    <row r="112" spans="1:96">
      <c r="A112" s="88"/>
      <c r="B112" s="99"/>
      <c r="C112" s="100">
        <v>10</v>
      </c>
      <c r="E112" s="88">
        <f>COUNT(CR112:#REF!)</f>
        <v>0</v>
      </c>
      <c r="F112" s="88" t="e">
        <f>SUM(CR112:#REF!)</f>
        <v>#REF!</v>
      </c>
      <c r="G112" s="15" t="e">
        <f>AVERAGE(CR112:#REF!)</f>
        <v>#REF!</v>
      </c>
      <c r="H112" s="15" t="e">
        <f>STDEV(CR112:#REF!)</f>
        <v>#REF!</v>
      </c>
      <c r="I112" s="88" t="e">
        <f>MAX(CR112:#REF!)</f>
        <v>#REF!</v>
      </c>
      <c r="J112" s="88" t="e">
        <f>MIN(CR112:#REF!)</f>
        <v>#REF!</v>
      </c>
      <c r="K112" s="16" t="e">
        <f t="shared" si="70"/>
        <v>#REF!</v>
      </c>
      <c r="AO112" s="88"/>
      <c r="AP112" s="99"/>
      <c r="AQ112" s="134">
        <v>10</v>
      </c>
      <c r="CB112" s="88"/>
      <c r="CR112" s="126"/>
    </row>
    <row r="113" spans="1:96">
      <c r="A113" s="88"/>
      <c r="B113" s="99"/>
      <c r="C113" s="100">
        <v>20</v>
      </c>
      <c r="E113" s="88">
        <f>COUNT(CR113:#REF!)</f>
        <v>0</v>
      </c>
      <c r="F113" s="88" t="e">
        <f>SUM(CR113:#REF!)</f>
        <v>#REF!</v>
      </c>
      <c r="G113" s="15" t="e">
        <f>AVERAGE(CR113:#REF!)</f>
        <v>#REF!</v>
      </c>
      <c r="H113" s="15" t="e">
        <f>STDEV(CR113:#REF!)</f>
        <v>#REF!</v>
      </c>
      <c r="I113" s="88" t="e">
        <f>MAX(CR113:#REF!)</f>
        <v>#REF!</v>
      </c>
      <c r="J113" s="88" t="e">
        <f>MIN(CR113:#REF!)</f>
        <v>#REF!</v>
      </c>
      <c r="K113" s="16" t="e">
        <f t="shared" si="70"/>
        <v>#REF!</v>
      </c>
      <c r="AO113" s="88"/>
      <c r="AP113" s="99"/>
      <c r="AQ113" s="134">
        <v>20</v>
      </c>
      <c r="CB113" s="88"/>
      <c r="CR113" s="126"/>
    </row>
    <row r="114" spans="1:96">
      <c r="A114" s="88"/>
      <c r="B114" s="99"/>
      <c r="C114" s="100">
        <v>30</v>
      </c>
      <c r="E114" s="88">
        <f>COUNT(CR114:#REF!)</f>
        <v>0</v>
      </c>
      <c r="F114" s="88" t="e">
        <f>SUM(CR114:#REF!)</f>
        <v>#REF!</v>
      </c>
      <c r="G114" s="15" t="e">
        <f>AVERAGE(CR114:#REF!)</f>
        <v>#REF!</v>
      </c>
      <c r="H114" s="15" t="e">
        <f>STDEV(CR114:#REF!)</f>
        <v>#REF!</v>
      </c>
      <c r="I114" s="88" t="e">
        <f>MAX(CR114:#REF!)</f>
        <v>#REF!</v>
      </c>
      <c r="J114" s="88" t="e">
        <f>MIN(CR114:#REF!)</f>
        <v>#REF!</v>
      </c>
      <c r="K114" s="16" t="e">
        <f t="shared" si="70"/>
        <v>#REF!</v>
      </c>
      <c r="AO114" s="88"/>
      <c r="AP114" s="99"/>
      <c r="AQ114" s="134">
        <v>30</v>
      </c>
      <c r="CB114" s="88"/>
      <c r="CR114" s="126"/>
    </row>
    <row r="115" spans="1:96">
      <c r="A115" s="88"/>
      <c r="B115" s="99"/>
      <c r="C115" s="100">
        <v>50</v>
      </c>
      <c r="E115" s="88">
        <f>COUNT(CR115:#REF!)</f>
        <v>0</v>
      </c>
      <c r="F115" s="88" t="e">
        <f>SUM(CR115:#REF!)</f>
        <v>#REF!</v>
      </c>
      <c r="G115" s="15" t="e">
        <f>AVERAGE(CR115:#REF!)</f>
        <v>#REF!</v>
      </c>
      <c r="H115" s="15" t="e">
        <f>STDEV(CR115:#REF!)</f>
        <v>#REF!</v>
      </c>
      <c r="I115" s="88" t="e">
        <f>MAX(CR115:#REF!)</f>
        <v>#REF!</v>
      </c>
      <c r="J115" s="88" t="e">
        <f>MIN(CR115:#REF!)</f>
        <v>#REF!</v>
      </c>
      <c r="K115" s="16" t="e">
        <f t="shared" si="70"/>
        <v>#REF!</v>
      </c>
      <c r="AO115" s="88"/>
      <c r="AP115" s="99"/>
      <c r="AQ115" s="134">
        <v>50</v>
      </c>
      <c r="CB115" s="88"/>
      <c r="CR115" s="126"/>
    </row>
    <row r="116" spans="1:96">
      <c r="A116" s="88"/>
      <c r="B116" s="99"/>
      <c r="C116" s="100">
        <v>75</v>
      </c>
      <c r="E116" s="88">
        <f>COUNT(CR116:#REF!)</f>
        <v>0</v>
      </c>
      <c r="F116" s="88" t="e">
        <f>SUM(CR116:#REF!)</f>
        <v>#REF!</v>
      </c>
      <c r="G116" s="15" t="e">
        <f>AVERAGE(CR116:#REF!)</f>
        <v>#REF!</v>
      </c>
      <c r="H116" s="15" t="e">
        <f>STDEV(CR116:#REF!)</f>
        <v>#REF!</v>
      </c>
      <c r="I116" s="88" t="e">
        <f>MAX(CR116:#REF!)</f>
        <v>#REF!</v>
      </c>
      <c r="J116" s="88" t="e">
        <f>MIN(CR116:#REF!)</f>
        <v>#REF!</v>
      </c>
      <c r="K116" s="16" t="e">
        <f t="shared" si="70"/>
        <v>#REF!</v>
      </c>
      <c r="AO116" s="88"/>
      <c r="AP116" s="99"/>
      <c r="AQ116" s="134">
        <v>75</v>
      </c>
      <c r="CB116" s="88"/>
      <c r="CR116" s="126"/>
    </row>
    <row r="117" spans="1:96">
      <c r="A117" s="88"/>
      <c r="B117" s="99"/>
      <c r="C117" s="100">
        <v>100</v>
      </c>
      <c r="E117" s="88">
        <f>COUNT(CR117:#REF!)</f>
        <v>0</v>
      </c>
      <c r="F117" s="88" t="e">
        <f>SUM(CR117:#REF!)</f>
        <v>#REF!</v>
      </c>
      <c r="G117" s="15" t="e">
        <f>AVERAGE(CR117:#REF!)</f>
        <v>#REF!</v>
      </c>
      <c r="H117" s="15" t="e">
        <f>STDEV(CR117:#REF!)</f>
        <v>#REF!</v>
      </c>
      <c r="I117" s="88" t="e">
        <f>MAX(CR117:#REF!)</f>
        <v>#REF!</v>
      </c>
      <c r="J117" s="88" t="e">
        <f>MIN(CR117:#REF!)</f>
        <v>#REF!</v>
      </c>
      <c r="K117" s="16" t="e">
        <f t="shared" si="70"/>
        <v>#REF!</v>
      </c>
      <c r="AO117" s="88"/>
      <c r="AP117" s="99"/>
      <c r="AQ117" s="134">
        <v>100</v>
      </c>
      <c r="CB117" s="88"/>
      <c r="CR117" s="126"/>
    </row>
    <row r="118" spans="1:96">
      <c r="A118" s="88"/>
      <c r="B118" s="99"/>
      <c r="C118" s="100">
        <v>150</v>
      </c>
      <c r="E118" s="88">
        <f>COUNT(CR118:#REF!)</f>
        <v>0</v>
      </c>
      <c r="F118" s="88" t="e">
        <f>SUM(CR118:#REF!)</f>
        <v>#REF!</v>
      </c>
      <c r="G118" s="15" t="e">
        <f>AVERAGE(CR118:#REF!)</f>
        <v>#REF!</v>
      </c>
      <c r="H118" s="15" t="e">
        <f>STDEV(CR118:#REF!)</f>
        <v>#REF!</v>
      </c>
      <c r="I118" s="88" t="e">
        <f>MAX(CR118:#REF!)</f>
        <v>#REF!</v>
      </c>
      <c r="J118" s="88" t="e">
        <f>MIN(CR118:#REF!)</f>
        <v>#REF!</v>
      </c>
      <c r="K118" s="16" t="e">
        <f t="shared" si="70"/>
        <v>#REF!</v>
      </c>
      <c r="AO118" s="88"/>
      <c r="AP118" s="99"/>
      <c r="AQ118" s="134">
        <v>150</v>
      </c>
      <c r="CB118" s="88"/>
      <c r="CR118" s="126"/>
    </row>
    <row r="119" spans="1:96">
      <c r="A119" s="88"/>
      <c r="B119" s="99"/>
      <c r="C119" s="100">
        <v>200</v>
      </c>
      <c r="E119" s="88">
        <f>COUNT(CR119:#REF!)</f>
        <v>0</v>
      </c>
      <c r="F119" s="88" t="e">
        <f>SUM(CR119:#REF!)</f>
        <v>#REF!</v>
      </c>
      <c r="G119" s="15" t="e">
        <f>AVERAGE(CR119:#REF!)</f>
        <v>#REF!</v>
      </c>
      <c r="H119" s="15" t="e">
        <f>STDEV(CR119:#REF!)</f>
        <v>#REF!</v>
      </c>
      <c r="I119" s="88" t="e">
        <f>MAX(CR119:#REF!)</f>
        <v>#REF!</v>
      </c>
      <c r="J119" s="88" t="e">
        <f>MIN(CR119:#REF!)</f>
        <v>#REF!</v>
      </c>
      <c r="K119" s="16" t="e">
        <f t="shared" si="70"/>
        <v>#REF!</v>
      </c>
      <c r="AO119" s="88"/>
      <c r="AP119" s="99"/>
      <c r="AQ119" s="134">
        <v>200</v>
      </c>
      <c r="CB119" s="88"/>
      <c r="CR119" s="126"/>
    </row>
    <row r="120" spans="1:96">
      <c r="A120" s="88"/>
      <c r="B120" s="99"/>
      <c r="C120" s="100">
        <v>300</v>
      </c>
      <c r="E120" s="88">
        <f>COUNT(CR120:#REF!)</f>
        <v>0</v>
      </c>
      <c r="F120" s="88" t="e">
        <f>SUM(CR120:#REF!)</f>
        <v>#REF!</v>
      </c>
      <c r="G120" s="15" t="e">
        <f>AVERAGE(CR120:#REF!)</f>
        <v>#REF!</v>
      </c>
      <c r="H120" s="15" t="e">
        <f>STDEV(CR120:#REF!)</f>
        <v>#REF!</v>
      </c>
      <c r="I120" s="88" t="e">
        <f>MAX(CR120:#REF!)</f>
        <v>#REF!</v>
      </c>
      <c r="J120" s="88" t="e">
        <f>MIN(CR120:#REF!)</f>
        <v>#REF!</v>
      </c>
      <c r="K120" s="16" t="e">
        <f t="shared" si="70"/>
        <v>#REF!</v>
      </c>
      <c r="AO120" s="88"/>
      <c r="AP120" s="99"/>
      <c r="AQ120" s="134">
        <v>300</v>
      </c>
      <c r="CR120" s="126"/>
    </row>
    <row r="121" spans="1:96">
      <c r="A121" s="88"/>
      <c r="B121" s="99"/>
      <c r="C121" s="100">
        <v>400</v>
      </c>
      <c r="E121" s="88">
        <f>COUNT(CR121:#REF!)</f>
        <v>0</v>
      </c>
      <c r="F121" s="88" t="e">
        <f>SUM(CR121:#REF!)</f>
        <v>#REF!</v>
      </c>
      <c r="G121" s="15" t="e">
        <f>AVERAGE(CR121:#REF!)</f>
        <v>#REF!</v>
      </c>
      <c r="H121" s="15" t="e">
        <f>STDEV(CR121:#REF!)</f>
        <v>#REF!</v>
      </c>
      <c r="I121" s="88" t="e">
        <f>MAX(CR121:#REF!)</f>
        <v>#REF!</v>
      </c>
      <c r="J121" s="88" t="e">
        <f>MIN(CR121:#REF!)</f>
        <v>#REF!</v>
      </c>
      <c r="K121" s="16" t="e">
        <f t="shared" ref="K121:K137" si="71">D121-G121</f>
        <v>#REF!</v>
      </c>
      <c r="AO121" s="88"/>
      <c r="AP121" s="99"/>
      <c r="AQ121" s="134">
        <v>400</v>
      </c>
      <c r="CR121" s="126"/>
    </row>
    <row r="122" spans="1:96">
      <c r="A122" s="88"/>
      <c r="B122" s="99"/>
      <c r="C122" s="100">
        <v>500</v>
      </c>
      <c r="E122" s="88">
        <f>COUNT(CR122:#REF!)</f>
        <v>0</v>
      </c>
      <c r="F122" s="88" t="e">
        <f>SUM(CR122:#REF!)</f>
        <v>#REF!</v>
      </c>
      <c r="G122" s="15" t="e">
        <f>AVERAGE(CR122:#REF!)</f>
        <v>#REF!</v>
      </c>
      <c r="H122" s="15" t="e">
        <f>STDEV(CR122:#REF!)</f>
        <v>#REF!</v>
      </c>
      <c r="I122" s="88" t="e">
        <f>MAX(CR122:#REF!)</f>
        <v>#REF!</v>
      </c>
      <c r="J122" s="88" t="e">
        <f>MIN(CR122:#REF!)</f>
        <v>#REF!</v>
      </c>
      <c r="K122" s="16" t="e">
        <f t="shared" si="71"/>
        <v>#REF!</v>
      </c>
      <c r="AO122" s="88"/>
      <c r="AP122" s="99"/>
      <c r="AQ122" s="134">
        <v>500</v>
      </c>
      <c r="CR122" s="126"/>
    </row>
    <row r="123" spans="1:96">
      <c r="A123" s="88"/>
      <c r="B123" s="99"/>
      <c r="C123" s="100">
        <v>600</v>
      </c>
      <c r="D123" s="88"/>
      <c r="E123" s="88">
        <f>COUNT(CR123:#REF!)</f>
        <v>0</v>
      </c>
      <c r="F123" s="88" t="e">
        <f>SUM(CR123:#REF!)</f>
        <v>#REF!</v>
      </c>
      <c r="G123" s="15" t="e">
        <f>AVERAGE(CR123:#REF!)</f>
        <v>#REF!</v>
      </c>
      <c r="H123" s="15" t="e">
        <f>STDEV(CR123:#REF!)</f>
        <v>#REF!</v>
      </c>
      <c r="I123" s="88" t="e">
        <f>MAX(CR123:#REF!)</f>
        <v>#REF!</v>
      </c>
      <c r="J123" s="88" t="e">
        <f>MIN(CR123:#REF!)</f>
        <v>#REF!</v>
      </c>
      <c r="K123" s="16" t="e">
        <f t="shared" si="71"/>
        <v>#REF!</v>
      </c>
      <c r="AO123" s="88"/>
      <c r="AP123" s="99"/>
      <c r="AQ123" s="134">
        <v>600</v>
      </c>
      <c r="AS123" s="88"/>
      <c r="AT123" s="88"/>
      <c r="AU123" s="88"/>
      <c r="AV123" s="88"/>
      <c r="AW123" s="88"/>
      <c r="AX123" s="88"/>
      <c r="AY123" s="88"/>
      <c r="AZ123" s="88"/>
      <c r="BA123" s="88"/>
      <c r="BB123" s="88"/>
      <c r="BC123" s="88"/>
      <c r="BD123" s="88"/>
      <c r="BE123" s="88"/>
      <c r="BF123" s="88"/>
      <c r="BG123" s="88"/>
      <c r="BH123" s="88"/>
      <c r="BI123" s="88"/>
      <c r="BJ123" s="88"/>
      <c r="BK123" s="88"/>
      <c r="BL123" s="88"/>
      <c r="BM123" s="88"/>
      <c r="BN123" s="88"/>
      <c r="BO123" s="88"/>
      <c r="BP123" s="88"/>
      <c r="BQ123" s="88"/>
      <c r="BR123" s="88"/>
      <c r="BS123" s="88"/>
      <c r="BT123" s="88"/>
      <c r="BU123" s="88"/>
      <c r="BV123" s="88"/>
      <c r="BW123" s="88"/>
      <c r="BX123" s="88"/>
      <c r="BY123" s="88"/>
      <c r="BZ123" s="88"/>
      <c r="CA123" s="88"/>
      <c r="CB123" s="88"/>
      <c r="CC123" s="88"/>
      <c r="CD123" s="88"/>
      <c r="CE123" s="88"/>
      <c r="CF123" s="88"/>
      <c r="CG123" s="88"/>
      <c r="CH123" s="88"/>
      <c r="CI123" s="88"/>
      <c r="CJ123" s="88"/>
      <c r="CK123" s="88"/>
      <c r="CL123" s="88"/>
      <c r="CM123" s="88"/>
      <c r="CN123" s="88"/>
      <c r="CO123" s="88"/>
      <c r="CP123" s="88"/>
      <c r="CQ123" s="88"/>
      <c r="CR123" s="126"/>
    </row>
    <row r="124" spans="1:96">
      <c r="A124" s="88"/>
      <c r="B124" s="94"/>
      <c r="C124" s="130"/>
      <c r="D124" s="88"/>
      <c r="E124" s="88"/>
      <c r="F124" s="88"/>
      <c r="G124" s="15"/>
      <c r="H124" s="15"/>
      <c r="I124" s="88"/>
      <c r="J124" s="88"/>
      <c r="AO124" s="88"/>
      <c r="AP124" s="94"/>
      <c r="AQ124" s="131"/>
      <c r="AS124" s="88"/>
      <c r="AT124" s="88"/>
      <c r="AU124" s="88"/>
      <c r="AV124" s="88"/>
      <c r="AW124" s="88"/>
      <c r="AX124" s="88"/>
      <c r="AY124" s="88"/>
      <c r="AZ124" s="88"/>
      <c r="BA124" s="88"/>
      <c r="BB124" s="88"/>
      <c r="BC124" s="88"/>
      <c r="BD124" s="88"/>
      <c r="BE124" s="88"/>
      <c r="BF124" s="88"/>
      <c r="BG124" s="88"/>
      <c r="BH124" s="88"/>
      <c r="BI124" s="88"/>
      <c r="BJ124" s="88"/>
      <c r="BK124" s="88"/>
      <c r="BL124" s="88"/>
      <c r="BM124" s="88"/>
      <c r="BN124" s="88"/>
      <c r="BO124" s="88"/>
      <c r="BP124" s="88"/>
      <c r="BQ124" s="88"/>
      <c r="BR124" s="88"/>
      <c r="BS124" s="88"/>
      <c r="BT124" s="88"/>
      <c r="BU124" s="88"/>
      <c r="BV124" s="88"/>
      <c r="BW124" s="88"/>
      <c r="BX124" s="88"/>
      <c r="BY124" s="88"/>
      <c r="BZ124" s="88"/>
      <c r="CA124" s="88"/>
      <c r="CB124" s="88"/>
      <c r="CC124" s="88"/>
      <c r="CD124" s="88"/>
      <c r="CE124" s="88"/>
      <c r="CF124" s="88"/>
      <c r="CG124" s="88"/>
      <c r="CH124" s="88"/>
      <c r="CI124" s="88"/>
      <c r="CJ124" s="88"/>
      <c r="CK124" s="88"/>
      <c r="CL124" s="88"/>
      <c r="CM124" s="88"/>
      <c r="CN124" s="88"/>
      <c r="CO124" s="88"/>
      <c r="CP124" s="88"/>
      <c r="CQ124" s="88"/>
      <c r="CR124" s="131"/>
    </row>
    <row r="125" spans="1:96">
      <c r="A125" s="95"/>
      <c r="B125" s="96"/>
      <c r="C125" s="97" t="s">
        <v>15</v>
      </c>
      <c r="D125" s="95"/>
      <c r="E125" s="88">
        <f>COUNT(CR125:#REF!)</f>
        <v>0</v>
      </c>
      <c r="F125" s="88" t="e">
        <f>SUM(CR125:#REF!)</f>
        <v>#REF!</v>
      </c>
      <c r="G125" s="15" t="e">
        <f>AVERAGE(CR125:#REF!)</f>
        <v>#REF!</v>
      </c>
      <c r="H125" s="15" t="e">
        <f>STDEV(CR125:#REF!)</f>
        <v>#REF!</v>
      </c>
      <c r="I125" s="88" t="e">
        <f>MAX(CR125:#REF!)</f>
        <v>#REF!</v>
      </c>
      <c r="J125" s="88" t="e">
        <f>MIN(CR125:#REF!)</f>
        <v>#REF!</v>
      </c>
      <c r="K125" s="16" t="e">
        <f>D125-G125</f>
        <v>#REF!</v>
      </c>
      <c r="AO125" s="95"/>
      <c r="AP125" s="96"/>
      <c r="AQ125" s="133" t="s">
        <v>15</v>
      </c>
      <c r="AS125" s="95"/>
      <c r="AT125" s="95"/>
      <c r="AU125" s="95"/>
      <c r="AV125" s="95"/>
      <c r="AW125" s="95"/>
      <c r="AX125" s="95"/>
      <c r="AY125" s="95"/>
      <c r="AZ125" s="95"/>
      <c r="BA125" s="95"/>
      <c r="BB125" s="95"/>
      <c r="BC125" s="95"/>
      <c r="BD125" s="95"/>
      <c r="BE125" s="95"/>
      <c r="BF125" s="95"/>
      <c r="BG125" s="95"/>
      <c r="BH125" s="95"/>
      <c r="BI125" s="95"/>
      <c r="BJ125" s="95"/>
      <c r="BK125" s="95"/>
      <c r="BL125" s="95"/>
      <c r="BM125" s="95"/>
      <c r="BN125" s="95"/>
      <c r="BO125" s="95"/>
      <c r="BP125" s="95"/>
      <c r="BQ125" s="95"/>
      <c r="BR125" s="95"/>
      <c r="BS125" s="95"/>
      <c r="BT125" s="95"/>
      <c r="BU125" s="95"/>
      <c r="BV125" s="95"/>
      <c r="BW125" s="95"/>
      <c r="BX125" s="95"/>
      <c r="BY125" s="95"/>
      <c r="BZ125" s="95"/>
      <c r="CA125" s="95"/>
      <c r="CB125" s="95"/>
      <c r="CC125" s="95"/>
      <c r="CD125" s="95"/>
      <c r="CE125" s="95"/>
      <c r="CF125" s="95"/>
      <c r="CG125" s="95"/>
      <c r="CH125" s="95"/>
      <c r="CI125" s="95"/>
      <c r="CJ125" s="95"/>
      <c r="CK125" s="95"/>
      <c r="CL125" s="95"/>
      <c r="CM125" s="95"/>
      <c r="CN125" s="95"/>
      <c r="CO125" s="95"/>
      <c r="CP125" s="95"/>
      <c r="CQ125" s="95"/>
      <c r="CR125" s="125"/>
    </row>
    <row r="126" spans="1:96">
      <c r="A126" s="88"/>
      <c r="B126" s="99"/>
      <c r="C126" s="100" t="s">
        <v>16</v>
      </c>
      <c r="D126" s="88"/>
      <c r="E126" s="88">
        <f>COUNT(CR126:#REF!)</f>
        <v>0</v>
      </c>
      <c r="F126" s="88" t="e">
        <f>SUM(CR126:#REF!)</f>
        <v>#REF!</v>
      </c>
      <c r="G126" s="15" t="e">
        <f>AVERAGE(CR126:#REF!)</f>
        <v>#REF!</v>
      </c>
      <c r="H126" s="15" t="e">
        <f>STDEV(CR126:#REF!)</f>
        <v>#REF!</v>
      </c>
      <c r="I126" s="88" t="e">
        <f>MAX(CR126:#REF!)</f>
        <v>#REF!</v>
      </c>
      <c r="J126" s="88" t="e">
        <f>MIN(CR126:#REF!)</f>
        <v>#REF!</v>
      </c>
      <c r="K126" s="16" t="e">
        <f>D126-G126</f>
        <v>#REF!</v>
      </c>
      <c r="AO126" s="88"/>
      <c r="AP126" s="99"/>
      <c r="AQ126" s="134" t="s">
        <v>16</v>
      </c>
      <c r="AS126" s="88"/>
      <c r="AT126" s="88"/>
      <c r="AU126" s="88"/>
      <c r="AV126" s="88"/>
      <c r="AW126" s="88"/>
      <c r="AX126" s="88"/>
      <c r="AY126" s="88"/>
      <c r="AZ126" s="88"/>
      <c r="BA126" s="88"/>
      <c r="BB126" s="88"/>
      <c r="BC126" s="88"/>
      <c r="BD126" s="88"/>
      <c r="BE126" s="88"/>
      <c r="BF126" s="88"/>
      <c r="BG126" s="88"/>
      <c r="BH126" s="88"/>
      <c r="BI126" s="88"/>
      <c r="BJ126" s="88"/>
      <c r="BK126" s="88"/>
      <c r="BL126" s="88"/>
      <c r="BM126" s="88"/>
      <c r="BN126" s="88"/>
      <c r="BO126" s="88"/>
      <c r="BP126" s="88"/>
      <c r="BQ126" s="88"/>
      <c r="BR126" s="88"/>
      <c r="BS126" s="88"/>
      <c r="BT126" s="88"/>
      <c r="BU126" s="88"/>
      <c r="BV126" s="88"/>
      <c r="BW126" s="88"/>
      <c r="BX126" s="88"/>
      <c r="BY126" s="88"/>
      <c r="BZ126" s="88"/>
      <c r="CA126" s="88"/>
      <c r="CB126" s="88"/>
      <c r="CC126" s="88"/>
      <c r="CD126" s="88"/>
      <c r="CE126" s="88"/>
      <c r="CF126" s="88"/>
      <c r="CG126" s="88"/>
      <c r="CH126" s="88"/>
      <c r="CI126" s="88"/>
      <c r="CJ126" s="88"/>
      <c r="CK126" s="88"/>
      <c r="CL126" s="88"/>
      <c r="CM126" s="88"/>
      <c r="CN126" s="88"/>
      <c r="CO126" s="88"/>
      <c r="CP126" s="88"/>
      <c r="CQ126" s="88"/>
      <c r="CR126" s="126"/>
    </row>
    <row r="127" spans="1:96">
      <c r="A127" s="88" t="s">
        <v>0</v>
      </c>
      <c r="B127" s="88" t="s">
        <v>1</v>
      </c>
      <c r="C127" s="89" t="s">
        <v>2</v>
      </c>
      <c r="D127" s="88">
        <v>2003</v>
      </c>
      <c r="E127" s="88" t="s">
        <v>3</v>
      </c>
      <c r="F127" s="88" t="s">
        <v>79</v>
      </c>
      <c r="G127" s="15" t="s">
        <v>4</v>
      </c>
      <c r="H127" s="15" t="s">
        <v>82</v>
      </c>
      <c r="I127" s="88" t="s">
        <v>5</v>
      </c>
      <c r="J127" s="88" t="s">
        <v>6</v>
      </c>
      <c r="K127" s="15" t="s">
        <v>7</v>
      </c>
      <c r="L127" s="16" t="s">
        <v>84</v>
      </c>
      <c r="AO127" s="91" t="s">
        <v>11</v>
      </c>
      <c r="AP127" s="91" t="s">
        <v>12</v>
      </c>
      <c r="AQ127" s="128" t="s">
        <v>13</v>
      </c>
      <c r="AS127" s="88">
        <v>2006</v>
      </c>
      <c r="AT127" s="88">
        <v>2005</v>
      </c>
      <c r="AU127" s="88">
        <v>2004</v>
      </c>
      <c r="AV127" s="88">
        <v>2003</v>
      </c>
      <c r="AW127" s="88"/>
      <c r="AX127" s="88"/>
      <c r="AY127" s="88">
        <v>2002</v>
      </c>
      <c r="AZ127" s="88">
        <v>2001</v>
      </c>
      <c r="BA127" s="88">
        <v>2000</v>
      </c>
      <c r="BB127" s="88">
        <v>1999</v>
      </c>
      <c r="BC127" s="88">
        <v>1999</v>
      </c>
      <c r="BD127" s="88" t="s">
        <v>81</v>
      </c>
      <c r="BE127" s="88">
        <v>1997</v>
      </c>
      <c r="BF127" s="88">
        <v>1996</v>
      </c>
      <c r="BG127" s="88">
        <v>1995</v>
      </c>
      <c r="BH127" s="91">
        <v>1994</v>
      </c>
      <c r="BI127" s="91">
        <v>1993</v>
      </c>
      <c r="BJ127" s="91">
        <v>1992</v>
      </c>
      <c r="BK127" s="91">
        <v>1991</v>
      </c>
      <c r="BL127" s="91">
        <v>1990</v>
      </c>
      <c r="BM127" s="91">
        <v>1990</v>
      </c>
      <c r="BN127" s="91">
        <v>1989</v>
      </c>
      <c r="BO127" s="91">
        <v>1989</v>
      </c>
      <c r="BP127" s="91">
        <v>1989</v>
      </c>
      <c r="BQ127" s="91">
        <v>1988</v>
      </c>
      <c r="BR127" s="91">
        <v>1988</v>
      </c>
      <c r="BS127" s="91">
        <v>1987</v>
      </c>
      <c r="BT127" s="91">
        <v>1986</v>
      </c>
      <c r="BU127" s="91">
        <v>1986</v>
      </c>
      <c r="BV127" s="91">
        <v>1986</v>
      </c>
      <c r="BW127" s="91">
        <v>1985</v>
      </c>
      <c r="BX127" s="91">
        <v>1985</v>
      </c>
      <c r="BY127" s="91">
        <v>1985</v>
      </c>
      <c r="BZ127" s="91">
        <v>1984</v>
      </c>
      <c r="CA127" s="91">
        <v>1984</v>
      </c>
      <c r="CB127" s="91">
        <v>1984</v>
      </c>
      <c r="CC127" s="91">
        <v>1984</v>
      </c>
      <c r="CD127" s="91">
        <v>1984</v>
      </c>
      <c r="CE127" s="91">
        <v>1983</v>
      </c>
      <c r="CF127" s="91">
        <v>1983</v>
      </c>
      <c r="CG127" s="91">
        <v>1983</v>
      </c>
      <c r="CH127" s="91">
        <v>1983</v>
      </c>
      <c r="CI127" s="91">
        <v>1982</v>
      </c>
      <c r="CJ127" s="91">
        <v>1982</v>
      </c>
      <c r="CK127" s="91">
        <v>1982</v>
      </c>
      <c r="CL127" s="91">
        <v>1982</v>
      </c>
      <c r="CM127" s="91">
        <v>1981</v>
      </c>
      <c r="CN127" s="91">
        <v>1981</v>
      </c>
      <c r="CO127" s="91">
        <v>1981</v>
      </c>
      <c r="CP127" s="91">
        <v>1981</v>
      </c>
      <c r="CQ127" s="91">
        <v>1981</v>
      </c>
      <c r="CR127" s="128">
        <v>1980</v>
      </c>
    </row>
    <row r="128" spans="1:96" ht="16.5" customHeight="1">
      <c r="A128" s="91">
        <v>2</v>
      </c>
      <c r="B128" s="92">
        <v>47</v>
      </c>
      <c r="C128" s="93" t="s">
        <v>14</v>
      </c>
      <c r="D128" s="91"/>
      <c r="E128" s="88">
        <f>COUNT(CR128:#REF!)</f>
        <v>0</v>
      </c>
      <c r="F128" s="88" t="e">
        <f>SUM(CR128:#REF!)</f>
        <v>#REF!</v>
      </c>
      <c r="G128" s="15" t="e">
        <f>AVERAGE(CR128:#REF!)</f>
        <v>#REF!</v>
      </c>
      <c r="H128" s="15" t="e">
        <f>STDEV(CR128:#REF!)</f>
        <v>#REF!</v>
      </c>
      <c r="I128" s="88" t="e">
        <f>MAX(CR128:#REF!)</f>
        <v>#REF!</v>
      </c>
      <c r="J128" s="88" t="e">
        <f>MIN(CR128:#REF!)</f>
        <v>#REF!</v>
      </c>
      <c r="K128" s="16" t="e">
        <f t="shared" si="71"/>
        <v>#REF!</v>
      </c>
      <c r="AO128" s="91">
        <v>2</v>
      </c>
      <c r="AP128" s="92">
        <v>47</v>
      </c>
      <c r="AQ128" s="132" t="s">
        <v>14</v>
      </c>
      <c r="AS128" s="91"/>
      <c r="AT128" s="91"/>
      <c r="AU128" s="91"/>
      <c r="AV128" s="91"/>
      <c r="AW128" s="91"/>
      <c r="AX128" s="91"/>
      <c r="AY128" s="91"/>
      <c r="AZ128" s="91"/>
      <c r="BA128" s="91"/>
      <c r="BB128" s="91"/>
      <c r="BC128" s="91"/>
      <c r="BD128" s="91"/>
      <c r="BE128" s="91"/>
      <c r="BF128" s="91"/>
      <c r="BG128" s="91"/>
      <c r="BH128" s="91"/>
      <c r="BI128" s="91"/>
      <c r="BJ128" s="91"/>
      <c r="BK128" s="91"/>
      <c r="BL128" s="91"/>
      <c r="BM128" s="91"/>
      <c r="BN128" s="91"/>
      <c r="BO128" s="91"/>
      <c r="BP128" s="91"/>
      <c r="BQ128" s="91"/>
      <c r="BR128" s="91"/>
      <c r="BS128" s="91"/>
      <c r="BT128" s="91"/>
      <c r="BU128" s="91"/>
      <c r="BV128" s="91"/>
      <c r="BW128" s="91"/>
      <c r="BX128" s="91"/>
      <c r="BY128" s="91"/>
      <c r="BZ128" s="91"/>
      <c r="CA128" s="91"/>
      <c r="CB128" s="91"/>
      <c r="CC128" s="91"/>
      <c r="CD128" s="91"/>
      <c r="CE128" s="91"/>
      <c r="CF128" s="91"/>
      <c r="CG128" s="91"/>
      <c r="CH128" s="91"/>
      <c r="CI128" s="91"/>
      <c r="CJ128" s="91"/>
      <c r="CK128" s="91"/>
      <c r="CL128" s="91"/>
      <c r="CM128" s="91"/>
      <c r="CN128" s="91"/>
      <c r="CO128" s="91"/>
      <c r="CP128" s="91"/>
      <c r="CQ128" s="91"/>
      <c r="CR128" s="124"/>
    </row>
    <row r="129" spans="1:96">
      <c r="A129" s="88"/>
      <c r="B129" s="99"/>
      <c r="C129" s="97">
        <v>0</v>
      </c>
      <c r="D129" s="95"/>
      <c r="E129" s="88">
        <f>COUNT(CR129:#REF!)</f>
        <v>0</v>
      </c>
      <c r="F129" s="88" t="e">
        <f>SUM(CR129:#REF!)</f>
        <v>#REF!</v>
      </c>
      <c r="G129" s="15" t="e">
        <f>AVERAGE(CR129:#REF!)</f>
        <v>#REF!</v>
      </c>
      <c r="H129" s="15" t="e">
        <f>STDEV(CR129:#REF!)</f>
        <v>#REF!</v>
      </c>
      <c r="I129" s="88" t="e">
        <f>MAX(CR129:#REF!)</f>
        <v>#REF!</v>
      </c>
      <c r="J129" s="88" t="e">
        <f>MIN(CR129:#REF!)</f>
        <v>#REF!</v>
      </c>
      <c r="K129" s="16" t="e">
        <f t="shared" si="71"/>
        <v>#REF!</v>
      </c>
      <c r="AO129" s="88"/>
      <c r="AP129" s="99"/>
      <c r="AQ129" s="133">
        <v>0</v>
      </c>
      <c r="AS129" s="95"/>
      <c r="AT129" s="95"/>
      <c r="AU129" s="95"/>
      <c r="AV129" s="95"/>
      <c r="AW129" s="95"/>
      <c r="AX129" s="95"/>
      <c r="AY129" s="95"/>
      <c r="AZ129" s="95"/>
      <c r="BA129" s="95"/>
      <c r="BB129" s="95"/>
      <c r="BC129" s="95"/>
      <c r="BD129" s="95"/>
      <c r="BE129" s="95"/>
      <c r="BF129" s="95"/>
      <c r="BG129" s="95"/>
      <c r="BH129" s="95"/>
      <c r="BI129" s="95"/>
      <c r="BJ129" s="95"/>
      <c r="BK129" s="95"/>
      <c r="BL129" s="95"/>
      <c r="BM129" s="95"/>
      <c r="BN129" s="95"/>
      <c r="BO129" s="95"/>
      <c r="BP129" s="95"/>
      <c r="BQ129" s="95"/>
      <c r="BR129" s="95"/>
      <c r="BS129" s="95"/>
      <c r="BT129" s="95"/>
      <c r="BU129" s="95"/>
      <c r="BV129" s="95"/>
      <c r="BW129" s="95"/>
      <c r="BX129" s="95"/>
      <c r="BY129" s="95"/>
      <c r="BZ129" s="95"/>
      <c r="CA129" s="95"/>
      <c r="CB129" s="95"/>
      <c r="CC129" s="95"/>
      <c r="CD129" s="95"/>
      <c r="CE129" s="95"/>
      <c r="CF129" s="95"/>
      <c r="CG129" s="95"/>
      <c r="CH129" s="95"/>
      <c r="CI129" s="95"/>
      <c r="CJ129" s="95"/>
      <c r="CK129" s="95"/>
      <c r="CL129" s="95"/>
      <c r="CM129" s="95"/>
      <c r="CN129" s="95"/>
      <c r="CO129" s="95"/>
      <c r="CP129" s="95"/>
      <c r="CQ129" s="95"/>
      <c r="CR129" s="125"/>
    </row>
    <row r="130" spans="1:96">
      <c r="A130" s="88"/>
      <c r="B130" s="99"/>
      <c r="C130" s="100">
        <v>10</v>
      </c>
      <c r="E130" s="88">
        <f>COUNT(CR130:#REF!)</f>
        <v>0</v>
      </c>
      <c r="F130" s="88" t="e">
        <f>SUM(CR130:#REF!)</f>
        <v>#REF!</v>
      </c>
      <c r="G130" s="15" t="e">
        <f>AVERAGE(CR130:#REF!)</f>
        <v>#REF!</v>
      </c>
      <c r="H130" s="15" t="e">
        <f>STDEV(CR130:#REF!)</f>
        <v>#REF!</v>
      </c>
      <c r="I130" s="88" t="e">
        <f>MAX(CR130:#REF!)</f>
        <v>#REF!</v>
      </c>
      <c r="J130" s="88" t="e">
        <f>MIN(CR130:#REF!)</f>
        <v>#REF!</v>
      </c>
      <c r="K130" s="16" t="e">
        <f t="shared" si="71"/>
        <v>#REF!</v>
      </c>
      <c r="AO130" s="88"/>
      <c r="AP130" s="99"/>
      <c r="AQ130" s="134">
        <v>10</v>
      </c>
      <c r="CB130" s="88"/>
      <c r="CR130" s="126"/>
    </row>
    <row r="131" spans="1:96">
      <c r="A131" s="88"/>
      <c r="B131" s="99"/>
      <c r="C131" s="100">
        <v>20</v>
      </c>
      <c r="E131" s="88">
        <f>COUNT(CR131:#REF!)</f>
        <v>0</v>
      </c>
      <c r="F131" s="88" t="e">
        <f>SUM(CR131:#REF!)</f>
        <v>#REF!</v>
      </c>
      <c r="G131" s="15" t="e">
        <f>AVERAGE(CR131:#REF!)</f>
        <v>#REF!</v>
      </c>
      <c r="H131" s="15" t="e">
        <f>STDEV(CR131:#REF!)</f>
        <v>#REF!</v>
      </c>
      <c r="I131" s="88" t="e">
        <f>MAX(CR131:#REF!)</f>
        <v>#REF!</v>
      </c>
      <c r="J131" s="88" t="e">
        <f>MIN(CR131:#REF!)</f>
        <v>#REF!</v>
      </c>
      <c r="K131" s="16" t="e">
        <f t="shared" si="71"/>
        <v>#REF!</v>
      </c>
      <c r="AO131" s="88"/>
      <c r="AP131" s="99"/>
      <c r="AQ131" s="134">
        <v>20</v>
      </c>
      <c r="CB131" s="88"/>
      <c r="CR131" s="126"/>
    </row>
    <row r="132" spans="1:96">
      <c r="A132" s="88"/>
      <c r="B132" s="99"/>
      <c r="C132" s="100">
        <v>30</v>
      </c>
      <c r="E132" s="88">
        <f>COUNT(CR132:#REF!)</f>
        <v>0</v>
      </c>
      <c r="F132" s="88" t="e">
        <f>SUM(CR132:#REF!)</f>
        <v>#REF!</v>
      </c>
      <c r="G132" s="15" t="e">
        <f>AVERAGE(CR132:#REF!)</f>
        <v>#REF!</v>
      </c>
      <c r="H132" s="15" t="e">
        <f>STDEV(CR132:#REF!)</f>
        <v>#REF!</v>
      </c>
      <c r="I132" s="88" t="e">
        <f>MAX(CR132:#REF!)</f>
        <v>#REF!</v>
      </c>
      <c r="J132" s="88" t="e">
        <f>MIN(CR132:#REF!)</f>
        <v>#REF!</v>
      </c>
      <c r="K132" s="16" t="e">
        <f t="shared" si="71"/>
        <v>#REF!</v>
      </c>
      <c r="AO132" s="88"/>
      <c r="AP132" s="99"/>
      <c r="AQ132" s="134">
        <v>30</v>
      </c>
      <c r="CB132" s="88"/>
      <c r="CR132" s="126"/>
    </row>
    <row r="133" spans="1:96">
      <c r="A133" s="88"/>
      <c r="B133" s="99"/>
      <c r="C133" s="100">
        <v>50</v>
      </c>
      <c r="E133" s="88">
        <f>COUNT(CR133:#REF!)</f>
        <v>0</v>
      </c>
      <c r="F133" s="88" t="e">
        <f>SUM(CR133:#REF!)</f>
        <v>#REF!</v>
      </c>
      <c r="G133" s="15" t="e">
        <f>AVERAGE(CR133:#REF!)</f>
        <v>#REF!</v>
      </c>
      <c r="H133" s="15" t="e">
        <f>STDEV(CR133:#REF!)</f>
        <v>#REF!</v>
      </c>
      <c r="I133" s="88" t="e">
        <f>MAX(CR133:#REF!)</f>
        <v>#REF!</v>
      </c>
      <c r="J133" s="88" t="e">
        <f>MIN(CR133:#REF!)</f>
        <v>#REF!</v>
      </c>
      <c r="K133" s="16" t="e">
        <f t="shared" si="71"/>
        <v>#REF!</v>
      </c>
      <c r="AO133" s="88"/>
      <c r="AP133" s="99"/>
      <c r="AQ133" s="134">
        <v>50</v>
      </c>
      <c r="CB133" s="88"/>
      <c r="CR133" s="126"/>
    </row>
    <row r="134" spans="1:96">
      <c r="A134" s="88"/>
      <c r="B134" s="99"/>
      <c r="C134" s="100">
        <v>75</v>
      </c>
      <c r="E134" s="88">
        <f>COUNT(CR134:#REF!)</f>
        <v>0</v>
      </c>
      <c r="F134" s="88" t="e">
        <f>SUM(CR134:#REF!)</f>
        <v>#REF!</v>
      </c>
      <c r="G134" s="15" t="e">
        <f>AVERAGE(CR134:#REF!)</f>
        <v>#REF!</v>
      </c>
      <c r="H134" s="15" t="e">
        <f>STDEV(CR134:#REF!)</f>
        <v>#REF!</v>
      </c>
      <c r="I134" s="88" t="e">
        <f>MAX(CR134:#REF!)</f>
        <v>#REF!</v>
      </c>
      <c r="J134" s="88" t="e">
        <f>MIN(CR134:#REF!)</f>
        <v>#REF!</v>
      </c>
      <c r="K134" s="16" t="e">
        <f t="shared" si="71"/>
        <v>#REF!</v>
      </c>
      <c r="AO134" s="88"/>
      <c r="AP134" s="99"/>
      <c r="AQ134" s="134">
        <v>75</v>
      </c>
      <c r="CB134" s="88"/>
      <c r="CR134" s="126"/>
    </row>
    <row r="135" spans="1:96">
      <c r="A135" s="88"/>
      <c r="B135" s="99"/>
      <c r="C135" s="100">
        <v>100</v>
      </c>
      <c r="E135" s="88">
        <f>COUNT(CR135:#REF!)</f>
        <v>0</v>
      </c>
      <c r="F135" s="88" t="e">
        <f>SUM(CR135:#REF!)</f>
        <v>#REF!</v>
      </c>
      <c r="G135" s="15" t="e">
        <f>AVERAGE(CR135:#REF!)</f>
        <v>#REF!</v>
      </c>
      <c r="H135" s="15" t="e">
        <f>STDEV(CR135:#REF!)</f>
        <v>#REF!</v>
      </c>
      <c r="I135" s="88" t="e">
        <f>MAX(CR135:#REF!)</f>
        <v>#REF!</v>
      </c>
      <c r="J135" s="88" t="e">
        <f>MIN(CR135:#REF!)</f>
        <v>#REF!</v>
      </c>
      <c r="K135" s="16" t="e">
        <f t="shared" si="71"/>
        <v>#REF!</v>
      </c>
      <c r="AO135" s="88"/>
      <c r="AP135" s="99"/>
      <c r="AQ135" s="134">
        <v>100</v>
      </c>
      <c r="CB135" s="88"/>
      <c r="CR135" s="126"/>
    </row>
    <row r="136" spans="1:96">
      <c r="A136" s="88"/>
      <c r="B136" s="99"/>
      <c r="C136" s="100">
        <v>150</v>
      </c>
      <c r="E136" s="88">
        <f>COUNT(CR136:#REF!)</f>
        <v>0</v>
      </c>
      <c r="F136" s="88" t="e">
        <f>SUM(CR136:#REF!)</f>
        <v>#REF!</v>
      </c>
      <c r="G136" s="15" t="e">
        <f>AVERAGE(CR136:#REF!)</f>
        <v>#REF!</v>
      </c>
      <c r="H136" s="15" t="e">
        <f>STDEV(CR136:#REF!)</f>
        <v>#REF!</v>
      </c>
      <c r="I136" s="88" t="e">
        <f>MAX(CR136:#REF!)</f>
        <v>#REF!</v>
      </c>
      <c r="J136" s="88" t="e">
        <f>MIN(CR136:#REF!)</f>
        <v>#REF!</v>
      </c>
      <c r="K136" s="16" t="e">
        <f t="shared" si="71"/>
        <v>#REF!</v>
      </c>
      <c r="AO136" s="88"/>
      <c r="AP136" s="99"/>
      <c r="AQ136" s="134">
        <v>150</v>
      </c>
      <c r="CB136" s="88"/>
      <c r="CR136" s="126"/>
    </row>
    <row r="137" spans="1:96">
      <c r="A137" s="88"/>
      <c r="B137" s="99"/>
      <c r="C137" s="100">
        <v>200</v>
      </c>
      <c r="E137" s="88">
        <f>COUNT(CR137:#REF!)</f>
        <v>0</v>
      </c>
      <c r="F137" s="88" t="e">
        <f>SUM(CR137:#REF!)</f>
        <v>#REF!</v>
      </c>
      <c r="G137" s="15" t="e">
        <f>AVERAGE(CR137:#REF!)</f>
        <v>#REF!</v>
      </c>
      <c r="H137" s="15" t="e">
        <f>STDEV(CR137:#REF!)</f>
        <v>#REF!</v>
      </c>
      <c r="I137" s="88" t="e">
        <f>MAX(CR137:#REF!)</f>
        <v>#REF!</v>
      </c>
      <c r="J137" s="88" t="e">
        <f>MIN(CR137:#REF!)</f>
        <v>#REF!</v>
      </c>
      <c r="K137" s="16" t="e">
        <f t="shared" si="71"/>
        <v>#REF!</v>
      </c>
      <c r="AO137" s="88"/>
      <c r="AP137" s="99"/>
      <c r="AQ137" s="134">
        <v>200</v>
      </c>
      <c r="CB137" s="88"/>
      <c r="CR137" s="126"/>
    </row>
    <row r="138" spans="1:96">
      <c r="A138" s="88"/>
      <c r="B138" s="99"/>
      <c r="C138" s="100">
        <v>300</v>
      </c>
      <c r="E138" s="88">
        <f>COUNT(CR138:#REF!)</f>
        <v>0</v>
      </c>
      <c r="F138" s="88" t="e">
        <f>SUM(CR138:#REF!)</f>
        <v>#REF!</v>
      </c>
      <c r="G138" s="15" t="e">
        <f>AVERAGE(CR138:#REF!)</f>
        <v>#REF!</v>
      </c>
      <c r="H138" s="15" t="e">
        <f>STDEV(CR138:#REF!)</f>
        <v>#REF!</v>
      </c>
      <c r="I138" s="88" t="e">
        <f>MAX(CR138:#REF!)</f>
        <v>#REF!</v>
      </c>
      <c r="J138" s="88" t="e">
        <f>MIN(CR138:#REF!)</f>
        <v>#REF!</v>
      </c>
      <c r="K138" s="16" t="e">
        <f t="shared" ref="K138:K154" si="72">D138-G138</f>
        <v>#REF!</v>
      </c>
      <c r="AO138" s="88"/>
      <c r="AP138" s="99"/>
      <c r="AQ138" s="134">
        <v>300</v>
      </c>
      <c r="CR138" s="126"/>
    </row>
    <row r="139" spans="1:96">
      <c r="A139" s="88"/>
      <c r="B139" s="99"/>
      <c r="C139" s="100">
        <v>400</v>
      </c>
      <c r="E139" s="88">
        <f>COUNT(CR139:#REF!)</f>
        <v>0</v>
      </c>
      <c r="F139" s="88" t="e">
        <f>SUM(CR139:#REF!)</f>
        <v>#REF!</v>
      </c>
      <c r="G139" s="15" t="e">
        <f>AVERAGE(CR139:#REF!)</f>
        <v>#REF!</v>
      </c>
      <c r="H139" s="15" t="e">
        <f>STDEV(CR139:#REF!)</f>
        <v>#REF!</v>
      </c>
      <c r="I139" s="88" t="e">
        <f>MAX(CR139:#REF!)</f>
        <v>#REF!</v>
      </c>
      <c r="J139" s="88" t="e">
        <f>MIN(CR139:#REF!)</f>
        <v>#REF!</v>
      </c>
      <c r="K139" s="16" t="e">
        <f t="shared" si="72"/>
        <v>#REF!</v>
      </c>
      <c r="AO139" s="88"/>
      <c r="AP139" s="99"/>
      <c r="AQ139" s="134">
        <v>400</v>
      </c>
      <c r="CR139" s="126"/>
    </row>
    <row r="140" spans="1:96">
      <c r="A140" s="88"/>
      <c r="B140" s="99"/>
      <c r="C140" s="100">
        <v>500</v>
      </c>
      <c r="E140" s="88">
        <f>COUNT(CR140:#REF!)</f>
        <v>0</v>
      </c>
      <c r="F140" s="88" t="e">
        <f>SUM(CR140:#REF!)</f>
        <v>#REF!</v>
      </c>
      <c r="G140" s="15" t="e">
        <f>AVERAGE(CR140:#REF!)</f>
        <v>#REF!</v>
      </c>
      <c r="H140" s="15" t="e">
        <f>STDEV(CR140:#REF!)</f>
        <v>#REF!</v>
      </c>
      <c r="I140" s="88" t="e">
        <f>MAX(CR140:#REF!)</f>
        <v>#REF!</v>
      </c>
      <c r="J140" s="88" t="e">
        <f>MIN(CR140:#REF!)</f>
        <v>#REF!</v>
      </c>
      <c r="K140" s="16" t="e">
        <f t="shared" si="72"/>
        <v>#REF!</v>
      </c>
      <c r="AO140" s="88"/>
      <c r="AP140" s="99"/>
      <c r="AQ140" s="134">
        <v>500</v>
      </c>
      <c r="CR140" s="126"/>
    </row>
    <row r="141" spans="1:96">
      <c r="A141" s="88"/>
      <c r="B141" s="99"/>
      <c r="C141" s="100">
        <v>600</v>
      </c>
      <c r="D141" s="88"/>
      <c r="E141" s="88">
        <f>COUNT(CR141:#REF!)</f>
        <v>0</v>
      </c>
      <c r="F141" s="88" t="e">
        <f>SUM(CR141:#REF!)</f>
        <v>#REF!</v>
      </c>
      <c r="G141" s="15" t="e">
        <f>AVERAGE(CR141:#REF!)</f>
        <v>#REF!</v>
      </c>
      <c r="H141" s="15" t="e">
        <f>STDEV(CR141:#REF!)</f>
        <v>#REF!</v>
      </c>
      <c r="I141" s="88" t="e">
        <f>MAX(CR141:#REF!)</f>
        <v>#REF!</v>
      </c>
      <c r="J141" s="88" t="e">
        <f>MIN(CR141:#REF!)</f>
        <v>#REF!</v>
      </c>
      <c r="K141" s="16" t="e">
        <f t="shared" si="72"/>
        <v>#REF!</v>
      </c>
      <c r="AO141" s="88"/>
      <c r="AP141" s="99"/>
      <c r="AQ141" s="134">
        <v>600</v>
      </c>
      <c r="AS141" s="88"/>
      <c r="AT141" s="88"/>
      <c r="AU141" s="88"/>
      <c r="AV141" s="88"/>
      <c r="AW141" s="88"/>
      <c r="AX141" s="88"/>
      <c r="AY141" s="88"/>
      <c r="AZ141" s="88"/>
      <c r="BA141" s="88"/>
      <c r="BB141" s="88"/>
      <c r="BC141" s="88"/>
      <c r="BD141" s="88"/>
      <c r="BE141" s="88"/>
      <c r="BF141" s="88"/>
      <c r="BG141" s="88"/>
      <c r="BH141" s="88"/>
      <c r="BI141" s="88"/>
      <c r="BJ141" s="88"/>
      <c r="BK141" s="88"/>
      <c r="BL141" s="88"/>
      <c r="BM141" s="88"/>
      <c r="BN141" s="88"/>
      <c r="BO141" s="88"/>
      <c r="BP141" s="88"/>
      <c r="BQ141" s="88"/>
      <c r="BR141" s="88"/>
      <c r="BS141" s="88"/>
      <c r="BT141" s="88"/>
      <c r="BU141" s="88"/>
      <c r="BV141" s="88"/>
      <c r="BW141" s="88"/>
      <c r="BX141" s="88"/>
      <c r="BY141" s="88"/>
      <c r="BZ141" s="88"/>
      <c r="CA141" s="88"/>
      <c r="CB141" s="88"/>
      <c r="CC141" s="88"/>
      <c r="CD141" s="88"/>
      <c r="CE141" s="88"/>
      <c r="CF141" s="88"/>
      <c r="CG141" s="88"/>
      <c r="CH141" s="88"/>
      <c r="CI141" s="88"/>
      <c r="CJ141" s="88"/>
      <c r="CK141" s="88"/>
      <c r="CL141" s="88"/>
      <c r="CM141" s="88"/>
      <c r="CN141" s="88"/>
      <c r="CO141" s="88"/>
      <c r="CP141" s="88"/>
      <c r="CQ141" s="88"/>
      <c r="CR141" s="126"/>
    </row>
    <row r="142" spans="1:96">
      <c r="A142" s="88"/>
      <c r="B142" s="94"/>
      <c r="C142" s="130"/>
      <c r="D142" s="88"/>
      <c r="E142" s="88"/>
      <c r="F142" s="88"/>
      <c r="G142" s="15"/>
      <c r="H142" s="15"/>
      <c r="I142" s="88"/>
      <c r="J142" s="88"/>
      <c r="AO142" s="88"/>
      <c r="AP142" s="94"/>
      <c r="AQ142" s="131"/>
      <c r="AS142" s="88"/>
      <c r="AT142" s="88"/>
      <c r="AU142" s="88"/>
      <c r="AV142" s="88"/>
      <c r="AW142" s="88"/>
      <c r="AX142" s="88"/>
      <c r="AY142" s="88"/>
      <c r="AZ142" s="88"/>
      <c r="BA142" s="88"/>
      <c r="BB142" s="88"/>
      <c r="BC142" s="88"/>
      <c r="BD142" s="88"/>
      <c r="BE142" s="88"/>
      <c r="BF142" s="88"/>
      <c r="BG142" s="88"/>
      <c r="BH142" s="88"/>
      <c r="BI142" s="88"/>
      <c r="BJ142" s="88"/>
      <c r="BK142" s="88"/>
      <c r="BL142" s="88"/>
      <c r="BM142" s="88"/>
      <c r="BN142" s="88"/>
      <c r="BO142" s="88"/>
      <c r="BP142" s="88"/>
      <c r="BQ142" s="88"/>
      <c r="BR142" s="88"/>
      <c r="BS142" s="88"/>
      <c r="BT142" s="88"/>
      <c r="BU142" s="88"/>
      <c r="BV142" s="88"/>
      <c r="BW142" s="88"/>
      <c r="BX142" s="88"/>
      <c r="BY142" s="88"/>
      <c r="BZ142" s="88"/>
      <c r="CA142" s="88"/>
      <c r="CB142" s="88"/>
      <c r="CC142" s="88"/>
      <c r="CD142" s="88"/>
      <c r="CE142" s="88"/>
      <c r="CF142" s="88"/>
      <c r="CG142" s="88"/>
      <c r="CH142" s="88"/>
      <c r="CI142" s="88"/>
      <c r="CJ142" s="88"/>
      <c r="CK142" s="88"/>
      <c r="CL142" s="88"/>
      <c r="CM142" s="88"/>
      <c r="CN142" s="88"/>
      <c r="CO142" s="88"/>
      <c r="CP142" s="88"/>
      <c r="CQ142" s="88"/>
      <c r="CR142" s="131"/>
    </row>
    <row r="143" spans="1:96">
      <c r="A143" s="95"/>
      <c r="B143" s="96"/>
      <c r="C143" s="97" t="s">
        <v>15</v>
      </c>
      <c r="D143" s="95"/>
      <c r="E143" s="88">
        <f>COUNT(CR143:#REF!)</f>
        <v>0</v>
      </c>
      <c r="F143" s="88" t="e">
        <f>SUM(CR143:#REF!)</f>
        <v>#REF!</v>
      </c>
      <c r="G143" s="15" t="e">
        <f>AVERAGE(CR143:#REF!)</f>
        <v>#REF!</v>
      </c>
      <c r="H143" s="15" t="e">
        <f>STDEV(CR143:#REF!)</f>
        <v>#REF!</v>
      </c>
      <c r="I143" s="88" t="e">
        <f>MAX(CR143:#REF!)</f>
        <v>#REF!</v>
      </c>
      <c r="J143" s="88" t="e">
        <f>MIN(CR143:#REF!)</f>
        <v>#REF!</v>
      </c>
      <c r="K143" s="16" t="e">
        <f>D143-G143</f>
        <v>#REF!</v>
      </c>
      <c r="AO143" s="95"/>
      <c r="AP143" s="96"/>
      <c r="AQ143" s="133" t="s">
        <v>15</v>
      </c>
      <c r="AS143" s="95"/>
      <c r="AT143" s="95"/>
      <c r="AU143" s="95"/>
      <c r="AV143" s="95"/>
      <c r="AW143" s="95"/>
      <c r="AX143" s="95"/>
      <c r="AY143" s="95"/>
      <c r="AZ143" s="95"/>
      <c r="BA143" s="95"/>
      <c r="BB143" s="95"/>
      <c r="BC143" s="95"/>
      <c r="BD143" s="95"/>
      <c r="BE143" s="95"/>
      <c r="BF143" s="95"/>
      <c r="BG143" s="95"/>
      <c r="BH143" s="95"/>
      <c r="BI143" s="95"/>
      <c r="BJ143" s="95"/>
      <c r="BK143" s="95"/>
      <c r="BL143" s="95"/>
      <c r="BM143" s="95"/>
      <c r="BN143" s="95"/>
      <c r="BO143" s="95"/>
      <c r="BP143" s="95"/>
      <c r="BQ143" s="95"/>
      <c r="BR143" s="95"/>
      <c r="BS143" s="95"/>
      <c r="BT143" s="95"/>
      <c r="BU143" s="95"/>
      <c r="BV143" s="95"/>
      <c r="BW143" s="95"/>
      <c r="BX143" s="95"/>
      <c r="BY143" s="95"/>
      <c r="BZ143" s="95"/>
      <c r="CA143" s="95"/>
      <c r="CB143" s="95"/>
      <c r="CC143" s="95"/>
      <c r="CD143" s="95"/>
      <c r="CE143" s="95"/>
      <c r="CF143" s="95"/>
      <c r="CG143" s="95"/>
      <c r="CH143" s="95"/>
      <c r="CI143" s="95"/>
      <c r="CJ143" s="95"/>
      <c r="CK143" s="95"/>
      <c r="CL143" s="95"/>
      <c r="CM143" s="95"/>
      <c r="CN143" s="95"/>
      <c r="CO143" s="95"/>
      <c r="CP143" s="95"/>
      <c r="CQ143" s="95"/>
      <c r="CR143" s="125"/>
    </row>
    <row r="144" spans="1:96">
      <c r="A144" s="88"/>
      <c r="B144" s="99"/>
      <c r="C144" s="100" t="s">
        <v>16</v>
      </c>
      <c r="D144" s="88"/>
      <c r="E144" s="88">
        <f>COUNT(CR144:#REF!)</f>
        <v>0</v>
      </c>
      <c r="F144" s="88" t="e">
        <f>SUM(CR144:#REF!)</f>
        <v>#REF!</v>
      </c>
      <c r="G144" s="15" t="e">
        <f>AVERAGE(CR144:#REF!)</f>
        <v>#REF!</v>
      </c>
      <c r="H144" s="15" t="e">
        <f>STDEV(CR144:#REF!)</f>
        <v>#REF!</v>
      </c>
      <c r="I144" s="88" t="e">
        <f>MAX(CR144:#REF!)</f>
        <v>#REF!</v>
      </c>
      <c r="J144" s="88" t="e">
        <f>MIN(CR144:#REF!)</f>
        <v>#REF!</v>
      </c>
      <c r="K144" s="16" t="e">
        <f>D144-G144</f>
        <v>#REF!</v>
      </c>
      <c r="AO144" s="88"/>
      <c r="AP144" s="99"/>
      <c r="AQ144" s="134" t="s">
        <v>16</v>
      </c>
      <c r="AS144" s="88"/>
      <c r="AT144" s="88"/>
      <c r="AU144" s="88"/>
      <c r="AV144" s="88"/>
      <c r="AW144" s="88"/>
      <c r="AX144" s="88"/>
      <c r="AY144" s="88"/>
      <c r="AZ144" s="88"/>
      <c r="BA144" s="88"/>
      <c r="BB144" s="88"/>
      <c r="BC144" s="88"/>
      <c r="BD144" s="88"/>
      <c r="BE144" s="88"/>
      <c r="BF144" s="88"/>
      <c r="BG144" s="88"/>
      <c r="BH144" s="88"/>
      <c r="BI144" s="88"/>
      <c r="BJ144" s="88"/>
      <c r="BK144" s="88"/>
      <c r="BL144" s="88"/>
      <c r="BM144" s="88"/>
      <c r="BN144" s="88"/>
      <c r="BO144" s="88"/>
      <c r="BP144" s="88"/>
      <c r="BQ144" s="88"/>
      <c r="BR144" s="88"/>
      <c r="BS144" s="88"/>
      <c r="BT144" s="88"/>
      <c r="BU144" s="88"/>
      <c r="BV144" s="88"/>
      <c r="BW144" s="88"/>
      <c r="BX144" s="88"/>
      <c r="BY144" s="88"/>
      <c r="BZ144" s="88"/>
      <c r="CA144" s="88"/>
      <c r="CB144" s="88"/>
      <c r="CC144" s="88"/>
      <c r="CD144" s="88"/>
      <c r="CE144" s="88"/>
      <c r="CF144" s="88"/>
      <c r="CG144" s="88"/>
      <c r="CH144" s="88"/>
      <c r="CI144" s="88"/>
      <c r="CJ144" s="88"/>
      <c r="CK144" s="88"/>
      <c r="CL144" s="88"/>
      <c r="CM144" s="88"/>
      <c r="CN144" s="88"/>
      <c r="CO144" s="88"/>
      <c r="CP144" s="88"/>
      <c r="CQ144" s="88"/>
      <c r="CR144" s="126"/>
    </row>
    <row r="145" spans="1:96">
      <c r="A145" s="88" t="s">
        <v>0</v>
      </c>
      <c r="B145" s="88" t="s">
        <v>1</v>
      </c>
      <c r="C145" s="89" t="s">
        <v>2</v>
      </c>
      <c r="D145" s="88">
        <v>2003</v>
      </c>
      <c r="E145" s="88" t="s">
        <v>3</v>
      </c>
      <c r="F145" s="88" t="s">
        <v>79</v>
      </c>
      <c r="G145" s="15" t="s">
        <v>4</v>
      </c>
      <c r="H145" s="15" t="s">
        <v>82</v>
      </c>
      <c r="I145" s="88" t="s">
        <v>5</v>
      </c>
      <c r="J145" s="88" t="s">
        <v>6</v>
      </c>
      <c r="K145" s="15" t="s">
        <v>7</v>
      </c>
      <c r="L145" s="16" t="s">
        <v>84</v>
      </c>
      <c r="AO145" s="91" t="s">
        <v>11</v>
      </c>
      <c r="AP145" s="91" t="s">
        <v>12</v>
      </c>
      <c r="AQ145" s="128" t="s">
        <v>13</v>
      </c>
      <c r="AS145" s="88">
        <v>2006</v>
      </c>
      <c r="AT145" s="88">
        <v>2005</v>
      </c>
      <c r="AU145" s="88">
        <v>2004</v>
      </c>
      <c r="AV145" s="88">
        <v>2003</v>
      </c>
      <c r="AW145" s="88"/>
      <c r="AX145" s="88">
        <v>2002</v>
      </c>
      <c r="AY145" s="88">
        <v>2002</v>
      </c>
      <c r="AZ145" s="88">
        <v>2001</v>
      </c>
      <c r="BA145" s="88">
        <v>2000</v>
      </c>
      <c r="BB145" s="88">
        <v>1999</v>
      </c>
      <c r="BC145" s="88">
        <v>1999</v>
      </c>
      <c r="BD145" s="88" t="s">
        <v>81</v>
      </c>
      <c r="BE145" s="88">
        <v>1997</v>
      </c>
      <c r="BF145" s="88">
        <v>1996</v>
      </c>
      <c r="BG145" s="88">
        <v>1995</v>
      </c>
      <c r="BH145" s="91">
        <v>1994</v>
      </c>
      <c r="BI145" s="91">
        <v>1993</v>
      </c>
      <c r="BJ145" s="91">
        <v>1992</v>
      </c>
      <c r="BK145" s="91">
        <v>1991</v>
      </c>
      <c r="BL145" s="91">
        <v>1990</v>
      </c>
      <c r="BM145" s="91">
        <v>1990</v>
      </c>
      <c r="BN145" s="91">
        <v>1989</v>
      </c>
      <c r="BO145" s="91">
        <v>1989</v>
      </c>
      <c r="BP145" s="91">
        <v>1989</v>
      </c>
      <c r="BQ145" s="91">
        <v>1988</v>
      </c>
      <c r="BR145" s="91">
        <v>1988</v>
      </c>
      <c r="BS145" s="91">
        <v>1987</v>
      </c>
      <c r="BT145" s="91">
        <v>1986</v>
      </c>
      <c r="BU145" s="91">
        <v>1986</v>
      </c>
      <c r="BV145" s="91">
        <v>1986</v>
      </c>
      <c r="BW145" s="91">
        <v>1985</v>
      </c>
      <c r="BX145" s="91">
        <v>1985</v>
      </c>
      <c r="BY145" s="91">
        <v>1985</v>
      </c>
      <c r="BZ145" s="91">
        <v>1984</v>
      </c>
      <c r="CA145" s="91">
        <v>1984</v>
      </c>
      <c r="CB145" s="91">
        <v>1984</v>
      </c>
      <c r="CC145" s="91">
        <v>1984</v>
      </c>
      <c r="CD145" s="91">
        <v>1984</v>
      </c>
      <c r="CE145" s="91">
        <v>1983</v>
      </c>
      <c r="CF145" s="91">
        <v>1983</v>
      </c>
      <c r="CG145" s="91">
        <v>1983</v>
      </c>
      <c r="CH145" s="91">
        <v>1983</v>
      </c>
      <c r="CI145" s="91">
        <v>1982</v>
      </c>
      <c r="CJ145" s="91">
        <v>1982</v>
      </c>
      <c r="CK145" s="91">
        <v>1982</v>
      </c>
      <c r="CL145" s="91">
        <v>1982</v>
      </c>
      <c r="CM145" s="91">
        <v>1981</v>
      </c>
      <c r="CN145" s="91">
        <v>1981</v>
      </c>
      <c r="CO145" s="91">
        <v>1981</v>
      </c>
      <c r="CP145" s="91">
        <v>1981</v>
      </c>
      <c r="CQ145" s="91">
        <v>1981</v>
      </c>
      <c r="CR145" s="128">
        <v>1980</v>
      </c>
    </row>
    <row r="146" spans="1:96">
      <c r="A146" s="91">
        <v>2</v>
      </c>
      <c r="B146" s="92">
        <v>46</v>
      </c>
      <c r="C146" s="93" t="s">
        <v>14</v>
      </c>
      <c r="D146" s="91"/>
      <c r="E146" s="88">
        <f>COUNT(CR146:#REF!)</f>
        <v>0</v>
      </c>
      <c r="F146" s="88" t="e">
        <f>SUM(CR146:#REF!)</f>
        <v>#REF!</v>
      </c>
      <c r="G146" s="15" t="e">
        <f>AVERAGE(CR146:#REF!)</f>
        <v>#REF!</v>
      </c>
      <c r="H146" s="15" t="e">
        <f>STDEV(CR146:#REF!)</f>
        <v>#REF!</v>
      </c>
      <c r="I146" s="88" t="e">
        <f>MAX(CR146:#REF!)</f>
        <v>#REF!</v>
      </c>
      <c r="J146" s="88" t="e">
        <f>MIN(CR146:#REF!)</f>
        <v>#REF!</v>
      </c>
      <c r="K146" s="16" t="e">
        <f t="shared" si="72"/>
        <v>#REF!</v>
      </c>
      <c r="AO146" s="91">
        <v>2</v>
      </c>
      <c r="AP146" s="92">
        <v>46</v>
      </c>
      <c r="AQ146" s="132" t="s">
        <v>14</v>
      </c>
      <c r="AS146" s="91"/>
      <c r="AT146" s="91"/>
      <c r="AU146" s="91"/>
      <c r="AV146" s="91"/>
      <c r="AW146" s="91"/>
      <c r="AX146" s="91"/>
      <c r="AY146" s="91"/>
      <c r="AZ146" s="91"/>
      <c r="BA146" s="91"/>
      <c r="BB146" s="91"/>
      <c r="BC146" s="91"/>
      <c r="BD146" s="91"/>
      <c r="BE146" s="91"/>
      <c r="BF146" s="91"/>
      <c r="BG146" s="91"/>
      <c r="BH146" s="91"/>
      <c r="BI146" s="91"/>
      <c r="BJ146" s="91"/>
      <c r="BK146" s="91"/>
      <c r="BL146" s="91"/>
      <c r="BM146" s="91"/>
      <c r="BN146" s="91"/>
      <c r="BO146" s="91"/>
      <c r="BP146" s="91"/>
      <c r="BQ146" s="91"/>
      <c r="BR146" s="91"/>
      <c r="BS146" s="91"/>
      <c r="BT146" s="91"/>
      <c r="BU146" s="91"/>
      <c r="BV146" s="91"/>
      <c r="BW146" s="91"/>
      <c r="BX146" s="91"/>
      <c r="BY146" s="91"/>
      <c r="BZ146" s="91"/>
      <c r="CA146" s="91"/>
      <c r="CB146" s="91"/>
      <c r="CC146" s="91"/>
      <c r="CD146" s="91"/>
      <c r="CE146" s="91"/>
      <c r="CF146" s="91"/>
      <c r="CG146" s="91"/>
      <c r="CH146" s="91"/>
      <c r="CI146" s="91"/>
      <c r="CJ146" s="91"/>
      <c r="CK146" s="91"/>
      <c r="CL146" s="91"/>
      <c r="CM146" s="91"/>
      <c r="CN146" s="91"/>
      <c r="CO146" s="91"/>
      <c r="CP146" s="91"/>
      <c r="CQ146" s="91"/>
      <c r="CR146" s="124"/>
    </row>
    <row r="147" spans="1:96">
      <c r="A147" s="88"/>
      <c r="B147" s="99"/>
      <c r="C147" s="97">
        <v>0</v>
      </c>
      <c r="D147" s="95"/>
      <c r="E147" s="88">
        <f>COUNT(CR147:#REF!)</f>
        <v>0</v>
      </c>
      <c r="F147" s="88" t="e">
        <f>SUM(CR147:#REF!)</f>
        <v>#REF!</v>
      </c>
      <c r="G147" s="15" t="e">
        <f>AVERAGE(CR147:#REF!)</f>
        <v>#REF!</v>
      </c>
      <c r="H147" s="15" t="e">
        <f>STDEV(CR147:#REF!)</f>
        <v>#REF!</v>
      </c>
      <c r="I147" s="88" t="e">
        <f>MAX(CR147:#REF!)</f>
        <v>#REF!</v>
      </c>
      <c r="J147" s="88" t="e">
        <f>MIN(CR147:#REF!)</f>
        <v>#REF!</v>
      </c>
      <c r="K147" s="16" t="e">
        <f t="shared" si="72"/>
        <v>#REF!</v>
      </c>
      <c r="AO147" s="88"/>
      <c r="AP147" s="99"/>
      <c r="AQ147" s="133">
        <v>0</v>
      </c>
      <c r="AS147" s="95"/>
      <c r="AT147" s="95"/>
      <c r="AU147" s="95"/>
      <c r="AV147" s="95"/>
      <c r="AW147" s="95"/>
      <c r="AX147" s="95"/>
      <c r="AY147" s="95"/>
      <c r="AZ147" s="95"/>
      <c r="BA147" s="95"/>
      <c r="BB147" s="95"/>
      <c r="BC147" s="95"/>
      <c r="BD147" s="95"/>
      <c r="BE147" s="95"/>
      <c r="BF147" s="95"/>
      <c r="BG147" s="95"/>
      <c r="BH147" s="95"/>
      <c r="BI147" s="95"/>
      <c r="BJ147" s="95"/>
      <c r="BK147" s="95"/>
      <c r="BL147" s="95"/>
      <c r="BM147" s="95"/>
      <c r="BN147" s="95"/>
      <c r="BO147" s="95"/>
      <c r="BP147" s="95"/>
      <c r="BQ147" s="95"/>
      <c r="BR147" s="95"/>
      <c r="BS147" s="95"/>
      <c r="BT147" s="95"/>
      <c r="BU147" s="95"/>
      <c r="BV147" s="95"/>
      <c r="BW147" s="95"/>
      <c r="BX147" s="95"/>
      <c r="BY147" s="95"/>
      <c r="BZ147" s="95"/>
      <c r="CA147" s="95"/>
      <c r="CB147" s="95"/>
      <c r="CC147" s="95"/>
      <c r="CD147" s="95"/>
      <c r="CE147" s="95"/>
      <c r="CF147" s="95"/>
      <c r="CG147" s="95"/>
      <c r="CH147" s="95"/>
      <c r="CI147" s="95"/>
      <c r="CJ147" s="95"/>
      <c r="CK147" s="95"/>
      <c r="CL147" s="95"/>
      <c r="CM147" s="95"/>
      <c r="CN147" s="95"/>
      <c r="CO147" s="95"/>
      <c r="CP147" s="95"/>
      <c r="CQ147" s="95"/>
      <c r="CR147" s="125"/>
    </row>
    <row r="148" spans="1:96">
      <c r="A148" s="88"/>
      <c r="B148" s="99"/>
      <c r="C148" s="100">
        <v>10</v>
      </c>
      <c r="E148" s="88">
        <f>COUNT(CR148:#REF!)</f>
        <v>0</v>
      </c>
      <c r="F148" s="88" t="e">
        <f>SUM(CR148:#REF!)</f>
        <v>#REF!</v>
      </c>
      <c r="G148" s="15" t="e">
        <f>AVERAGE(CR148:#REF!)</f>
        <v>#REF!</v>
      </c>
      <c r="H148" s="15" t="e">
        <f>STDEV(CR148:#REF!)</f>
        <v>#REF!</v>
      </c>
      <c r="I148" s="88" t="e">
        <f>MAX(CR148:#REF!)</f>
        <v>#REF!</v>
      </c>
      <c r="J148" s="88" t="e">
        <f>MIN(CR148:#REF!)</f>
        <v>#REF!</v>
      </c>
      <c r="K148" s="16" t="e">
        <f t="shared" si="72"/>
        <v>#REF!</v>
      </c>
      <c r="AO148" s="88"/>
      <c r="AP148" s="99"/>
      <c r="AQ148" s="134">
        <v>10</v>
      </c>
      <c r="BH148" s="88"/>
      <c r="BO148" s="88"/>
      <c r="BX148" s="88"/>
      <c r="CA148" s="88"/>
      <c r="CD148" s="88"/>
      <c r="CJ148" s="88"/>
      <c r="CO148" s="88"/>
      <c r="CR148" s="126"/>
    </row>
    <row r="149" spans="1:96">
      <c r="A149" s="88"/>
      <c r="B149" s="99"/>
      <c r="C149" s="100">
        <v>20</v>
      </c>
      <c r="E149" s="88">
        <f>COUNT(CR149:#REF!)</f>
        <v>0</v>
      </c>
      <c r="F149" s="88" t="e">
        <f>SUM(CR149:#REF!)</f>
        <v>#REF!</v>
      </c>
      <c r="G149" s="15" t="e">
        <f>AVERAGE(CR149:#REF!)</f>
        <v>#REF!</v>
      </c>
      <c r="H149" s="15" t="e">
        <f>STDEV(CR149:#REF!)</f>
        <v>#REF!</v>
      </c>
      <c r="I149" s="88" t="e">
        <f>MAX(CR149:#REF!)</f>
        <v>#REF!</v>
      </c>
      <c r="J149" s="88" t="e">
        <f>MIN(CR149:#REF!)</f>
        <v>#REF!</v>
      </c>
      <c r="K149" s="16" t="e">
        <f t="shared" si="72"/>
        <v>#REF!</v>
      </c>
      <c r="AO149" s="88"/>
      <c r="AP149" s="99"/>
      <c r="AQ149" s="134">
        <v>20</v>
      </c>
      <c r="BH149" s="88"/>
      <c r="BO149" s="88"/>
      <c r="BX149" s="88"/>
      <c r="CA149" s="88"/>
      <c r="CD149" s="88"/>
      <c r="CJ149" s="88"/>
      <c r="CO149" s="88"/>
      <c r="CR149" s="126"/>
    </row>
    <row r="150" spans="1:96">
      <c r="A150" s="88"/>
      <c r="B150" s="99"/>
      <c r="C150" s="100">
        <v>30</v>
      </c>
      <c r="E150" s="88">
        <f>COUNT(CR150:#REF!)</f>
        <v>0</v>
      </c>
      <c r="F150" s="88" t="e">
        <f>SUM(CR150:#REF!)</f>
        <v>#REF!</v>
      </c>
      <c r="G150" s="15" t="e">
        <f>AVERAGE(CR150:#REF!)</f>
        <v>#REF!</v>
      </c>
      <c r="H150" s="15" t="e">
        <f>STDEV(CR150:#REF!)</f>
        <v>#REF!</v>
      </c>
      <c r="I150" s="88" t="e">
        <f>MAX(CR150:#REF!)</f>
        <v>#REF!</v>
      </c>
      <c r="J150" s="88" t="e">
        <f>MIN(CR150:#REF!)</f>
        <v>#REF!</v>
      </c>
      <c r="K150" s="16" t="e">
        <f t="shared" si="72"/>
        <v>#REF!</v>
      </c>
      <c r="AO150" s="88"/>
      <c r="AP150" s="99"/>
      <c r="AQ150" s="134">
        <v>30</v>
      </c>
      <c r="BH150" s="88"/>
      <c r="BO150" s="88"/>
      <c r="BX150" s="88"/>
      <c r="CA150" s="88"/>
      <c r="CD150" s="88"/>
      <c r="CJ150" s="88"/>
      <c r="CO150" s="88"/>
      <c r="CR150" s="126"/>
    </row>
    <row r="151" spans="1:96">
      <c r="A151" s="88"/>
      <c r="B151" s="99"/>
      <c r="C151" s="100">
        <v>50</v>
      </c>
      <c r="E151" s="88">
        <f>COUNT(CR151:#REF!)</f>
        <v>0</v>
      </c>
      <c r="F151" s="88" t="e">
        <f>SUM(CR151:#REF!)</f>
        <v>#REF!</v>
      </c>
      <c r="G151" s="15" t="e">
        <f>AVERAGE(CR151:#REF!)</f>
        <v>#REF!</v>
      </c>
      <c r="H151" s="15" t="e">
        <f>STDEV(CR151:#REF!)</f>
        <v>#REF!</v>
      </c>
      <c r="I151" s="88" t="e">
        <f>MAX(CR151:#REF!)</f>
        <v>#REF!</v>
      </c>
      <c r="J151" s="88" t="e">
        <f>MIN(CR151:#REF!)</f>
        <v>#REF!</v>
      </c>
      <c r="K151" s="16" t="e">
        <f t="shared" si="72"/>
        <v>#REF!</v>
      </c>
      <c r="AO151" s="88"/>
      <c r="AP151" s="99"/>
      <c r="AQ151" s="134">
        <v>50</v>
      </c>
      <c r="BH151" s="88"/>
      <c r="BO151" s="88"/>
      <c r="BX151" s="88"/>
      <c r="CA151" s="88"/>
      <c r="CD151" s="88"/>
      <c r="CJ151" s="88"/>
      <c r="CO151" s="88"/>
      <c r="CR151" s="126"/>
    </row>
    <row r="152" spans="1:96">
      <c r="A152" s="88"/>
      <c r="B152" s="99"/>
      <c r="C152" s="100">
        <v>75</v>
      </c>
      <c r="E152" s="88">
        <f>COUNT(CR152:#REF!)</f>
        <v>0</v>
      </c>
      <c r="F152" s="88" t="e">
        <f>SUM(CR152:#REF!)</f>
        <v>#REF!</v>
      </c>
      <c r="G152" s="15" t="e">
        <f>AVERAGE(CR152:#REF!)</f>
        <v>#REF!</v>
      </c>
      <c r="H152" s="15" t="e">
        <f>STDEV(CR152:#REF!)</f>
        <v>#REF!</v>
      </c>
      <c r="I152" s="88" t="e">
        <f>MAX(CR152:#REF!)</f>
        <v>#REF!</v>
      </c>
      <c r="J152" s="88" t="e">
        <f>MIN(CR152:#REF!)</f>
        <v>#REF!</v>
      </c>
      <c r="K152" s="16" t="e">
        <f t="shared" si="72"/>
        <v>#REF!</v>
      </c>
      <c r="AO152" s="88"/>
      <c r="AP152" s="99"/>
      <c r="AQ152" s="134">
        <v>75</v>
      </c>
      <c r="BH152" s="88"/>
      <c r="BO152" s="88"/>
      <c r="BX152" s="88"/>
      <c r="CA152" s="88"/>
      <c r="CD152" s="88"/>
      <c r="CJ152" s="88"/>
      <c r="CO152" s="88"/>
      <c r="CR152" s="126"/>
    </row>
    <row r="153" spans="1:96">
      <c r="A153" s="88"/>
      <c r="B153" s="99"/>
      <c r="C153" s="100">
        <v>100</v>
      </c>
      <c r="E153" s="88">
        <f>COUNT(CR153:#REF!)</f>
        <v>0</v>
      </c>
      <c r="F153" s="88" t="e">
        <f>SUM(CR153:#REF!)</f>
        <v>#REF!</v>
      </c>
      <c r="G153" s="15" t="e">
        <f>AVERAGE(CR153:#REF!)</f>
        <v>#REF!</v>
      </c>
      <c r="H153" s="15" t="e">
        <f>STDEV(CR153:#REF!)</f>
        <v>#REF!</v>
      </c>
      <c r="I153" s="88" t="e">
        <f>MAX(CR153:#REF!)</f>
        <v>#REF!</v>
      </c>
      <c r="J153" s="88" t="e">
        <f>MIN(CR153:#REF!)</f>
        <v>#REF!</v>
      </c>
      <c r="K153" s="16" t="e">
        <f t="shared" si="72"/>
        <v>#REF!</v>
      </c>
      <c r="AO153" s="88"/>
      <c r="AP153" s="99"/>
      <c r="AQ153" s="134">
        <v>100</v>
      </c>
      <c r="BO153" s="88"/>
      <c r="BX153" s="88"/>
      <c r="CA153" s="88"/>
      <c r="CD153" s="88"/>
      <c r="CJ153" s="88"/>
      <c r="CO153" s="88"/>
      <c r="CR153" s="126"/>
    </row>
    <row r="154" spans="1:96">
      <c r="A154" s="88"/>
      <c r="B154" s="99"/>
      <c r="C154" s="100">
        <v>150</v>
      </c>
      <c r="E154" s="88">
        <f>COUNT(CR154:#REF!)</f>
        <v>0</v>
      </c>
      <c r="F154" s="88" t="e">
        <f>SUM(CR154:#REF!)</f>
        <v>#REF!</v>
      </c>
      <c r="G154" s="15" t="e">
        <f>AVERAGE(CR154:#REF!)</f>
        <v>#REF!</v>
      </c>
      <c r="H154" s="15" t="e">
        <f>STDEV(CR154:#REF!)</f>
        <v>#REF!</v>
      </c>
      <c r="I154" s="88" t="e">
        <f>MAX(CR154:#REF!)</f>
        <v>#REF!</v>
      </c>
      <c r="J154" s="88" t="e">
        <f>MIN(CR154:#REF!)</f>
        <v>#REF!</v>
      </c>
      <c r="K154" s="16" t="e">
        <f t="shared" si="72"/>
        <v>#REF!</v>
      </c>
      <c r="AO154" s="88"/>
      <c r="AP154" s="99"/>
      <c r="AQ154" s="134">
        <v>150</v>
      </c>
      <c r="BO154" s="88"/>
      <c r="BX154" s="88"/>
      <c r="CA154" s="88"/>
      <c r="CD154" s="88"/>
      <c r="CO154" s="88"/>
      <c r="CR154" s="126"/>
    </row>
    <row r="155" spans="1:96">
      <c r="A155" s="88"/>
      <c r="B155" s="99"/>
      <c r="C155" s="100">
        <v>200</v>
      </c>
      <c r="E155" s="88">
        <f>COUNT(CR155:#REF!)</f>
        <v>0</v>
      </c>
      <c r="F155" s="88" t="e">
        <f>SUM(CR155:#REF!)</f>
        <v>#REF!</v>
      </c>
      <c r="G155" s="15" t="e">
        <f>AVERAGE(CR155:#REF!)</f>
        <v>#REF!</v>
      </c>
      <c r="H155" s="15" t="e">
        <f>STDEV(CR155:#REF!)</f>
        <v>#REF!</v>
      </c>
      <c r="I155" s="88" t="e">
        <f>MAX(CR155:#REF!)</f>
        <v>#REF!</v>
      </c>
      <c r="J155" s="88" t="e">
        <f>MIN(CR155:#REF!)</f>
        <v>#REF!</v>
      </c>
      <c r="K155" s="16" t="e">
        <f t="shared" ref="K155:K171" si="73">D155-G155</f>
        <v>#REF!</v>
      </c>
      <c r="AO155" s="88"/>
      <c r="AP155" s="99"/>
      <c r="AQ155" s="134">
        <v>200</v>
      </c>
      <c r="BO155" s="88"/>
      <c r="BX155" s="88"/>
      <c r="CA155" s="88"/>
      <c r="CD155" s="88"/>
      <c r="CO155" s="88"/>
      <c r="CR155" s="126"/>
    </row>
    <row r="156" spans="1:96">
      <c r="A156" s="88"/>
      <c r="B156" s="99"/>
      <c r="C156" s="100">
        <v>300</v>
      </c>
      <c r="E156" s="88">
        <f>COUNT(CR156:#REF!)</f>
        <v>0</v>
      </c>
      <c r="F156" s="88" t="e">
        <f>SUM(CR156:#REF!)</f>
        <v>#REF!</v>
      </c>
      <c r="G156" s="15" t="e">
        <f>AVERAGE(CR156:#REF!)</f>
        <v>#REF!</v>
      </c>
      <c r="H156" s="15" t="e">
        <f>STDEV(CR156:#REF!)</f>
        <v>#REF!</v>
      </c>
      <c r="I156" s="88" t="e">
        <f>MAX(CR156:#REF!)</f>
        <v>#REF!</v>
      </c>
      <c r="J156" s="88" t="e">
        <f>MIN(CR156:#REF!)</f>
        <v>#REF!</v>
      </c>
      <c r="K156" s="16" t="e">
        <f t="shared" si="73"/>
        <v>#REF!</v>
      </c>
      <c r="AO156" s="88"/>
      <c r="AP156" s="99"/>
      <c r="AQ156" s="134">
        <v>300</v>
      </c>
      <c r="CR156" s="126"/>
    </row>
    <row r="157" spans="1:96">
      <c r="A157" s="88"/>
      <c r="B157" s="99"/>
      <c r="C157" s="100">
        <v>400</v>
      </c>
      <c r="E157" s="88">
        <f>COUNT(CR157:#REF!)</f>
        <v>0</v>
      </c>
      <c r="F157" s="88" t="e">
        <f>SUM(CR157:#REF!)</f>
        <v>#REF!</v>
      </c>
      <c r="G157" s="15" t="e">
        <f>AVERAGE(CR157:#REF!)</f>
        <v>#REF!</v>
      </c>
      <c r="H157" s="15" t="e">
        <f>STDEV(CR157:#REF!)</f>
        <v>#REF!</v>
      </c>
      <c r="I157" s="88" t="e">
        <f>MAX(CR157:#REF!)</f>
        <v>#REF!</v>
      </c>
      <c r="J157" s="88" t="e">
        <f>MIN(CR157:#REF!)</f>
        <v>#REF!</v>
      </c>
      <c r="K157" s="16" t="e">
        <f t="shared" si="73"/>
        <v>#REF!</v>
      </c>
      <c r="AO157" s="88"/>
      <c r="AP157" s="99"/>
      <c r="AQ157" s="134">
        <v>400</v>
      </c>
      <c r="CR157" s="126"/>
    </row>
    <row r="158" spans="1:96">
      <c r="A158" s="88"/>
      <c r="B158" s="99"/>
      <c r="C158" s="100">
        <v>500</v>
      </c>
      <c r="E158" s="88">
        <f>COUNT(CR158:#REF!)</f>
        <v>0</v>
      </c>
      <c r="F158" s="88" t="e">
        <f>SUM(CR158:#REF!)</f>
        <v>#REF!</v>
      </c>
      <c r="G158" s="15" t="e">
        <f>AVERAGE(CR158:#REF!)</f>
        <v>#REF!</v>
      </c>
      <c r="H158" s="15" t="e">
        <f>STDEV(CR158:#REF!)</f>
        <v>#REF!</v>
      </c>
      <c r="I158" s="88" t="e">
        <f>MAX(CR158:#REF!)</f>
        <v>#REF!</v>
      </c>
      <c r="J158" s="88" t="e">
        <f>MIN(CR158:#REF!)</f>
        <v>#REF!</v>
      </c>
      <c r="K158" s="16" t="e">
        <f t="shared" si="73"/>
        <v>#REF!</v>
      </c>
      <c r="AO158" s="88"/>
      <c r="AP158" s="99"/>
      <c r="AQ158" s="134">
        <v>500</v>
      </c>
      <c r="CR158" s="126"/>
    </row>
    <row r="159" spans="1:96">
      <c r="A159" s="88"/>
      <c r="B159" s="99"/>
      <c r="C159" s="100">
        <v>600</v>
      </c>
      <c r="D159" s="88"/>
      <c r="E159" s="88">
        <f>COUNT(CR159:#REF!)</f>
        <v>0</v>
      </c>
      <c r="F159" s="88" t="e">
        <f>SUM(CR159:#REF!)</f>
        <v>#REF!</v>
      </c>
      <c r="G159" s="15" t="e">
        <f>AVERAGE(CR159:#REF!)</f>
        <v>#REF!</v>
      </c>
      <c r="H159" s="15" t="e">
        <f>STDEV(CR159:#REF!)</f>
        <v>#REF!</v>
      </c>
      <c r="I159" s="88" t="e">
        <f>MAX(CR159:#REF!)</f>
        <v>#REF!</v>
      </c>
      <c r="J159" s="88" t="e">
        <f>MIN(CR159:#REF!)</f>
        <v>#REF!</v>
      </c>
      <c r="K159" s="16" t="e">
        <f t="shared" si="73"/>
        <v>#REF!</v>
      </c>
      <c r="AO159" s="88"/>
      <c r="AP159" s="99"/>
      <c r="AQ159" s="134">
        <v>600</v>
      </c>
      <c r="AS159" s="88"/>
      <c r="AT159" s="88"/>
      <c r="AU159" s="88"/>
      <c r="AV159" s="88"/>
      <c r="AW159" s="88"/>
      <c r="AX159" s="88"/>
      <c r="AY159" s="88"/>
      <c r="AZ159" s="88"/>
      <c r="BA159" s="88"/>
      <c r="BB159" s="88"/>
      <c r="BC159" s="88"/>
      <c r="BD159" s="88"/>
      <c r="BE159" s="88"/>
      <c r="BF159" s="88"/>
      <c r="BG159" s="88"/>
      <c r="BH159" s="88"/>
      <c r="BI159" s="88"/>
      <c r="BJ159" s="88"/>
      <c r="BK159" s="88"/>
      <c r="BL159" s="88"/>
      <c r="BM159" s="88"/>
      <c r="BN159" s="88"/>
      <c r="BO159" s="88"/>
      <c r="BP159" s="88"/>
      <c r="BQ159" s="88"/>
      <c r="BR159" s="88"/>
      <c r="BS159" s="88"/>
      <c r="BT159" s="88"/>
      <c r="BU159" s="88"/>
      <c r="BV159" s="88"/>
      <c r="BW159" s="88"/>
      <c r="BX159" s="88"/>
      <c r="BY159" s="88"/>
      <c r="BZ159" s="88"/>
      <c r="CA159" s="88"/>
      <c r="CB159" s="88"/>
      <c r="CC159" s="88"/>
      <c r="CD159" s="88"/>
      <c r="CE159" s="88"/>
      <c r="CF159" s="88"/>
      <c r="CG159" s="88"/>
      <c r="CH159" s="88"/>
      <c r="CI159" s="88"/>
      <c r="CJ159" s="88"/>
      <c r="CK159" s="88"/>
      <c r="CL159" s="88"/>
      <c r="CM159" s="88"/>
      <c r="CN159" s="88"/>
      <c r="CO159" s="88"/>
      <c r="CP159" s="88"/>
      <c r="CQ159" s="88"/>
      <c r="CR159" s="126"/>
    </row>
    <row r="160" spans="1:96">
      <c r="A160" s="88"/>
      <c r="B160" s="94"/>
      <c r="C160" s="130"/>
      <c r="D160" s="88"/>
      <c r="E160" s="88"/>
      <c r="F160" s="88"/>
      <c r="G160" s="15"/>
      <c r="H160" s="15"/>
      <c r="I160" s="88"/>
      <c r="J160" s="88"/>
      <c r="AO160" s="88"/>
      <c r="AP160" s="94"/>
      <c r="AQ160" s="131"/>
      <c r="AS160" s="88"/>
      <c r="AT160" s="88"/>
      <c r="AU160" s="88"/>
      <c r="AV160" s="88"/>
      <c r="AW160" s="88"/>
      <c r="AX160" s="88"/>
      <c r="AY160" s="88"/>
      <c r="AZ160" s="88"/>
      <c r="BA160" s="88"/>
      <c r="BB160" s="88"/>
      <c r="BC160" s="88"/>
      <c r="BD160" s="88"/>
      <c r="BE160" s="88"/>
      <c r="BF160" s="88"/>
      <c r="BG160" s="88"/>
      <c r="BH160" s="88"/>
      <c r="BI160" s="88"/>
      <c r="BJ160" s="88"/>
      <c r="BK160" s="88"/>
      <c r="BL160" s="88"/>
      <c r="BM160" s="88"/>
      <c r="BN160" s="88"/>
      <c r="BO160" s="88"/>
      <c r="BP160" s="88"/>
      <c r="BQ160" s="88"/>
      <c r="BR160" s="88"/>
      <c r="BS160" s="88"/>
      <c r="BT160" s="88"/>
      <c r="BU160" s="88"/>
      <c r="BV160" s="88"/>
      <c r="BW160" s="88"/>
      <c r="BX160" s="88"/>
      <c r="BY160" s="88"/>
      <c r="BZ160" s="88"/>
      <c r="CA160" s="88"/>
      <c r="CB160" s="88"/>
      <c r="CC160" s="88"/>
      <c r="CD160" s="88"/>
      <c r="CE160" s="88"/>
      <c r="CF160" s="88"/>
      <c r="CG160" s="88"/>
      <c r="CH160" s="88"/>
      <c r="CI160" s="88"/>
      <c r="CJ160" s="88"/>
      <c r="CK160" s="88"/>
      <c r="CL160" s="88"/>
      <c r="CM160" s="88"/>
      <c r="CN160" s="88"/>
      <c r="CO160" s="88"/>
      <c r="CP160" s="88"/>
      <c r="CQ160" s="88"/>
      <c r="CR160" s="131"/>
    </row>
    <row r="161" spans="1:96">
      <c r="A161" s="95"/>
      <c r="B161" s="96"/>
      <c r="C161" s="97" t="s">
        <v>15</v>
      </c>
      <c r="D161" s="95"/>
      <c r="E161" s="88">
        <f>COUNT(CR161:#REF!)</f>
        <v>0</v>
      </c>
      <c r="F161" s="88" t="e">
        <f>SUM(CR161:#REF!)</f>
        <v>#REF!</v>
      </c>
      <c r="G161" s="15" t="e">
        <f>AVERAGE(CR161:#REF!)</f>
        <v>#REF!</v>
      </c>
      <c r="H161" s="15" t="e">
        <f>STDEV(CR161:#REF!)</f>
        <v>#REF!</v>
      </c>
      <c r="I161" s="88" t="e">
        <f>MAX(CR161:#REF!)</f>
        <v>#REF!</v>
      </c>
      <c r="J161" s="88" t="e">
        <f>MIN(CR161:#REF!)</f>
        <v>#REF!</v>
      </c>
      <c r="K161" s="16" t="e">
        <f>D161-G161</f>
        <v>#REF!</v>
      </c>
      <c r="AO161" s="95"/>
      <c r="AP161" s="96"/>
      <c r="AQ161" s="133" t="s">
        <v>15</v>
      </c>
      <c r="AS161" s="95"/>
      <c r="AT161" s="95"/>
      <c r="AU161" s="95"/>
      <c r="AV161" s="95"/>
      <c r="AW161" s="95"/>
      <c r="AX161" s="95"/>
      <c r="AY161" s="95"/>
      <c r="AZ161" s="95"/>
      <c r="BA161" s="95"/>
      <c r="BB161" s="95"/>
      <c r="BC161" s="95"/>
      <c r="BD161" s="95"/>
      <c r="BE161" s="95"/>
      <c r="BF161" s="95"/>
      <c r="BG161" s="95"/>
      <c r="BH161" s="95"/>
      <c r="BI161" s="95"/>
      <c r="BJ161" s="95"/>
      <c r="BK161" s="95"/>
      <c r="BL161" s="95"/>
      <c r="BM161" s="95"/>
      <c r="BN161" s="95"/>
      <c r="BO161" s="95"/>
      <c r="BP161" s="95"/>
      <c r="BQ161" s="95"/>
      <c r="BR161" s="95"/>
      <c r="BS161" s="95"/>
      <c r="BT161" s="95"/>
      <c r="BU161" s="95"/>
      <c r="BV161" s="95"/>
      <c r="BW161" s="95"/>
      <c r="BX161" s="95"/>
      <c r="BY161" s="95"/>
      <c r="BZ161" s="95"/>
      <c r="CA161" s="95"/>
      <c r="CB161" s="95"/>
      <c r="CC161" s="95"/>
      <c r="CD161" s="95"/>
      <c r="CE161" s="95"/>
      <c r="CF161" s="95"/>
      <c r="CG161" s="95"/>
      <c r="CH161" s="95"/>
      <c r="CI161" s="95"/>
      <c r="CJ161" s="95"/>
      <c r="CK161" s="95"/>
      <c r="CL161" s="95"/>
      <c r="CM161" s="95"/>
      <c r="CN161" s="95"/>
      <c r="CO161" s="95"/>
      <c r="CP161" s="95"/>
      <c r="CQ161" s="95"/>
      <c r="CR161" s="125"/>
    </row>
    <row r="162" spans="1:96">
      <c r="A162" s="88"/>
      <c r="B162" s="99"/>
      <c r="C162" s="100" t="s">
        <v>16</v>
      </c>
      <c r="D162" s="88"/>
      <c r="E162" s="88">
        <f>COUNT(CR162:#REF!)</f>
        <v>0</v>
      </c>
      <c r="F162" s="88" t="e">
        <f>SUM(CR162:#REF!)</f>
        <v>#REF!</v>
      </c>
      <c r="G162" s="15" t="e">
        <f>AVERAGE(CR162:#REF!)</f>
        <v>#REF!</v>
      </c>
      <c r="H162" s="15" t="e">
        <f>STDEV(CR162:#REF!)</f>
        <v>#REF!</v>
      </c>
      <c r="I162" s="88" t="e">
        <f>MAX(CR162:#REF!)</f>
        <v>#REF!</v>
      </c>
      <c r="J162" s="88" t="e">
        <f>MIN(CR162:#REF!)</f>
        <v>#REF!</v>
      </c>
      <c r="K162" s="16" t="e">
        <f>D162-G162</f>
        <v>#REF!</v>
      </c>
      <c r="AO162" s="88"/>
      <c r="AP162" s="99"/>
      <c r="AQ162" s="134" t="s">
        <v>16</v>
      </c>
      <c r="AS162" s="88"/>
      <c r="AT162" s="88"/>
      <c r="AU162" s="88"/>
      <c r="AV162" s="88"/>
      <c r="AW162" s="88"/>
      <c r="AX162" s="88"/>
      <c r="AY162" s="88"/>
      <c r="AZ162" s="88"/>
      <c r="BA162" s="88"/>
      <c r="BB162" s="88"/>
      <c r="BC162" s="88"/>
      <c r="BD162" s="88"/>
      <c r="BE162" s="88"/>
      <c r="BF162" s="88"/>
      <c r="BG162" s="88"/>
      <c r="BH162" s="88"/>
      <c r="BI162" s="88"/>
      <c r="BJ162" s="88"/>
      <c r="BK162" s="88"/>
      <c r="BL162" s="88"/>
      <c r="BM162" s="88"/>
      <c r="BN162" s="88"/>
      <c r="BO162" s="88"/>
      <c r="BP162" s="88"/>
      <c r="BQ162" s="88"/>
      <c r="BR162" s="88"/>
      <c r="BS162" s="88"/>
      <c r="BT162" s="88"/>
      <c r="BU162" s="88"/>
      <c r="BV162" s="88"/>
      <c r="BW162" s="88"/>
      <c r="BX162" s="88"/>
      <c r="BY162" s="88"/>
      <c r="BZ162" s="88"/>
      <c r="CA162" s="88"/>
      <c r="CB162" s="88"/>
      <c r="CC162" s="88"/>
      <c r="CD162" s="88"/>
      <c r="CE162" s="88"/>
      <c r="CF162" s="88"/>
      <c r="CG162" s="88"/>
      <c r="CH162" s="88"/>
      <c r="CI162" s="88"/>
      <c r="CJ162" s="88"/>
      <c r="CK162" s="88"/>
      <c r="CL162" s="88"/>
      <c r="CM162" s="88"/>
      <c r="CN162" s="88"/>
      <c r="CO162" s="88"/>
      <c r="CP162" s="88"/>
      <c r="CQ162" s="88"/>
      <c r="CR162" s="126"/>
    </row>
    <row r="163" spans="1:96">
      <c r="A163" s="88" t="s">
        <v>0</v>
      </c>
      <c r="B163" s="88" t="s">
        <v>1</v>
      </c>
      <c r="C163" s="89" t="s">
        <v>2</v>
      </c>
      <c r="D163" s="88">
        <v>2003</v>
      </c>
      <c r="E163" s="88" t="s">
        <v>3</v>
      </c>
      <c r="F163" s="88" t="s">
        <v>79</v>
      </c>
      <c r="G163" s="15" t="s">
        <v>4</v>
      </c>
      <c r="H163" s="15" t="s">
        <v>82</v>
      </c>
      <c r="I163" s="88" t="s">
        <v>5</v>
      </c>
      <c r="J163" s="88" t="s">
        <v>6</v>
      </c>
      <c r="K163" s="15" t="s">
        <v>7</v>
      </c>
      <c r="L163" s="16" t="s">
        <v>84</v>
      </c>
      <c r="AO163" s="91" t="s">
        <v>11</v>
      </c>
      <c r="AP163" s="91" t="s">
        <v>12</v>
      </c>
      <c r="AQ163" s="128" t="s">
        <v>13</v>
      </c>
      <c r="AS163" s="88">
        <v>2006</v>
      </c>
      <c r="AT163" s="88">
        <v>2005</v>
      </c>
      <c r="AU163" s="88">
        <v>2004</v>
      </c>
      <c r="AV163" s="88">
        <v>2003</v>
      </c>
      <c r="AW163" s="88"/>
      <c r="AX163" s="88"/>
      <c r="AY163" s="88">
        <v>2002</v>
      </c>
      <c r="AZ163" s="88">
        <v>2001</v>
      </c>
      <c r="BA163" s="88">
        <v>2000</v>
      </c>
      <c r="BB163" s="88"/>
      <c r="BC163" s="88">
        <v>1999</v>
      </c>
      <c r="BD163" s="88" t="s">
        <v>81</v>
      </c>
      <c r="BE163" s="88">
        <v>1997</v>
      </c>
      <c r="BF163" s="88">
        <v>1996</v>
      </c>
      <c r="BG163" s="88">
        <v>1995</v>
      </c>
      <c r="BH163" s="91">
        <v>1994</v>
      </c>
      <c r="BI163" s="91">
        <v>1993</v>
      </c>
      <c r="BJ163" s="91">
        <v>1992</v>
      </c>
      <c r="BK163" s="91">
        <v>1991</v>
      </c>
      <c r="BL163" s="91">
        <v>1990</v>
      </c>
      <c r="BM163" s="91">
        <v>1990</v>
      </c>
      <c r="BN163" s="91">
        <v>1989</v>
      </c>
      <c r="BO163" s="91">
        <v>1989</v>
      </c>
      <c r="BP163" s="91">
        <v>1989</v>
      </c>
      <c r="BQ163" s="91">
        <v>1988</v>
      </c>
      <c r="BR163" s="91">
        <v>1988</v>
      </c>
      <c r="BS163" s="91">
        <v>1987</v>
      </c>
      <c r="BT163" s="91">
        <v>1986</v>
      </c>
      <c r="BU163" s="91">
        <v>1986</v>
      </c>
      <c r="BV163" s="91">
        <v>1986</v>
      </c>
      <c r="BW163" s="91">
        <v>1985</v>
      </c>
      <c r="BX163" s="91">
        <v>1985</v>
      </c>
      <c r="BY163" s="91">
        <v>1985</v>
      </c>
      <c r="BZ163" s="91">
        <v>1984</v>
      </c>
      <c r="CA163" s="91">
        <v>1984</v>
      </c>
      <c r="CB163" s="91">
        <v>1984</v>
      </c>
      <c r="CC163" s="91">
        <v>1984</v>
      </c>
      <c r="CD163" s="91">
        <v>1984</v>
      </c>
      <c r="CE163" s="91">
        <v>1983</v>
      </c>
      <c r="CF163" s="91">
        <v>1983</v>
      </c>
      <c r="CG163" s="91">
        <v>1983</v>
      </c>
      <c r="CH163" s="91">
        <v>1983</v>
      </c>
      <c r="CI163" s="91">
        <v>1982</v>
      </c>
      <c r="CJ163" s="91">
        <v>1982</v>
      </c>
      <c r="CK163" s="91">
        <v>1982</v>
      </c>
      <c r="CL163" s="91">
        <v>1982</v>
      </c>
      <c r="CM163" s="91">
        <v>1981</v>
      </c>
      <c r="CN163" s="91">
        <v>1981</v>
      </c>
      <c r="CO163" s="91">
        <v>1981</v>
      </c>
      <c r="CP163" s="91">
        <v>1981</v>
      </c>
      <c r="CQ163" s="91">
        <v>1981</v>
      </c>
      <c r="CR163" s="128">
        <v>1980</v>
      </c>
    </row>
    <row r="164" spans="1:96">
      <c r="A164" s="91">
        <v>2</v>
      </c>
      <c r="B164" s="92">
        <v>56</v>
      </c>
      <c r="C164" s="93" t="s">
        <v>14</v>
      </c>
      <c r="D164" s="91"/>
      <c r="E164" s="88">
        <f>COUNT(CR164:#REF!)</f>
        <v>0</v>
      </c>
      <c r="F164" s="88" t="e">
        <f>SUM(CR164:#REF!)</f>
        <v>#REF!</v>
      </c>
      <c r="G164" s="15" t="e">
        <f>AVERAGE(CR164:#REF!)</f>
        <v>#REF!</v>
      </c>
      <c r="H164" s="15" t="e">
        <f>STDEV(CR164:#REF!)</f>
        <v>#REF!</v>
      </c>
      <c r="I164" s="88" t="e">
        <f>MAX(CR164:#REF!)</f>
        <v>#REF!</v>
      </c>
      <c r="J164" s="88" t="e">
        <f>MIN(CR164:#REF!)</f>
        <v>#REF!</v>
      </c>
      <c r="K164" s="16" t="e">
        <f t="shared" si="73"/>
        <v>#REF!</v>
      </c>
      <c r="AO164" s="91">
        <v>2</v>
      </c>
      <c r="AP164" s="92">
        <v>56</v>
      </c>
      <c r="AQ164" s="132" t="s">
        <v>14</v>
      </c>
      <c r="AS164" s="91"/>
      <c r="AT164" s="91">
        <v>15</v>
      </c>
      <c r="AU164" s="91"/>
      <c r="AV164" s="91"/>
      <c r="AW164" s="91"/>
      <c r="AX164" s="91"/>
      <c r="AY164" s="91"/>
      <c r="AZ164" s="91"/>
      <c r="BA164" s="91"/>
      <c r="BB164" s="91"/>
      <c r="BC164" s="91"/>
      <c r="BD164" s="91"/>
      <c r="BE164" s="91"/>
      <c r="BF164" s="91"/>
      <c r="BG164" s="91"/>
      <c r="BH164" s="91">
        <v>18</v>
      </c>
      <c r="BI164" s="91">
        <v>10</v>
      </c>
      <c r="BJ164" s="91"/>
      <c r="BK164" s="91">
        <v>14</v>
      </c>
      <c r="BL164" s="91"/>
      <c r="BM164" s="91"/>
      <c r="BN164" s="91"/>
      <c r="BO164" s="91">
        <v>7</v>
      </c>
      <c r="BP164" s="91"/>
      <c r="BQ164" s="91"/>
      <c r="BR164" s="91"/>
      <c r="BS164" s="91"/>
      <c r="BT164" s="91"/>
      <c r="BU164" s="91"/>
      <c r="BV164" s="91"/>
      <c r="BW164" s="91"/>
      <c r="BX164" s="91">
        <v>7</v>
      </c>
      <c r="BY164" s="91"/>
      <c r="BZ164" s="91"/>
      <c r="CA164" s="91">
        <v>21</v>
      </c>
      <c r="CB164" s="91"/>
      <c r="CC164" s="91"/>
      <c r="CD164" s="91">
        <v>2</v>
      </c>
      <c r="CE164" s="91"/>
      <c r="CF164" s="91"/>
      <c r="CG164" s="91"/>
      <c r="CH164" s="91"/>
      <c r="CI164" s="91"/>
      <c r="CJ164" s="91">
        <v>6</v>
      </c>
      <c r="CK164" s="91"/>
      <c r="CL164" s="91"/>
      <c r="CM164" s="91"/>
      <c r="CN164" s="91"/>
      <c r="CO164" s="91">
        <v>12</v>
      </c>
      <c r="CP164" s="91"/>
      <c r="CQ164" s="91"/>
      <c r="CR164" s="124"/>
    </row>
    <row r="165" spans="1:96">
      <c r="A165" s="88"/>
      <c r="B165" s="99"/>
      <c r="C165" s="97">
        <v>0</v>
      </c>
      <c r="D165" s="95"/>
      <c r="E165" s="88">
        <f>COUNT(CR165:#REF!)</f>
        <v>0</v>
      </c>
      <c r="F165" s="88" t="e">
        <f>SUM(CR165:#REF!)</f>
        <v>#REF!</v>
      </c>
      <c r="G165" s="15" t="e">
        <f>AVERAGE(CR165:#REF!)</f>
        <v>#REF!</v>
      </c>
      <c r="H165" s="15" t="e">
        <f>STDEV(CR165:#REF!)</f>
        <v>#REF!</v>
      </c>
      <c r="I165" s="88" t="e">
        <f>MAX(CR165:#REF!)</f>
        <v>#REF!</v>
      </c>
      <c r="J165" s="88" t="e">
        <f>MIN(CR165:#REF!)</f>
        <v>#REF!</v>
      </c>
      <c r="K165" s="16" t="e">
        <f t="shared" si="73"/>
        <v>#REF!</v>
      </c>
      <c r="AO165" s="88"/>
      <c r="AP165" s="99"/>
      <c r="AQ165" s="133">
        <v>0</v>
      </c>
      <c r="AS165" s="95"/>
      <c r="AT165" s="95">
        <v>20.100000000000001</v>
      </c>
      <c r="AU165" s="95"/>
      <c r="AV165" s="95"/>
      <c r="AW165" s="95"/>
      <c r="AX165" s="95"/>
      <c r="AY165" s="95"/>
      <c r="AZ165" s="95"/>
      <c r="BA165" s="95"/>
      <c r="BB165" s="95"/>
      <c r="BC165" s="95"/>
      <c r="BD165" s="95"/>
      <c r="BE165" s="95"/>
      <c r="BF165" s="95"/>
      <c r="BG165" s="95"/>
      <c r="BH165" s="95">
        <v>19.8</v>
      </c>
      <c r="BI165" s="95">
        <v>19.7</v>
      </c>
      <c r="BJ165" s="95"/>
      <c r="BK165" s="95">
        <v>15.6</v>
      </c>
      <c r="BL165" s="95"/>
      <c r="BM165" s="95"/>
      <c r="BN165" s="95"/>
      <c r="BO165" s="95">
        <v>15.6</v>
      </c>
      <c r="BP165" s="95"/>
      <c r="BQ165" s="95"/>
      <c r="BR165" s="95"/>
      <c r="BS165" s="95"/>
      <c r="BT165" s="95"/>
      <c r="BU165" s="95"/>
      <c r="BV165" s="95"/>
      <c r="BW165" s="95"/>
      <c r="BX165" s="95">
        <v>18.5</v>
      </c>
      <c r="BY165" s="95"/>
      <c r="BZ165" s="95"/>
      <c r="CA165" s="95">
        <v>17.399999999999999</v>
      </c>
      <c r="CB165" s="95"/>
      <c r="CC165" s="95"/>
      <c r="CD165" s="95">
        <v>17.3</v>
      </c>
      <c r="CE165" s="95"/>
      <c r="CF165" s="95"/>
      <c r="CG165" s="95"/>
      <c r="CH165" s="95"/>
      <c r="CI165" s="95"/>
      <c r="CJ165" s="95">
        <v>19</v>
      </c>
      <c r="CK165" s="95"/>
      <c r="CL165" s="95"/>
      <c r="CM165" s="95"/>
      <c r="CN165" s="95"/>
      <c r="CO165" s="95">
        <v>17.399999999999999</v>
      </c>
      <c r="CP165" s="95"/>
      <c r="CQ165" s="95"/>
      <c r="CR165" s="125"/>
    </row>
    <row r="166" spans="1:96">
      <c r="A166" s="88"/>
      <c r="B166" s="99"/>
      <c r="C166" s="100">
        <v>10</v>
      </c>
      <c r="E166" s="88">
        <f>COUNT(CR166:#REF!)</f>
        <v>0</v>
      </c>
      <c r="F166" s="88" t="e">
        <f>SUM(CR166:#REF!)</f>
        <v>#REF!</v>
      </c>
      <c r="G166" s="15" t="e">
        <f>AVERAGE(CR166:#REF!)</f>
        <v>#REF!</v>
      </c>
      <c r="H166" s="15" t="e">
        <f>STDEV(CR166:#REF!)</f>
        <v>#REF!</v>
      </c>
      <c r="I166" s="88" t="e">
        <f>MAX(CR166:#REF!)</f>
        <v>#REF!</v>
      </c>
      <c r="J166" s="88" t="e">
        <f>MIN(CR166:#REF!)</f>
        <v>#REF!</v>
      </c>
      <c r="K166" s="16" t="e">
        <f t="shared" si="73"/>
        <v>#REF!</v>
      </c>
      <c r="AO166" s="88"/>
      <c r="AP166" s="99"/>
      <c r="AQ166" s="134">
        <v>10</v>
      </c>
      <c r="BH166" s="88">
        <v>19.489999999999998</v>
      </c>
      <c r="BI166" s="88">
        <v>19.350000000000001</v>
      </c>
      <c r="BK166">
        <v>12.24</v>
      </c>
      <c r="BO166" s="88">
        <v>15.02</v>
      </c>
      <c r="BX166" s="88">
        <v>18.510000000000002</v>
      </c>
      <c r="CA166" s="88">
        <v>17.55</v>
      </c>
      <c r="CD166" s="88">
        <v>17.38</v>
      </c>
      <c r="CJ166" s="88">
        <v>19.239999999999998</v>
      </c>
      <c r="CO166" s="88">
        <v>17.88</v>
      </c>
      <c r="CR166" s="126"/>
    </row>
    <row r="167" spans="1:96">
      <c r="A167" s="88"/>
      <c r="B167" s="99"/>
      <c r="C167" s="100">
        <v>20</v>
      </c>
      <c r="E167" s="88">
        <f>COUNT(CR167:#REF!)</f>
        <v>0</v>
      </c>
      <c r="F167" s="88" t="e">
        <f>SUM(CR167:#REF!)</f>
        <v>#REF!</v>
      </c>
      <c r="G167" s="15" t="e">
        <f>AVERAGE(CR167:#REF!)</f>
        <v>#REF!</v>
      </c>
      <c r="H167" s="15" t="e">
        <f>STDEV(CR167:#REF!)</f>
        <v>#REF!</v>
      </c>
      <c r="I167" s="88" t="e">
        <f>MAX(CR167:#REF!)</f>
        <v>#REF!</v>
      </c>
      <c r="J167" s="88" t="e">
        <f>MIN(CR167:#REF!)</f>
        <v>#REF!</v>
      </c>
      <c r="K167" s="16" t="e">
        <f t="shared" si="73"/>
        <v>#REF!</v>
      </c>
      <c r="AO167" s="88"/>
      <c r="AP167" s="99"/>
      <c r="AQ167" s="134">
        <v>20</v>
      </c>
      <c r="BH167" s="88">
        <v>19.510000000000002</v>
      </c>
      <c r="BI167" s="88">
        <v>19.36</v>
      </c>
      <c r="BK167">
        <v>12.24</v>
      </c>
      <c r="BO167" s="88">
        <v>15</v>
      </c>
      <c r="BX167" s="88">
        <v>18.510000000000002</v>
      </c>
      <c r="CA167" s="88">
        <v>17.55</v>
      </c>
      <c r="CD167" s="88">
        <v>17.41</v>
      </c>
      <c r="CJ167" s="88">
        <v>19.25</v>
      </c>
      <c r="CO167" s="88">
        <v>17.91</v>
      </c>
      <c r="CR167" s="126"/>
    </row>
    <row r="168" spans="1:96">
      <c r="A168" s="88"/>
      <c r="B168" s="99"/>
      <c r="C168" s="100">
        <v>30</v>
      </c>
      <c r="E168" s="88">
        <f>COUNT(CR168:#REF!)</f>
        <v>0</v>
      </c>
      <c r="F168" s="88" t="e">
        <f>SUM(CR168:#REF!)</f>
        <v>#REF!</v>
      </c>
      <c r="G168" s="15" t="e">
        <f>AVERAGE(CR168:#REF!)</f>
        <v>#REF!</v>
      </c>
      <c r="H168" s="15" t="e">
        <f>STDEV(CR168:#REF!)</f>
        <v>#REF!</v>
      </c>
      <c r="I168" s="88" t="e">
        <f>MAX(CR168:#REF!)</f>
        <v>#REF!</v>
      </c>
      <c r="J168" s="88" t="e">
        <f>MIN(CR168:#REF!)</f>
        <v>#REF!</v>
      </c>
      <c r="K168" s="16" t="e">
        <f t="shared" si="73"/>
        <v>#REF!</v>
      </c>
      <c r="AO168" s="88"/>
      <c r="AP168" s="99"/>
      <c r="AQ168" s="134">
        <v>30</v>
      </c>
      <c r="BH168" s="88">
        <v>19.5</v>
      </c>
      <c r="BI168" s="88">
        <v>19.37</v>
      </c>
      <c r="BK168">
        <v>12.24</v>
      </c>
      <c r="BO168" s="88">
        <v>15.08</v>
      </c>
      <c r="BX168" s="88">
        <v>18.510000000000002</v>
      </c>
      <c r="CA168" s="88">
        <v>17.53</v>
      </c>
      <c r="CD168" s="88">
        <v>17.399999999999999</v>
      </c>
      <c r="CJ168" s="88">
        <v>19.25</v>
      </c>
      <c r="CO168" s="88">
        <v>17.79</v>
      </c>
      <c r="CR168" s="126"/>
    </row>
    <row r="169" spans="1:96">
      <c r="A169" s="88"/>
      <c r="B169" s="99"/>
      <c r="C169" s="100">
        <v>50</v>
      </c>
      <c r="E169" s="88">
        <f>COUNT(CR169:#REF!)</f>
        <v>0</v>
      </c>
      <c r="F169" s="88" t="e">
        <f>SUM(CR169:#REF!)</f>
        <v>#REF!</v>
      </c>
      <c r="G169" s="15" t="e">
        <f>AVERAGE(CR169:#REF!)</f>
        <v>#REF!</v>
      </c>
      <c r="H169" s="15" t="e">
        <f>STDEV(CR169:#REF!)</f>
        <v>#REF!</v>
      </c>
      <c r="I169" s="88" t="e">
        <f>MAX(CR169:#REF!)</f>
        <v>#REF!</v>
      </c>
      <c r="J169" s="88" t="e">
        <f>MIN(CR169:#REF!)</f>
        <v>#REF!</v>
      </c>
      <c r="K169" s="16" t="e">
        <f t="shared" si="73"/>
        <v>#REF!</v>
      </c>
      <c r="AO169" s="88"/>
      <c r="AP169" s="99"/>
      <c r="AQ169" s="134">
        <v>50</v>
      </c>
      <c r="BH169" s="88">
        <v>19.5</v>
      </c>
      <c r="BI169" s="88">
        <v>19.37</v>
      </c>
      <c r="BK169">
        <v>11.72</v>
      </c>
      <c r="BO169" s="88">
        <v>14.99</v>
      </c>
      <c r="BX169" s="88">
        <v>18.5</v>
      </c>
      <c r="CA169" s="88">
        <v>16.829999999999998</v>
      </c>
      <c r="CD169" s="88">
        <v>16.8</v>
      </c>
      <c r="CJ169" s="88">
        <v>19.100000000000001</v>
      </c>
      <c r="CO169" s="88">
        <v>15.39</v>
      </c>
      <c r="CR169" s="126"/>
    </row>
    <row r="170" spans="1:96">
      <c r="A170" s="88"/>
      <c r="B170" s="99"/>
      <c r="C170" s="100">
        <v>75</v>
      </c>
      <c r="E170" s="88">
        <f>COUNT(CR170:#REF!)</f>
        <v>0</v>
      </c>
      <c r="F170" s="88" t="e">
        <f>SUM(CR170:#REF!)</f>
        <v>#REF!</v>
      </c>
      <c r="G170" s="15" t="e">
        <f>AVERAGE(CR170:#REF!)</f>
        <v>#REF!</v>
      </c>
      <c r="H170" s="15" t="e">
        <f>STDEV(CR170:#REF!)</f>
        <v>#REF!</v>
      </c>
      <c r="I170" s="88" t="e">
        <f>MAX(CR170:#REF!)</f>
        <v>#REF!</v>
      </c>
      <c r="J170" s="88" t="e">
        <f>MIN(CR170:#REF!)</f>
        <v>#REF!</v>
      </c>
      <c r="K170" s="16" t="e">
        <f t="shared" si="73"/>
        <v>#REF!</v>
      </c>
      <c r="AO170" s="88"/>
      <c r="AP170" s="99"/>
      <c r="AQ170" s="134">
        <v>75</v>
      </c>
      <c r="BH170" s="88">
        <v>19.47</v>
      </c>
      <c r="BI170" s="88">
        <v>19.309999999999999</v>
      </c>
      <c r="BK170">
        <v>11.65</v>
      </c>
      <c r="BO170" s="88">
        <v>14.99</v>
      </c>
      <c r="BX170" s="88">
        <v>18.48</v>
      </c>
      <c r="CA170" s="88">
        <v>16.21</v>
      </c>
      <c r="CD170" s="88">
        <v>16.55</v>
      </c>
      <c r="CJ170" s="88">
        <v>18.850000000000001</v>
      </c>
      <c r="CO170" s="88">
        <v>14.83</v>
      </c>
      <c r="CR170" s="126"/>
    </row>
    <row r="171" spans="1:96">
      <c r="A171" s="88"/>
      <c r="B171" s="99"/>
      <c r="C171" s="100">
        <v>100</v>
      </c>
      <c r="E171" s="88">
        <f>COUNT(CR171:#REF!)</f>
        <v>0</v>
      </c>
      <c r="F171" s="88" t="e">
        <f>SUM(CR171:#REF!)</f>
        <v>#REF!</v>
      </c>
      <c r="G171" s="15" t="e">
        <f>AVERAGE(CR171:#REF!)</f>
        <v>#REF!</v>
      </c>
      <c r="H171" s="15" t="e">
        <f>STDEV(CR171:#REF!)</f>
        <v>#REF!</v>
      </c>
      <c r="I171" s="88" t="e">
        <f>MAX(CR171:#REF!)</f>
        <v>#REF!</v>
      </c>
      <c r="J171" s="88" t="e">
        <f>MIN(CR171:#REF!)</f>
        <v>#REF!</v>
      </c>
      <c r="K171" s="16" t="e">
        <f t="shared" si="73"/>
        <v>#REF!</v>
      </c>
      <c r="AO171" s="88"/>
      <c r="AP171" s="99"/>
      <c r="AQ171" s="134">
        <v>100</v>
      </c>
      <c r="BH171" s="88">
        <v>19.47</v>
      </c>
      <c r="BI171" s="88">
        <v>18.97</v>
      </c>
      <c r="BK171">
        <v>11.63</v>
      </c>
      <c r="BO171" s="88">
        <v>14.88</v>
      </c>
      <c r="BX171" s="88">
        <v>18.309999999999999</v>
      </c>
      <c r="CA171" s="88">
        <v>15.76</v>
      </c>
      <c r="CD171" s="88">
        <v>16.36</v>
      </c>
      <c r="CJ171" s="88">
        <v>18.3</v>
      </c>
      <c r="CO171" s="88">
        <v>14.51</v>
      </c>
      <c r="CR171" s="126"/>
    </row>
    <row r="172" spans="1:96">
      <c r="A172" s="88"/>
      <c r="B172" s="99"/>
      <c r="C172" s="100">
        <v>150</v>
      </c>
      <c r="E172" s="88">
        <f>COUNT(CR172:#REF!)</f>
        <v>0</v>
      </c>
      <c r="F172" s="88" t="e">
        <f>SUM(CR172:#REF!)</f>
        <v>#REF!</v>
      </c>
      <c r="G172" s="15" t="e">
        <f>AVERAGE(CR172:#REF!)</f>
        <v>#REF!</v>
      </c>
      <c r="H172" s="15" t="e">
        <f>STDEV(CR172:#REF!)</f>
        <v>#REF!</v>
      </c>
      <c r="I172" s="88" t="e">
        <f>MAX(CR172:#REF!)</f>
        <v>#REF!</v>
      </c>
      <c r="J172" s="88" t="e">
        <f>MIN(CR172:#REF!)</f>
        <v>#REF!</v>
      </c>
      <c r="K172" s="16" t="e">
        <f t="shared" ref="K172:K188" si="74">D172-G172</f>
        <v>#REF!</v>
      </c>
      <c r="AO172" s="88"/>
      <c r="AP172" s="99"/>
      <c r="AQ172" s="134">
        <v>150</v>
      </c>
      <c r="BH172" s="88">
        <v>19</v>
      </c>
      <c r="BI172" s="88">
        <v>18.690000000000001</v>
      </c>
      <c r="BK172">
        <v>11.43</v>
      </c>
      <c r="BO172" s="88">
        <v>14.63</v>
      </c>
      <c r="BX172" s="88">
        <v>17.809999999999999</v>
      </c>
      <c r="CA172" s="88">
        <v>15.44</v>
      </c>
      <c r="CD172" s="88">
        <v>15.94</v>
      </c>
      <c r="CJ172" s="88">
        <v>17.260000000000002</v>
      </c>
      <c r="CO172" s="88">
        <v>13.9</v>
      </c>
      <c r="CR172" s="126"/>
    </row>
    <row r="173" spans="1:96">
      <c r="A173" s="88"/>
      <c r="B173" s="99"/>
      <c r="C173" s="100">
        <v>200</v>
      </c>
      <c r="E173" s="88">
        <f>COUNT(CR173:#REF!)</f>
        <v>0</v>
      </c>
      <c r="F173" s="88" t="e">
        <f>SUM(CR173:#REF!)</f>
        <v>#REF!</v>
      </c>
      <c r="G173" s="15" t="e">
        <f>AVERAGE(CR173:#REF!)</f>
        <v>#REF!</v>
      </c>
      <c r="H173" s="15" t="e">
        <f>STDEV(CR173:#REF!)</f>
        <v>#REF!</v>
      </c>
      <c r="I173" s="88" t="e">
        <f>MAX(CR173:#REF!)</f>
        <v>#REF!</v>
      </c>
      <c r="J173" s="88" t="e">
        <f>MIN(CR173:#REF!)</f>
        <v>#REF!</v>
      </c>
      <c r="K173" s="16" t="e">
        <f t="shared" si="74"/>
        <v>#REF!</v>
      </c>
      <c r="AO173" s="88"/>
      <c r="AP173" s="99"/>
      <c r="AQ173" s="134">
        <v>200</v>
      </c>
      <c r="BH173" s="88">
        <v>18.61</v>
      </c>
      <c r="BI173" s="88">
        <v>18.649999999999999</v>
      </c>
      <c r="BK173">
        <v>9.1199999999999992</v>
      </c>
      <c r="BO173" s="88">
        <v>13.43</v>
      </c>
      <c r="BX173" s="88">
        <v>16.93</v>
      </c>
      <c r="CA173" s="88">
        <v>15.17</v>
      </c>
      <c r="CD173" s="88">
        <v>15.44</v>
      </c>
      <c r="CJ173" s="88">
        <v>16.55</v>
      </c>
      <c r="CO173" s="88">
        <v>12.53</v>
      </c>
      <c r="CR173" s="126"/>
    </row>
    <row r="174" spans="1:96">
      <c r="A174" s="88"/>
      <c r="B174" s="99"/>
      <c r="C174" s="100">
        <v>300</v>
      </c>
      <c r="E174" s="88">
        <f>COUNT(CR174:#REF!)</f>
        <v>0</v>
      </c>
      <c r="F174" s="88" t="e">
        <f>SUM(CR174:#REF!)</f>
        <v>#REF!</v>
      </c>
      <c r="G174" s="15" t="e">
        <f>AVERAGE(CR174:#REF!)</f>
        <v>#REF!</v>
      </c>
      <c r="H174" s="15" t="e">
        <f>STDEV(CR174:#REF!)</f>
        <v>#REF!</v>
      </c>
      <c r="I174" s="88" t="e">
        <f>MAX(CR174:#REF!)</f>
        <v>#REF!</v>
      </c>
      <c r="J174" s="88" t="e">
        <f>MIN(CR174:#REF!)</f>
        <v>#REF!</v>
      </c>
      <c r="K174" s="16" t="e">
        <f t="shared" si="74"/>
        <v>#REF!</v>
      </c>
      <c r="AO174" s="88"/>
      <c r="AP174" s="99"/>
      <c r="AQ174" s="134">
        <v>300</v>
      </c>
      <c r="CR174" s="126"/>
    </row>
    <row r="175" spans="1:96">
      <c r="A175" s="88"/>
      <c r="B175" s="99"/>
      <c r="C175" s="100">
        <v>400</v>
      </c>
      <c r="E175" s="88">
        <f>COUNT(CR175:#REF!)</f>
        <v>0</v>
      </c>
      <c r="F175" s="88" t="e">
        <f>SUM(CR175:#REF!)</f>
        <v>#REF!</v>
      </c>
      <c r="G175" s="15" t="e">
        <f>AVERAGE(CR175:#REF!)</f>
        <v>#REF!</v>
      </c>
      <c r="H175" s="15" t="e">
        <f>STDEV(CR175:#REF!)</f>
        <v>#REF!</v>
      </c>
      <c r="I175" s="88" t="e">
        <f>MAX(CR175:#REF!)</f>
        <v>#REF!</v>
      </c>
      <c r="J175" s="88" t="e">
        <f>MIN(CR175:#REF!)</f>
        <v>#REF!</v>
      </c>
      <c r="K175" s="16" t="e">
        <f t="shared" si="74"/>
        <v>#REF!</v>
      </c>
      <c r="AO175" s="88"/>
      <c r="AP175" s="99"/>
      <c r="AQ175" s="134">
        <v>400</v>
      </c>
      <c r="CR175" s="126"/>
    </row>
    <row r="176" spans="1:96">
      <c r="A176" s="88"/>
      <c r="B176" s="99"/>
      <c r="C176" s="100">
        <v>500</v>
      </c>
      <c r="E176" s="88">
        <f>COUNT(CR176:#REF!)</f>
        <v>0</v>
      </c>
      <c r="F176" s="88" t="e">
        <f>SUM(CR176:#REF!)</f>
        <v>#REF!</v>
      </c>
      <c r="G176" s="15" t="e">
        <f>AVERAGE(CR176:#REF!)</f>
        <v>#REF!</v>
      </c>
      <c r="H176" s="15" t="e">
        <f>STDEV(CR176:#REF!)</f>
        <v>#REF!</v>
      </c>
      <c r="I176" s="88" t="e">
        <f>MAX(CR176:#REF!)</f>
        <v>#REF!</v>
      </c>
      <c r="J176" s="88" t="e">
        <f>MIN(CR176:#REF!)</f>
        <v>#REF!</v>
      </c>
      <c r="K176" s="16" t="e">
        <f t="shared" si="74"/>
        <v>#REF!</v>
      </c>
      <c r="AO176" s="88"/>
      <c r="AP176" s="99"/>
      <c r="AQ176" s="134">
        <v>500</v>
      </c>
      <c r="CR176" s="126"/>
    </row>
    <row r="177" spans="1:96">
      <c r="A177" s="88"/>
      <c r="B177" s="99"/>
      <c r="C177" s="100">
        <v>600</v>
      </c>
      <c r="D177" s="88"/>
      <c r="E177" s="88">
        <f>COUNT(CR177:#REF!)</f>
        <v>0</v>
      </c>
      <c r="F177" s="88" t="e">
        <f>SUM(CR177:#REF!)</f>
        <v>#REF!</v>
      </c>
      <c r="G177" s="15" t="e">
        <f>AVERAGE(CR177:#REF!)</f>
        <v>#REF!</v>
      </c>
      <c r="H177" s="15" t="e">
        <f>STDEV(CR177:#REF!)</f>
        <v>#REF!</v>
      </c>
      <c r="I177" s="88" t="e">
        <f>MAX(CR177:#REF!)</f>
        <v>#REF!</v>
      </c>
      <c r="J177" s="88" t="e">
        <f>MIN(CR177:#REF!)</f>
        <v>#REF!</v>
      </c>
      <c r="K177" s="16" t="e">
        <f t="shared" si="74"/>
        <v>#REF!</v>
      </c>
      <c r="AO177" s="88"/>
      <c r="AP177" s="99"/>
      <c r="AQ177" s="134">
        <v>600</v>
      </c>
      <c r="AS177" s="88"/>
      <c r="AT177" s="88"/>
      <c r="AU177" s="88"/>
      <c r="AV177" s="88"/>
      <c r="AW177" s="88"/>
      <c r="AX177" s="88"/>
      <c r="AY177" s="88"/>
      <c r="AZ177" s="88"/>
      <c r="BA177" s="88"/>
      <c r="BB177" s="88"/>
      <c r="BC177" s="88"/>
      <c r="BD177" s="88"/>
      <c r="BE177" s="88"/>
      <c r="BF177" s="88"/>
      <c r="BG177" s="88"/>
      <c r="BH177" s="88"/>
      <c r="BI177" s="88"/>
      <c r="BJ177" s="88"/>
      <c r="BK177" s="88"/>
      <c r="BL177" s="88"/>
      <c r="BM177" s="88"/>
      <c r="BN177" s="88"/>
      <c r="BO177" s="88"/>
      <c r="BP177" s="88"/>
      <c r="BQ177" s="88"/>
      <c r="BR177" s="88"/>
      <c r="BS177" s="88"/>
      <c r="BT177" s="88"/>
      <c r="BU177" s="88"/>
      <c r="BV177" s="88"/>
      <c r="BW177" s="88"/>
      <c r="BX177" s="88"/>
      <c r="BY177" s="88"/>
      <c r="BZ177" s="88"/>
      <c r="CA177" s="88"/>
      <c r="CB177" s="88"/>
      <c r="CC177" s="88"/>
      <c r="CD177" s="88"/>
      <c r="CE177" s="88"/>
      <c r="CF177" s="88"/>
      <c r="CG177" s="88"/>
      <c r="CH177" s="88"/>
      <c r="CI177" s="88"/>
      <c r="CJ177" s="88"/>
      <c r="CK177" s="88"/>
      <c r="CL177" s="88"/>
      <c r="CM177" s="88"/>
      <c r="CN177" s="88"/>
      <c r="CO177" s="88"/>
      <c r="CP177" s="88"/>
      <c r="CQ177" s="88"/>
      <c r="CR177" s="126"/>
    </row>
    <row r="178" spans="1:96">
      <c r="A178" s="88"/>
      <c r="B178" s="94"/>
      <c r="C178" s="130"/>
      <c r="D178" s="88"/>
      <c r="E178" s="88"/>
      <c r="F178" s="88"/>
      <c r="G178" s="15"/>
      <c r="H178" s="15"/>
      <c r="I178" s="88"/>
      <c r="J178" s="88"/>
      <c r="AO178" s="88"/>
      <c r="AP178" s="94"/>
      <c r="AQ178" s="131"/>
      <c r="AS178" s="88"/>
      <c r="AT178" s="88"/>
      <c r="AU178" s="88"/>
      <c r="AV178" s="88"/>
      <c r="AW178" s="88"/>
      <c r="AX178" s="88"/>
      <c r="AY178" s="88"/>
      <c r="AZ178" s="88"/>
      <c r="BA178" s="88"/>
      <c r="BB178" s="88"/>
      <c r="BC178" s="88"/>
      <c r="BD178" s="88"/>
      <c r="BE178" s="88"/>
      <c r="BF178" s="88"/>
      <c r="BG178" s="88"/>
      <c r="BH178" s="88"/>
      <c r="BI178" s="88"/>
      <c r="BJ178" s="88"/>
      <c r="BK178" s="88"/>
      <c r="BL178" s="88"/>
      <c r="BM178" s="88"/>
      <c r="BN178" s="88"/>
      <c r="BO178" s="88"/>
      <c r="BP178" s="88"/>
      <c r="BQ178" s="88"/>
      <c r="BR178" s="88"/>
      <c r="BS178" s="88"/>
      <c r="BT178" s="88"/>
      <c r="BU178" s="88"/>
      <c r="BV178" s="88"/>
      <c r="BW178" s="88"/>
      <c r="BX178" s="88"/>
      <c r="BY178" s="88"/>
      <c r="BZ178" s="88"/>
      <c r="CA178" s="88"/>
      <c r="CB178" s="88"/>
      <c r="CC178" s="88"/>
      <c r="CD178" s="88"/>
      <c r="CE178" s="88"/>
      <c r="CF178" s="88"/>
      <c r="CG178" s="88"/>
      <c r="CH178" s="88"/>
      <c r="CI178" s="88"/>
      <c r="CJ178" s="88"/>
      <c r="CK178" s="88"/>
      <c r="CL178" s="88"/>
      <c r="CM178" s="88"/>
      <c r="CN178" s="88"/>
      <c r="CO178" s="88"/>
      <c r="CP178" s="88"/>
      <c r="CQ178" s="88"/>
      <c r="CR178" s="131"/>
    </row>
    <row r="179" spans="1:96">
      <c r="A179" s="95"/>
      <c r="B179" s="96"/>
      <c r="C179" s="97" t="s">
        <v>15</v>
      </c>
      <c r="D179" s="95"/>
      <c r="E179" s="88">
        <f>COUNT(CR179:#REF!)</f>
        <v>0</v>
      </c>
      <c r="F179" s="88" t="e">
        <f>SUM(CR179:#REF!)</f>
        <v>#REF!</v>
      </c>
      <c r="G179" s="15" t="e">
        <f>AVERAGE(CR179:#REF!)</f>
        <v>#REF!</v>
      </c>
      <c r="H179" s="15" t="e">
        <f>STDEV(CR179:#REF!)</f>
        <v>#REF!</v>
      </c>
      <c r="I179" s="88" t="e">
        <f>MAX(CR179:#REF!)</f>
        <v>#REF!</v>
      </c>
      <c r="J179" s="88" t="e">
        <f>MIN(CR179:#REF!)</f>
        <v>#REF!</v>
      </c>
      <c r="K179" s="16" t="e">
        <f>D179-G179</f>
        <v>#REF!</v>
      </c>
      <c r="AO179" s="95"/>
      <c r="AP179" s="96"/>
      <c r="AQ179" s="133" t="s">
        <v>15</v>
      </c>
      <c r="AS179" s="95"/>
      <c r="AT179" s="95">
        <v>103</v>
      </c>
      <c r="AU179" s="95"/>
      <c r="AV179" s="95"/>
      <c r="AW179" s="95"/>
      <c r="AX179" s="95"/>
      <c r="AY179" s="95"/>
      <c r="AZ179" s="95"/>
      <c r="BA179" s="95"/>
      <c r="BB179" s="95"/>
      <c r="BC179" s="95"/>
      <c r="BD179" s="95"/>
      <c r="BE179" s="95"/>
      <c r="BF179" s="95"/>
      <c r="BG179" s="95"/>
      <c r="BH179" s="95">
        <v>102</v>
      </c>
      <c r="BI179" s="95">
        <v>332</v>
      </c>
      <c r="BJ179" s="95"/>
      <c r="BK179" s="95">
        <v>292</v>
      </c>
      <c r="BL179" s="95"/>
      <c r="BM179" s="95"/>
      <c r="BN179" s="95"/>
      <c r="BO179" s="95">
        <v>198</v>
      </c>
      <c r="BP179" s="95"/>
      <c r="BQ179" s="95"/>
      <c r="BR179" s="95"/>
      <c r="BS179" s="95"/>
      <c r="BT179" s="95"/>
      <c r="BU179" s="95"/>
      <c r="BV179" s="95"/>
      <c r="BW179" s="95"/>
      <c r="BX179" s="95">
        <v>17</v>
      </c>
      <c r="BY179" s="95"/>
      <c r="BZ179" s="95"/>
      <c r="CA179" s="95"/>
      <c r="CB179" s="95"/>
      <c r="CC179" s="95"/>
      <c r="CD179" s="95"/>
      <c r="CE179" s="95"/>
      <c r="CF179" s="95"/>
      <c r="CG179" s="95"/>
      <c r="CH179" s="95"/>
      <c r="CI179" s="95"/>
      <c r="CJ179" s="95">
        <v>342</v>
      </c>
      <c r="CK179" s="95"/>
      <c r="CL179" s="95"/>
      <c r="CM179" s="95"/>
      <c r="CN179" s="95"/>
      <c r="CO179" s="95">
        <v>221</v>
      </c>
      <c r="CP179" s="95"/>
      <c r="CQ179" s="95"/>
      <c r="CR179" s="125"/>
    </row>
    <row r="180" spans="1:96">
      <c r="A180" s="88"/>
      <c r="B180" s="99"/>
      <c r="C180" s="100" t="s">
        <v>16</v>
      </c>
      <c r="D180" s="88"/>
      <c r="E180" s="88">
        <f>COUNT(CR180:#REF!)</f>
        <v>0</v>
      </c>
      <c r="F180" s="88" t="e">
        <f>SUM(CR180:#REF!)</f>
        <v>#REF!</v>
      </c>
      <c r="G180" s="15" t="e">
        <f>AVERAGE(CR180:#REF!)</f>
        <v>#REF!</v>
      </c>
      <c r="H180" s="15" t="e">
        <f>STDEV(CR180:#REF!)</f>
        <v>#REF!</v>
      </c>
      <c r="I180" s="88" t="e">
        <f>MAX(CR180:#REF!)</f>
        <v>#REF!</v>
      </c>
      <c r="J180" s="88" t="e">
        <f>MIN(CR180:#REF!)</f>
        <v>#REF!</v>
      </c>
      <c r="K180" s="16" t="e">
        <f>D180-G180</f>
        <v>#REF!</v>
      </c>
      <c r="AO180" s="88"/>
      <c r="AP180" s="99"/>
      <c r="AQ180" s="134" t="s">
        <v>16</v>
      </c>
      <c r="AS180" s="88"/>
      <c r="AT180" s="88">
        <v>1.3</v>
      </c>
      <c r="AU180" s="88"/>
      <c r="AV180" s="88"/>
      <c r="AW180" s="88"/>
      <c r="AX180" s="88"/>
      <c r="AY180" s="88"/>
      <c r="AZ180" s="88"/>
      <c r="BA180" s="88"/>
      <c r="BB180" s="88"/>
      <c r="BC180" s="88"/>
      <c r="BD180" s="88"/>
      <c r="BE180" s="88"/>
      <c r="BF180" s="88"/>
      <c r="BG180" s="88"/>
      <c r="BH180" s="88">
        <v>0.72</v>
      </c>
      <c r="BI180" s="88">
        <v>0.85</v>
      </c>
      <c r="BJ180" s="88"/>
      <c r="BK180" s="88">
        <v>0.54</v>
      </c>
      <c r="BL180" s="88"/>
      <c r="BM180" s="88"/>
      <c r="BN180" s="88"/>
      <c r="BO180" s="88">
        <v>1.7</v>
      </c>
      <c r="BP180" s="88"/>
      <c r="BQ180" s="88"/>
      <c r="BR180" s="88"/>
      <c r="BS180" s="88"/>
      <c r="BT180" s="88"/>
      <c r="BU180" s="88"/>
      <c r="BV180" s="88"/>
      <c r="BW180" s="88"/>
      <c r="BX180" s="88">
        <v>0.8</v>
      </c>
      <c r="BY180" s="88"/>
      <c r="BZ180" s="88"/>
      <c r="CA180" s="88"/>
      <c r="CB180" s="88"/>
      <c r="CC180" s="88"/>
      <c r="CD180" s="88"/>
      <c r="CE180" s="88"/>
      <c r="CF180" s="88"/>
      <c r="CG180" s="88"/>
      <c r="CH180" s="88"/>
      <c r="CI180" s="88"/>
      <c r="CJ180" s="88">
        <v>1.2</v>
      </c>
      <c r="CK180" s="88"/>
      <c r="CL180" s="88"/>
      <c r="CM180" s="88"/>
      <c r="CN180" s="88"/>
      <c r="CO180" s="88">
        <v>0.7</v>
      </c>
      <c r="CP180" s="88"/>
      <c r="CQ180" s="88"/>
      <c r="CR180" s="126"/>
    </row>
    <row r="181" spans="1:96">
      <c r="A181" s="88" t="s">
        <v>0</v>
      </c>
      <c r="B181" s="88" t="s">
        <v>1</v>
      </c>
      <c r="C181" s="89" t="s">
        <v>2</v>
      </c>
      <c r="D181" s="88">
        <v>2003</v>
      </c>
      <c r="E181" s="88" t="s">
        <v>3</v>
      </c>
      <c r="F181" s="88" t="s">
        <v>79</v>
      </c>
      <c r="G181" s="15" t="s">
        <v>4</v>
      </c>
      <c r="H181" s="15" t="s">
        <v>82</v>
      </c>
      <c r="I181" s="88" t="s">
        <v>5</v>
      </c>
      <c r="J181" s="88" t="s">
        <v>6</v>
      </c>
      <c r="K181" s="15" t="s">
        <v>7</v>
      </c>
      <c r="L181" s="16" t="s">
        <v>84</v>
      </c>
      <c r="AO181" s="91" t="s">
        <v>11</v>
      </c>
      <c r="AP181" s="91" t="s">
        <v>12</v>
      </c>
      <c r="AQ181" s="128" t="s">
        <v>13</v>
      </c>
      <c r="AS181" s="88">
        <v>2006</v>
      </c>
      <c r="AT181" s="88">
        <v>2005</v>
      </c>
      <c r="AU181" s="88">
        <v>2004</v>
      </c>
      <c r="AV181" s="88">
        <v>2003</v>
      </c>
      <c r="AW181" s="88"/>
      <c r="AX181" s="88"/>
      <c r="AY181" s="88">
        <v>2002</v>
      </c>
      <c r="AZ181" s="88">
        <v>2001</v>
      </c>
      <c r="BA181" s="88">
        <v>2000</v>
      </c>
      <c r="BB181" s="88"/>
      <c r="BC181" s="88">
        <v>1999</v>
      </c>
      <c r="BD181" s="88" t="s">
        <v>81</v>
      </c>
      <c r="BE181" s="88">
        <v>1997</v>
      </c>
      <c r="BF181" s="88">
        <v>1996</v>
      </c>
      <c r="BG181" s="88">
        <v>1995</v>
      </c>
      <c r="BH181" s="91">
        <v>1994</v>
      </c>
      <c r="BI181" s="91">
        <v>1993</v>
      </c>
      <c r="BJ181" s="91">
        <v>1992</v>
      </c>
      <c r="BK181" s="91">
        <v>1991</v>
      </c>
      <c r="BL181" s="91">
        <v>1990</v>
      </c>
      <c r="BM181" s="91">
        <v>1990</v>
      </c>
      <c r="BN181" s="91">
        <v>1989</v>
      </c>
      <c r="BO181" s="91">
        <v>1989</v>
      </c>
      <c r="BP181" s="91">
        <v>1989</v>
      </c>
      <c r="BQ181" s="91">
        <v>1988</v>
      </c>
      <c r="BR181" s="91">
        <v>1988</v>
      </c>
      <c r="BS181" s="91">
        <v>1987</v>
      </c>
      <c r="BT181" s="91">
        <v>1986</v>
      </c>
      <c r="BU181" s="91">
        <v>1986</v>
      </c>
      <c r="BV181" s="91">
        <v>1986</v>
      </c>
      <c r="BW181" s="91">
        <v>1985</v>
      </c>
      <c r="BX181" s="91">
        <v>1985</v>
      </c>
      <c r="BY181" s="91">
        <v>1985</v>
      </c>
      <c r="BZ181" s="91">
        <v>1984</v>
      </c>
      <c r="CA181" s="91">
        <v>1984</v>
      </c>
      <c r="CB181" s="91">
        <v>1984</v>
      </c>
      <c r="CC181" s="91">
        <v>1984</v>
      </c>
      <c r="CD181" s="91">
        <v>1984</v>
      </c>
      <c r="CE181" s="91">
        <v>1983</v>
      </c>
      <c r="CF181" s="91">
        <v>1983</v>
      </c>
      <c r="CG181" s="91">
        <v>1983</v>
      </c>
      <c r="CH181" s="91">
        <v>1983</v>
      </c>
      <c r="CI181" s="91">
        <v>1982</v>
      </c>
      <c r="CJ181" s="91">
        <v>1982</v>
      </c>
      <c r="CK181" s="91">
        <v>1982</v>
      </c>
      <c r="CL181" s="91">
        <v>1982</v>
      </c>
      <c r="CM181" s="91">
        <v>1981</v>
      </c>
      <c r="CN181" s="91">
        <v>1981</v>
      </c>
      <c r="CO181" s="91">
        <v>1981</v>
      </c>
      <c r="CP181" s="91">
        <v>1981</v>
      </c>
      <c r="CQ181" s="91">
        <v>1981</v>
      </c>
      <c r="CR181" s="128">
        <v>1980</v>
      </c>
    </row>
    <row r="182" spans="1:96">
      <c r="A182" s="91">
        <v>2</v>
      </c>
      <c r="B182" s="92">
        <v>66</v>
      </c>
      <c r="C182" s="93" t="s">
        <v>14</v>
      </c>
      <c r="D182" s="91"/>
      <c r="E182" s="88">
        <f>COUNT(CR182:#REF!)</f>
        <v>0</v>
      </c>
      <c r="F182" s="88" t="e">
        <f>SUM(CR182:#REF!)</f>
        <v>#REF!</v>
      </c>
      <c r="G182" s="15" t="e">
        <f>AVERAGE(CR182:#REF!)</f>
        <v>#REF!</v>
      </c>
      <c r="H182" s="15" t="e">
        <f>STDEV(CR182:#REF!)</f>
        <v>#REF!</v>
      </c>
      <c r="I182" s="88" t="e">
        <f>MAX(CR182:#REF!)</f>
        <v>#REF!</v>
      </c>
      <c r="J182" s="88" t="e">
        <f>MIN(CR182:#REF!)</f>
        <v>#REF!</v>
      </c>
      <c r="K182" s="16" t="e">
        <f t="shared" si="74"/>
        <v>#REF!</v>
      </c>
      <c r="AO182" s="91">
        <v>2</v>
      </c>
      <c r="AP182" s="92">
        <v>66</v>
      </c>
      <c r="AQ182" s="132" t="s">
        <v>14</v>
      </c>
      <c r="AS182" s="91"/>
      <c r="AT182" s="91">
        <v>15</v>
      </c>
      <c r="AU182" s="91"/>
      <c r="AV182" s="91"/>
      <c r="AW182" s="91"/>
      <c r="AX182" s="91"/>
      <c r="AY182" s="91"/>
      <c r="AZ182" s="91"/>
      <c r="BA182" s="91"/>
      <c r="BB182" s="91"/>
      <c r="BC182" s="91"/>
      <c r="BD182" s="91"/>
      <c r="BE182" s="91"/>
      <c r="BF182" s="91"/>
      <c r="BG182" s="91"/>
      <c r="BH182" s="91">
        <v>18</v>
      </c>
      <c r="BI182" s="91"/>
      <c r="BJ182" s="91"/>
      <c r="BK182" s="91">
        <v>14</v>
      </c>
      <c r="BL182" s="91"/>
      <c r="BM182" s="91"/>
      <c r="BN182" s="91"/>
      <c r="BO182" s="91">
        <v>7</v>
      </c>
      <c r="BP182" s="91"/>
      <c r="BQ182" s="91"/>
      <c r="BR182" s="91"/>
      <c r="BS182" s="91"/>
      <c r="BT182" s="91"/>
      <c r="BU182" s="91"/>
      <c r="BV182" s="91"/>
      <c r="BW182" s="91"/>
      <c r="BX182" s="91">
        <v>7</v>
      </c>
      <c r="BY182" s="91"/>
      <c r="BZ182" s="91"/>
      <c r="CA182" s="91">
        <v>21</v>
      </c>
      <c r="CB182" s="91"/>
      <c r="CC182" s="91"/>
      <c r="CD182" s="91">
        <v>2</v>
      </c>
      <c r="CE182" s="91"/>
      <c r="CF182" s="91"/>
      <c r="CG182" s="91"/>
      <c r="CH182" s="91"/>
      <c r="CI182" s="91"/>
      <c r="CJ182" s="91">
        <v>6</v>
      </c>
      <c r="CK182" s="91"/>
      <c r="CL182" s="91"/>
      <c r="CM182" s="91"/>
      <c r="CN182" s="91"/>
      <c r="CO182" s="91">
        <v>12</v>
      </c>
      <c r="CP182" s="91"/>
      <c r="CQ182" s="91"/>
      <c r="CR182" s="124"/>
    </row>
    <row r="183" spans="1:96">
      <c r="A183" s="88"/>
      <c r="B183" s="99"/>
      <c r="C183" s="97">
        <v>0</v>
      </c>
      <c r="D183" s="95"/>
      <c r="E183" s="88">
        <f>COUNT(CR183:#REF!)</f>
        <v>0</v>
      </c>
      <c r="F183" s="88" t="e">
        <f>SUM(CR183:#REF!)</f>
        <v>#REF!</v>
      </c>
      <c r="G183" s="15" t="e">
        <f>AVERAGE(CR183:#REF!)</f>
        <v>#REF!</v>
      </c>
      <c r="H183" s="15" t="e">
        <f>STDEV(CR183:#REF!)</f>
        <v>#REF!</v>
      </c>
      <c r="I183" s="88" t="e">
        <f>MAX(CR183:#REF!)</f>
        <v>#REF!</v>
      </c>
      <c r="J183" s="88" t="e">
        <f>MIN(CR183:#REF!)</f>
        <v>#REF!</v>
      </c>
      <c r="K183" s="16" t="e">
        <f t="shared" si="74"/>
        <v>#REF!</v>
      </c>
      <c r="AO183" s="88"/>
      <c r="AP183" s="99"/>
      <c r="AQ183" s="133">
        <v>0</v>
      </c>
      <c r="AS183" s="95"/>
      <c r="AT183" s="95">
        <v>19.7</v>
      </c>
      <c r="AU183" s="95"/>
      <c r="AV183" s="95"/>
      <c r="AW183" s="95"/>
      <c r="AX183" s="95"/>
      <c r="AY183" s="95"/>
      <c r="AZ183" s="95"/>
      <c r="BA183" s="95"/>
      <c r="BB183" s="95"/>
      <c r="BC183" s="95"/>
      <c r="BD183" s="95"/>
      <c r="BE183" s="95"/>
      <c r="BF183" s="95"/>
      <c r="BG183" s="95"/>
      <c r="BH183" s="95">
        <v>19.3</v>
      </c>
      <c r="BI183" s="95"/>
      <c r="BJ183" s="95"/>
      <c r="BK183" s="95">
        <v>16.2</v>
      </c>
      <c r="BL183" s="95"/>
      <c r="BM183" s="95"/>
      <c r="BN183" s="95"/>
      <c r="BO183" s="95">
        <v>19.2</v>
      </c>
      <c r="BP183" s="95"/>
      <c r="BQ183" s="95"/>
      <c r="BR183" s="95"/>
      <c r="BS183" s="95"/>
      <c r="BT183" s="95"/>
      <c r="BU183" s="95"/>
      <c r="BV183" s="95"/>
      <c r="BW183" s="95"/>
      <c r="BX183" s="95">
        <v>18.399999999999999</v>
      </c>
      <c r="BY183" s="95"/>
      <c r="BZ183" s="95"/>
      <c r="CA183" s="95">
        <v>17.3</v>
      </c>
      <c r="CB183" s="95"/>
      <c r="CC183" s="95"/>
      <c r="CD183" s="95">
        <v>17.5</v>
      </c>
      <c r="CE183" s="95"/>
      <c r="CF183" s="95"/>
      <c r="CG183" s="95"/>
      <c r="CH183" s="95"/>
      <c r="CI183" s="95"/>
      <c r="CJ183" s="95">
        <v>19</v>
      </c>
      <c r="CK183" s="95"/>
      <c r="CL183" s="95"/>
      <c r="CM183" s="95"/>
      <c r="CN183" s="95"/>
      <c r="CO183" s="95">
        <v>17.600000000000001</v>
      </c>
      <c r="CP183" s="95"/>
      <c r="CQ183" s="95"/>
      <c r="CR183" s="125"/>
    </row>
    <row r="184" spans="1:96">
      <c r="A184" s="88"/>
      <c r="B184" s="99"/>
      <c r="C184" s="100">
        <v>10</v>
      </c>
      <c r="E184" s="88">
        <f>COUNT(CR184:#REF!)</f>
        <v>0</v>
      </c>
      <c r="F184" s="88" t="e">
        <f>SUM(CR184:#REF!)</f>
        <v>#REF!</v>
      </c>
      <c r="G184" s="15" t="e">
        <f>AVERAGE(CR184:#REF!)</f>
        <v>#REF!</v>
      </c>
      <c r="H184" s="15" t="e">
        <f>STDEV(CR184:#REF!)</f>
        <v>#REF!</v>
      </c>
      <c r="I184" s="88" t="e">
        <f>MAX(CR184:#REF!)</f>
        <v>#REF!</v>
      </c>
      <c r="J184" s="88" t="e">
        <f>MIN(CR184:#REF!)</f>
        <v>#REF!</v>
      </c>
      <c r="K184" s="16" t="e">
        <f t="shared" si="74"/>
        <v>#REF!</v>
      </c>
      <c r="AO184" s="88"/>
      <c r="AP184" s="99"/>
      <c r="AQ184" s="134">
        <v>10</v>
      </c>
      <c r="BK184">
        <v>12.76</v>
      </c>
      <c r="BO184" s="88">
        <v>18.739999999999998</v>
      </c>
      <c r="BX184" s="88">
        <v>18.43</v>
      </c>
      <c r="CA184" s="88">
        <v>17.489999999999998</v>
      </c>
      <c r="CD184" s="88">
        <v>17.600000000000001</v>
      </c>
      <c r="CJ184" s="88">
        <v>19.25</v>
      </c>
      <c r="CO184" s="88">
        <v>17.89</v>
      </c>
      <c r="CR184" s="126"/>
    </row>
    <row r="185" spans="1:96">
      <c r="A185" s="88"/>
      <c r="B185" s="99"/>
      <c r="C185" s="100">
        <v>20</v>
      </c>
      <c r="E185" s="88">
        <f>COUNT(CR185:#REF!)</f>
        <v>0</v>
      </c>
      <c r="F185" s="88" t="e">
        <f>SUM(CR185:#REF!)</f>
        <v>#REF!</v>
      </c>
      <c r="G185" s="15" t="e">
        <f>AVERAGE(CR185:#REF!)</f>
        <v>#REF!</v>
      </c>
      <c r="H185" s="15" t="e">
        <f>STDEV(CR185:#REF!)</f>
        <v>#REF!</v>
      </c>
      <c r="I185" s="88" t="e">
        <f>MAX(CR185:#REF!)</f>
        <v>#REF!</v>
      </c>
      <c r="J185" s="88" t="e">
        <f>MIN(CR185:#REF!)</f>
        <v>#REF!</v>
      </c>
      <c r="K185" s="16" t="e">
        <f t="shared" si="74"/>
        <v>#REF!</v>
      </c>
      <c r="AO185" s="88"/>
      <c r="AP185" s="99"/>
      <c r="AQ185" s="134">
        <v>20</v>
      </c>
      <c r="BK185">
        <v>12.76</v>
      </c>
      <c r="BO185" s="88">
        <v>18.73</v>
      </c>
      <c r="BX185" s="88">
        <v>18.440000000000001</v>
      </c>
      <c r="CA185" s="88">
        <v>17.46</v>
      </c>
      <c r="CD185" s="88">
        <v>17.61</v>
      </c>
      <c r="CJ185" s="88">
        <v>19.260000000000002</v>
      </c>
      <c r="CO185" s="88">
        <v>17.86</v>
      </c>
      <c r="CR185" s="126"/>
    </row>
    <row r="186" spans="1:96">
      <c r="A186" s="88"/>
      <c r="B186" s="99"/>
      <c r="C186" s="100">
        <v>30</v>
      </c>
      <c r="E186" s="88">
        <f>COUNT(CR186:#REF!)</f>
        <v>0</v>
      </c>
      <c r="F186" s="88" t="e">
        <f>SUM(CR186:#REF!)</f>
        <v>#REF!</v>
      </c>
      <c r="G186" s="15" t="e">
        <f>AVERAGE(CR186:#REF!)</f>
        <v>#REF!</v>
      </c>
      <c r="H186" s="15" t="e">
        <f>STDEV(CR186:#REF!)</f>
        <v>#REF!</v>
      </c>
      <c r="I186" s="88" t="e">
        <f>MAX(CR186:#REF!)</f>
        <v>#REF!</v>
      </c>
      <c r="J186" s="88" t="e">
        <f>MIN(CR186:#REF!)</f>
        <v>#REF!</v>
      </c>
      <c r="K186" s="16" t="e">
        <f t="shared" si="74"/>
        <v>#REF!</v>
      </c>
      <c r="AO186" s="88"/>
      <c r="AP186" s="99"/>
      <c r="AQ186" s="134">
        <v>30</v>
      </c>
      <c r="BK186">
        <v>12.77</v>
      </c>
      <c r="BO186" s="88">
        <v>18.68</v>
      </c>
      <c r="BX186" s="88">
        <v>18.440000000000001</v>
      </c>
      <c r="CA186" s="88">
        <v>17.149999999999999</v>
      </c>
      <c r="CD186" s="88">
        <v>17.57</v>
      </c>
      <c r="CJ186" s="88">
        <v>19.260000000000002</v>
      </c>
      <c r="CO186" s="88">
        <v>17.739999999999998</v>
      </c>
      <c r="CR186" s="126"/>
    </row>
    <row r="187" spans="1:96">
      <c r="A187" s="88"/>
      <c r="B187" s="99"/>
      <c r="C187" s="100">
        <v>50</v>
      </c>
      <c r="E187" s="88">
        <f>COUNT(CR187:#REF!)</f>
        <v>0</v>
      </c>
      <c r="F187" s="88" t="e">
        <f>SUM(CR187:#REF!)</f>
        <v>#REF!</v>
      </c>
      <c r="G187" s="15" t="e">
        <f>AVERAGE(CR187:#REF!)</f>
        <v>#REF!</v>
      </c>
      <c r="H187" s="15" t="e">
        <f>STDEV(CR187:#REF!)</f>
        <v>#REF!</v>
      </c>
      <c r="I187" s="88" t="e">
        <f>MAX(CR187:#REF!)</f>
        <v>#REF!</v>
      </c>
      <c r="J187" s="88" t="e">
        <f>MIN(CR187:#REF!)</f>
        <v>#REF!</v>
      </c>
      <c r="K187" s="16" t="e">
        <f t="shared" si="74"/>
        <v>#REF!</v>
      </c>
      <c r="AO187" s="88"/>
      <c r="AP187" s="99"/>
      <c r="AQ187" s="134">
        <v>50</v>
      </c>
      <c r="BK187">
        <v>12.69</v>
      </c>
      <c r="BO187" s="88">
        <v>18.41</v>
      </c>
      <c r="BX187" s="88">
        <v>18.420000000000002</v>
      </c>
      <c r="CA187" s="88">
        <v>17</v>
      </c>
      <c r="CD187" s="88">
        <v>17.489999999999998</v>
      </c>
      <c r="CJ187" s="88">
        <v>19.149999999999999</v>
      </c>
      <c r="CO187" s="88">
        <v>17.52</v>
      </c>
      <c r="CR187" s="126"/>
    </row>
    <row r="188" spans="1:96">
      <c r="A188" s="88"/>
      <c r="B188" s="99"/>
      <c r="C188" s="100">
        <v>75</v>
      </c>
      <c r="E188" s="88">
        <f>COUNT(CR188:#REF!)</f>
        <v>0</v>
      </c>
      <c r="F188" s="88" t="e">
        <f>SUM(CR188:#REF!)</f>
        <v>#REF!</v>
      </c>
      <c r="G188" s="15" t="e">
        <f>AVERAGE(CR188:#REF!)</f>
        <v>#REF!</v>
      </c>
      <c r="H188" s="15" t="e">
        <f>STDEV(CR188:#REF!)</f>
        <v>#REF!</v>
      </c>
      <c r="I188" s="88" t="e">
        <f>MAX(CR188:#REF!)</f>
        <v>#REF!</v>
      </c>
      <c r="J188" s="88" t="e">
        <f>MIN(CR188:#REF!)</f>
        <v>#REF!</v>
      </c>
      <c r="K188" s="16" t="e">
        <f t="shared" si="74"/>
        <v>#REF!</v>
      </c>
      <c r="AO188" s="88"/>
      <c r="AP188" s="99"/>
      <c r="AQ188" s="134">
        <v>75</v>
      </c>
      <c r="BK188">
        <v>11.96</v>
      </c>
      <c r="BO188" s="88">
        <v>18.100000000000001</v>
      </c>
      <c r="BX188" s="88">
        <v>18.420000000000002</v>
      </c>
      <c r="CA188" s="88">
        <v>16.72</v>
      </c>
      <c r="CD188" s="88">
        <v>17.32</v>
      </c>
      <c r="CJ188" s="88">
        <v>18.23</v>
      </c>
      <c r="CO188" s="88">
        <v>17.100000000000001</v>
      </c>
      <c r="CR188" s="126"/>
    </row>
    <row r="189" spans="1:96">
      <c r="A189" s="88"/>
      <c r="B189" s="99"/>
      <c r="C189" s="100">
        <v>100</v>
      </c>
      <c r="E189" s="88">
        <f>COUNT(CR189:#REF!)</f>
        <v>0</v>
      </c>
      <c r="F189" s="88" t="e">
        <f>SUM(CR189:#REF!)</f>
        <v>#REF!</v>
      </c>
      <c r="G189" s="15" t="e">
        <f>AVERAGE(CR189:#REF!)</f>
        <v>#REF!</v>
      </c>
      <c r="H189" s="15" t="e">
        <f>STDEV(CR189:#REF!)</f>
        <v>#REF!</v>
      </c>
      <c r="I189" s="88" t="e">
        <f>MAX(CR189:#REF!)</f>
        <v>#REF!</v>
      </c>
      <c r="J189" s="88" t="e">
        <f>MIN(CR189:#REF!)</f>
        <v>#REF!</v>
      </c>
      <c r="K189" s="16" t="e">
        <f t="shared" ref="K189:K205" si="75">D189-G189</f>
        <v>#REF!</v>
      </c>
      <c r="AO189" s="88"/>
      <c r="AP189" s="99"/>
      <c r="AQ189" s="134">
        <v>100</v>
      </c>
      <c r="BK189">
        <v>11.79</v>
      </c>
      <c r="BO189" s="88">
        <v>18</v>
      </c>
      <c r="BX189" s="88">
        <v>18.420000000000002</v>
      </c>
      <c r="CA189" s="88">
        <v>16.190000000000001</v>
      </c>
      <c r="CD189" s="88">
        <v>16.86</v>
      </c>
      <c r="CJ189" s="88">
        <v>17.66</v>
      </c>
      <c r="CO189" s="88">
        <v>16.32</v>
      </c>
      <c r="CR189" s="126"/>
    </row>
    <row r="190" spans="1:96">
      <c r="A190" s="88"/>
      <c r="B190" s="99"/>
      <c r="C190" s="100">
        <v>150</v>
      </c>
      <c r="E190" s="88">
        <f>COUNT(CR190:#REF!)</f>
        <v>0</v>
      </c>
      <c r="F190" s="88" t="e">
        <f>SUM(CR190:#REF!)</f>
        <v>#REF!</v>
      </c>
      <c r="G190" s="15" t="e">
        <f>AVERAGE(CR190:#REF!)</f>
        <v>#REF!</v>
      </c>
      <c r="H190" s="15" t="e">
        <f>STDEV(CR190:#REF!)</f>
        <v>#REF!</v>
      </c>
      <c r="I190" s="88" t="e">
        <f>MAX(CR190:#REF!)</f>
        <v>#REF!</v>
      </c>
      <c r="J190" s="88" t="e">
        <f>MIN(CR190:#REF!)</f>
        <v>#REF!</v>
      </c>
      <c r="K190" s="16" t="e">
        <f t="shared" si="75"/>
        <v>#REF!</v>
      </c>
      <c r="AO190" s="88"/>
      <c r="AP190" s="99"/>
      <c r="AQ190" s="134">
        <v>150</v>
      </c>
      <c r="BK190">
        <v>11.17</v>
      </c>
      <c r="BO190" s="88">
        <v>16.440000000000001</v>
      </c>
      <c r="BX190" s="88">
        <v>18.05</v>
      </c>
      <c r="CA190" s="88">
        <v>14.65</v>
      </c>
      <c r="CD190" s="88">
        <v>15.88</v>
      </c>
      <c r="CJ190" s="88">
        <v>16.899999999999999</v>
      </c>
      <c r="CO190" s="88">
        <v>15.2</v>
      </c>
      <c r="CR190" s="126"/>
    </row>
    <row r="191" spans="1:96">
      <c r="A191" s="88"/>
      <c r="B191" s="99"/>
      <c r="C191" s="100">
        <v>200</v>
      </c>
      <c r="E191" s="88">
        <f>COUNT(CR191:#REF!)</f>
        <v>0</v>
      </c>
      <c r="F191" s="88" t="e">
        <f>SUM(CR191:#REF!)</f>
        <v>#REF!</v>
      </c>
      <c r="G191" s="15" t="e">
        <f>AVERAGE(CR191:#REF!)</f>
        <v>#REF!</v>
      </c>
      <c r="H191" s="15" t="e">
        <f>STDEV(CR191:#REF!)</f>
        <v>#REF!</v>
      </c>
      <c r="I191" s="88" t="e">
        <f>MAX(CR191:#REF!)</f>
        <v>#REF!</v>
      </c>
      <c r="J191" s="88" t="e">
        <f>MIN(CR191:#REF!)</f>
        <v>#REF!</v>
      </c>
      <c r="K191" s="16" t="e">
        <f t="shared" si="75"/>
        <v>#REF!</v>
      </c>
      <c r="AO191" s="88"/>
      <c r="AP191" s="99"/>
      <c r="AQ191" s="134">
        <v>200</v>
      </c>
      <c r="BK191">
        <v>8.09</v>
      </c>
      <c r="BO191" s="88">
        <v>14.65</v>
      </c>
      <c r="BX191" s="88">
        <v>17.16</v>
      </c>
      <c r="CA191" s="88">
        <v>14.24</v>
      </c>
      <c r="CD191" s="88">
        <v>13.2</v>
      </c>
      <c r="CJ191" s="88">
        <v>15.96</v>
      </c>
      <c r="CO191" s="88">
        <v>14.45</v>
      </c>
      <c r="CR191" s="126"/>
    </row>
    <row r="192" spans="1:96">
      <c r="A192" s="88"/>
      <c r="B192" s="99"/>
      <c r="C192" s="100">
        <v>300</v>
      </c>
      <c r="E192" s="88">
        <f>COUNT(CR192:#REF!)</f>
        <v>0</v>
      </c>
      <c r="F192" s="88" t="e">
        <f>SUM(CR192:#REF!)</f>
        <v>#REF!</v>
      </c>
      <c r="G192" s="15" t="e">
        <f>AVERAGE(CR192:#REF!)</f>
        <v>#REF!</v>
      </c>
      <c r="H192" s="15" t="e">
        <f>STDEV(CR192:#REF!)</f>
        <v>#REF!</v>
      </c>
      <c r="I192" s="88" t="e">
        <f>MAX(CR192:#REF!)</f>
        <v>#REF!</v>
      </c>
      <c r="J192" s="88" t="e">
        <f>MIN(CR192:#REF!)</f>
        <v>#REF!</v>
      </c>
      <c r="K192" s="16" t="e">
        <f t="shared" si="75"/>
        <v>#REF!</v>
      </c>
      <c r="AO192" s="88"/>
      <c r="AP192" s="99"/>
      <c r="AQ192" s="134">
        <v>300</v>
      </c>
      <c r="CR192" s="126"/>
    </row>
    <row r="193" spans="1:96">
      <c r="A193" s="88"/>
      <c r="B193" s="99"/>
      <c r="C193" s="100">
        <v>400</v>
      </c>
      <c r="E193" s="88">
        <f>COUNT(CR193:#REF!)</f>
        <v>0</v>
      </c>
      <c r="F193" s="88" t="e">
        <f>SUM(CR193:#REF!)</f>
        <v>#REF!</v>
      </c>
      <c r="G193" s="15" t="e">
        <f>AVERAGE(CR193:#REF!)</f>
        <v>#REF!</v>
      </c>
      <c r="H193" s="15" t="e">
        <f>STDEV(CR193:#REF!)</f>
        <v>#REF!</v>
      </c>
      <c r="I193" s="88" t="e">
        <f>MAX(CR193:#REF!)</f>
        <v>#REF!</v>
      </c>
      <c r="J193" s="88" t="e">
        <f>MIN(CR193:#REF!)</f>
        <v>#REF!</v>
      </c>
      <c r="K193" s="16" t="e">
        <f t="shared" si="75"/>
        <v>#REF!</v>
      </c>
      <c r="AO193" s="88"/>
      <c r="AP193" s="99"/>
      <c r="AQ193" s="134">
        <v>400</v>
      </c>
      <c r="CR193" s="126"/>
    </row>
    <row r="194" spans="1:96">
      <c r="A194" s="88"/>
      <c r="B194" s="99"/>
      <c r="C194" s="100">
        <v>500</v>
      </c>
      <c r="E194" s="88">
        <f>COUNT(CR194:#REF!)</f>
        <v>0</v>
      </c>
      <c r="F194" s="88" t="e">
        <f>SUM(CR194:#REF!)</f>
        <v>#REF!</v>
      </c>
      <c r="G194" s="15" t="e">
        <f>AVERAGE(CR194:#REF!)</f>
        <v>#REF!</v>
      </c>
      <c r="H194" s="15" t="e">
        <f>STDEV(CR194:#REF!)</f>
        <v>#REF!</v>
      </c>
      <c r="I194" s="88" t="e">
        <f>MAX(CR194:#REF!)</f>
        <v>#REF!</v>
      </c>
      <c r="J194" s="88" t="e">
        <f>MIN(CR194:#REF!)</f>
        <v>#REF!</v>
      </c>
      <c r="K194" s="16" t="e">
        <f t="shared" si="75"/>
        <v>#REF!</v>
      </c>
      <c r="AO194" s="88"/>
      <c r="AP194" s="99"/>
      <c r="AQ194" s="134">
        <v>500</v>
      </c>
      <c r="CR194" s="126"/>
    </row>
    <row r="195" spans="1:96">
      <c r="A195" s="88"/>
      <c r="B195" s="99"/>
      <c r="C195" s="100">
        <v>600</v>
      </c>
      <c r="D195" s="88"/>
      <c r="E195" s="88">
        <f>COUNT(CR195:#REF!)</f>
        <v>0</v>
      </c>
      <c r="F195" s="88" t="e">
        <f>SUM(CR195:#REF!)</f>
        <v>#REF!</v>
      </c>
      <c r="G195" s="15" t="e">
        <f>AVERAGE(CR195:#REF!)</f>
        <v>#REF!</v>
      </c>
      <c r="H195" s="15" t="e">
        <f>STDEV(CR195:#REF!)</f>
        <v>#REF!</v>
      </c>
      <c r="I195" s="88" t="e">
        <f>MAX(CR195:#REF!)</f>
        <v>#REF!</v>
      </c>
      <c r="J195" s="88" t="e">
        <f>MIN(CR195:#REF!)</f>
        <v>#REF!</v>
      </c>
      <c r="K195" s="16" t="e">
        <f t="shared" si="75"/>
        <v>#REF!</v>
      </c>
      <c r="AO195" s="88"/>
      <c r="AP195" s="99"/>
      <c r="AQ195" s="134">
        <v>600</v>
      </c>
      <c r="AS195" s="88"/>
      <c r="AT195" s="88"/>
      <c r="AU195" s="88"/>
      <c r="AV195" s="88"/>
      <c r="AW195" s="88"/>
      <c r="AX195" s="88"/>
      <c r="AY195" s="88"/>
      <c r="AZ195" s="88"/>
      <c r="BA195" s="88"/>
      <c r="BB195" s="88"/>
      <c r="BC195" s="88"/>
      <c r="BD195" s="88"/>
      <c r="BE195" s="88"/>
      <c r="BF195" s="88"/>
      <c r="BG195" s="88"/>
      <c r="BH195" s="88"/>
      <c r="BI195" s="88"/>
      <c r="BJ195" s="88"/>
      <c r="BK195" s="88"/>
      <c r="BL195" s="88"/>
      <c r="BM195" s="88"/>
      <c r="BN195" s="88"/>
      <c r="BO195" s="88"/>
      <c r="BP195" s="88"/>
      <c r="BQ195" s="88"/>
      <c r="BR195" s="88"/>
      <c r="BS195" s="88"/>
      <c r="BT195" s="88"/>
      <c r="BU195" s="88"/>
      <c r="BV195" s="88"/>
      <c r="BW195" s="88"/>
      <c r="BX195" s="88"/>
      <c r="BY195" s="88"/>
      <c r="BZ195" s="88"/>
      <c r="CA195" s="88"/>
      <c r="CB195" s="88"/>
      <c r="CC195" s="88"/>
      <c r="CD195" s="88"/>
      <c r="CE195" s="88"/>
      <c r="CF195" s="88"/>
      <c r="CG195" s="88"/>
      <c r="CH195" s="88"/>
      <c r="CI195" s="88"/>
      <c r="CJ195" s="88"/>
      <c r="CK195" s="88"/>
      <c r="CL195" s="88"/>
      <c r="CM195" s="88"/>
      <c r="CN195" s="88"/>
      <c r="CO195" s="88"/>
      <c r="CP195" s="88"/>
      <c r="CQ195" s="88"/>
      <c r="CR195" s="126"/>
    </row>
    <row r="196" spans="1:96">
      <c r="A196" s="88"/>
      <c r="B196" s="94"/>
      <c r="C196" s="130"/>
      <c r="D196" s="88"/>
      <c r="E196" s="88"/>
      <c r="F196" s="88"/>
      <c r="G196" s="15"/>
      <c r="H196" s="15"/>
      <c r="I196" s="88"/>
      <c r="J196" s="88"/>
      <c r="AO196" s="88"/>
      <c r="AP196" s="94"/>
      <c r="AQ196" s="131"/>
      <c r="AS196" s="88"/>
      <c r="AT196" s="88"/>
      <c r="AU196" s="88"/>
      <c r="AV196" s="88"/>
      <c r="AW196" s="88"/>
      <c r="AX196" s="88"/>
      <c r="AY196" s="88"/>
      <c r="AZ196" s="88"/>
      <c r="BA196" s="88"/>
      <c r="BB196" s="88"/>
      <c r="BC196" s="88"/>
      <c r="BD196" s="88"/>
      <c r="BE196" s="88"/>
      <c r="BF196" s="88"/>
      <c r="BG196" s="88"/>
      <c r="BH196" s="88"/>
      <c r="BI196" s="88"/>
      <c r="BJ196" s="88"/>
      <c r="BK196" s="88"/>
      <c r="BL196" s="88"/>
      <c r="BM196" s="88"/>
      <c r="BN196" s="88"/>
      <c r="BO196" s="88"/>
      <c r="BP196" s="88"/>
      <c r="BQ196" s="88"/>
      <c r="BR196" s="88"/>
      <c r="BS196" s="88"/>
      <c r="BT196" s="88"/>
      <c r="BU196" s="88"/>
      <c r="BV196" s="88"/>
      <c r="BW196" s="88"/>
      <c r="BX196" s="88"/>
      <c r="BY196" s="88"/>
      <c r="BZ196" s="88"/>
      <c r="CA196" s="88"/>
      <c r="CB196" s="88"/>
      <c r="CC196" s="88"/>
      <c r="CD196" s="88"/>
      <c r="CE196" s="88"/>
      <c r="CF196" s="88"/>
      <c r="CG196" s="88"/>
      <c r="CH196" s="88"/>
      <c r="CI196" s="88"/>
      <c r="CJ196" s="88"/>
      <c r="CK196" s="88"/>
      <c r="CL196" s="88"/>
      <c r="CM196" s="88"/>
      <c r="CN196" s="88"/>
      <c r="CO196" s="88"/>
      <c r="CP196" s="88"/>
      <c r="CQ196" s="88"/>
      <c r="CR196" s="131"/>
    </row>
    <row r="197" spans="1:96">
      <c r="A197" s="95"/>
      <c r="B197" s="96"/>
      <c r="C197" s="97" t="s">
        <v>15</v>
      </c>
      <c r="D197" s="95"/>
      <c r="E197" s="88">
        <f>COUNT(CR197:#REF!)</f>
        <v>0</v>
      </c>
      <c r="F197" s="88" t="e">
        <f>SUM(CR197:#REF!)</f>
        <v>#REF!</v>
      </c>
      <c r="G197" s="15" t="e">
        <f>AVERAGE(CR197:#REF!)</f>
        <v>#REF!</v>
      </c>
      <c r="H197" s="15" t="e">
        <f>STDEV(CR197:#REF!)</f>
        <v>#REF!</v>
      </c>
      <c r="I197" s="88" t="e">
        <f>MAX(CR197:#REF!)</f>
        <v>#REF!</v>
      </c>
      <c r="J197" s="88" t="e">
        <f>MIN(CR197:#REF!)</f>
        <v>#REF!</v>
      </c>
      <c r="K197" s="16" t="e">
        <f>D197-G197</f>
        <v>#REF!</v>
      </c>
      <c r="AO197" s="95"/>
      <c r="AP197" s="96"/>
      <c r="AQ197" s="133" t="s">
        <v>15</v>
      </c>
      <c r="AS197" s="95"/>
      <c r="AT197" s="95">
        <v>103</v>
      </c>
      <c r="AU197" s="95"/>
      <c r="AV197" s="95"/>
      <c r="AW197" s="95"/>
      <c r="AX197" s="95"/>
      <c r="AY197" s="95"/>
      <c r="AZ197" s="95"/>
      <c r="BA197" s="95"/>
      <c r="BB197" s="95"/>
      <c r="BC197" s="95"/>
      <c r="BD197" s="95"/>
      <c r="BE197" s="95"/>
      <c r="BF197" s="95"/>
      <c r="BG197" s="95"/>
      <c r="BH197" s="95">
        <v>103</v>
      </c>
      <c r="BI197" s="95"/>
      <c r="BJ197" s="95"/>
      <c r="BK197" s="95">
        <v>281</v>
      </c>
      <c r="BL197" s="95"/>
      <c r="BM197" s="95"/>
      <c r="BN197" s="95"/>
      <c r="BO197" s="95">
        <v>132</v>
      </c>
      <c r="BP197" s="95"/>
      <c r="BQ197" s="95"/>
      <c r="BR197" s="95"/>
      <c r="BS197" s="95"/>
      <c r="BT197" s="95"/>
      <c r="BU197" s="95"/>
      <c r="BV197" s="95"/>
      <c r="BW197" s="95"/>
      <c r="BX197" s="95">
        <v>320</v>
      </c>
      <c r="BY197" s="95"/>
      <c r="BZ197" s="95"/>
      <c r="CA197" s="95">
        <v>25</v>
      </c>
      <c r="CB197" s="95"/>
      <c r="CC197" s="95"/>
      <c r="CD197" s="95">
        <v>112</v>
      </c>
      <c r="CE197" s="95"/>
      <c r="CF197" s="95"/>
      <c r="CG197" s="95"/>
      <c r="CH197" s="95"/>
      <c r="CI197" s="95"/>
      <c r="CJ197" s="95">
        <v>335</v>
      </c>
      <c r="CK197" s="95"/>
      <c r="CL197" s="95"/>
      <c r="CM197" s="95"/>
      <c r="CN197" s="95"/>
      <c r="CO197" s="95">
        <v>132</v>
      </c>
      <c r="CP197" s="95"/>
      <c r="CQ197" s="95"/>
      <c r="CR197" s="125"/>
    </row>
    <row r="198" spans="1:96">
      <c r="A198" s="88"/>
      <c r="B198" s="99"/>
      <c r="C198" s="100" t="s">
        <v>16</v>
      </c>
      <c r="D198" s="88"/>
      <c r="E198" s="88">
        <f>COUNT(CR198:#REF!)</f>
        <v>0</v>
      </c>
      <c r="F198" s="88" t="e">
        <f>SUM(CR198:#REF!)</f>
        <v>#REF!</v>
      </c>
      <c r="G198" s="15" t="e">
        <f>AVERAGE(CR198:#REF!)</f>
        <v>#REF!</v>
      </c>
      <c r="H198" s="15" t="e">
        <f>STDEV(CR198:#REF!)</f>
        <v>#REF!</v>
      </c>
      <c r="I198" s="88" t="e">
        <f>MAX(CR198:#REF!)</f>
        <v>#REF!</v>
      </c>
      <c r="J198" s="88" t="e">
        <f>MIN(CR198:#REF!)</f>
        <v>#REF!</v>
      </c>
      <c r="K198" s="16" t="e">
        <f>D198-G198</f>
        <v>#REF!</v>
      </c>
      <c r="AO198" s="88"/>
      <c r="AP198" s="99"/>
      <c r="AQ198" s="134" t="s">
        <v>16</v>
      </c>
      <c r="AS198" s="88"/>
      <c r="AT198" s="88">
        <v>0.5</v>
      </c>
      <c r="AU198" s="88"/>
      <c r="AV198" s="88"/>
      <c r="AW198" s="88"/>
      <c r="AX198" s="88"/>
      <c r="AY198" s="88"/>
      <c r="AZ198" s="88"/>
      <c r="BA198" s="88"/>
      <c r="BB198" s="88"/>
      <c r="BC198" s="88"/>
      <c r="BD198" s="88"/>
      <c r="BE198" s="88"/>
      <c r="BF198" s="88"/>
      <c r="BG198" s="88"/>
      <c r="BH198" s="88">
        <v>0.67</v>
      </c>
      <c r="BI198" s="88"/>
      <c r="BJ198" s="88"/>
      <c r="BK198" s="88">
        <v>0.51</v>
      </c>
      <c r="BL198" s="88"/>
      <c r="BM198" s="88"/>
      <c r="BN198" s="88"/>
      <c r="BO198" s="88">
        <v>2.1</v>
      </c>
      <c r="BP198" s="88"/>
      <c r="BQ198" s="88"/>
      <c r="BR198" s="88"/>
      <c r="BS198" s="88"/>
      <c r="BT198" s="88"/>
      <c r="BU198" s="88"/>
      <c r="BV198" s="88"/>
      <c r="BW198" s="88"/>
      <c r="BX198" s="88">
        <v>0.5</v>
      </c>
      <c r="BY198" s="88"/>
      <c r="BZ198" s="88"/>
      <c r="CA198" s="88">
        <v>0.3</v>
      </c>
      <c r="CB198" s="88"/>
      <c r="CC198" s="88"/>
      <c r="CD198" s="88">
        <v>0.2</v>
      </c>
      <c r="CE198" s="88"/>
      <c r="CF198" s="88"/>
      <c r="CG198" s="88"/>
      <c r="CH198" s="88"/>
      <c r="CI198" s="88"/>
      <c r="CJ198" s="88">
        <v>1.9</v>
      </c>
      <c r="CK198" s="88"/>
      <c r="CL198" s="88"/>
      <c r="CM198" s="88"/>
      <c r="CN198" s="88"/>
      <c r="CO198" s="88">
        <v>2.6</v>
      </c>
      <c r="CP198" s="88"/>
      <c r="CQ198" s="88"/>
      <c r="CR198" s="126"/>
    </row>
    <row r="199" spans="1:96">
      <c r="A199" s="88" t="s">
        <v>0</v>
      </c>
      <c r="B199" s="88" t="s">
        <v>1</v>
      </c>
      <c r="C199" s="89" t="s">
        <v>2</v>
      </c>
      <c r="D199" s="88">
        <v>2003</v>
      </c>
      <c r="E199" s="88" t="s">
        <v>3</v>
      </c>
      <c r="F199" s="88" t="s">
        <v>79</v>
      </c>
      <c r="G199" s="15" t="s">
        <v>4</v>
      </c>
      <c r="H199" s="15" t="s">
        <v>82</v>
      </c>
      <c r="I199" s="88" t="s">
        <v>5</v>
      </c>
      <c r="J199" s="88" t="s">
        <v>6</v>
      </c>
      <c r="K199" s="15" t="s">
        <v>7</v>
      </c>
      <c r="L199" s="16" t="s">
        <v>84</v>
      </c>
      <c r="AO199" s="91" t="s">
        <v>11</v>
      </c>
      <c r="AP199" s="91" t="s">
        <v>12</v>
      </c>
      <c r="AQ199" s="128" t="s">
        <v>13</v>
      </c>
      <c r="AS199" s="88">
        <v>2006</v>
      </c>
      <c r="AT199" s="88">
        <v>2005</v>
      </c>
      <c r="AU199" s="88">
        <v>2004</v>
      </c>
      <c r="AV199" s="88">
        <v>2003</v>
      </c>
      <c r="AW199" s="88"/>
      <c r="AX199" s="88"/>
      <c r="AY199" s="88">
        <v>2002</v>
      </c>
      <c r="AZ199" s="88">
        <v>2001</v>
      </c>
      <c r="BA199" s="88">
        <v>2000</v>
      </c>
      <c r="BB199" s="88"/>
      <c r="BC199" s="88">
        <v>1999</v>
      </c>
      <c r="BD199" s="88" t="s">
        <v>81</v>
      </c>
      <c r="BE199" s="88">
        <v>1997</v>
      </c>
      <c r="BF199" s="88">
        <v>1996</v>
      </c>
      <c r="BG199" s="88">
        <v>1995</v>
      </c>
      <c r="BH199" s="91">
        <v>1994</v>
      </c>
      <c r="BI199" s="91">
        <v>1993</v>
      </c>
      <c r="BJ199" s="91">
        <v>1992</v>
      </c>
      <c r="BK199" s="91">
        <v>1991</v>
      </c>
      <c r="BL199" s="91">
        <v>1990</v>
      </c>
      <c r="BM199" s="91">
        <v>1990</v>
      </c>
      <c r="BN199" s="91">
        <v>1989</v>
      </c>
      <c r="BO199" s="91">
        <v>1989</v>
      </c>
      <c r="BP199" s="91">
        <v>1989</v>
      </c>
      <c r="BQ199" s="91">
        <v>1988</v>
      </c>
      <c r="BR199" s="91">
        <v>1988</v>
      </c>
      <c r="BS199" s="91">
        <v>1987</v>
      </c>
      <c r="BT199" s="91">
        <v>1986</v>
      </c>
      <c r="BU199" s="91">
        <v>1986</v>
      </c>
      <c r="BV199" s="91">
        <v>1986</v>
      </c>
      <c r="BW199" s="91">
        <v>1985</v>
      </c>
      <c r="BX199" s="91">
        <v>1985</v>
      </c>
      <c r="BY199" s="91">
        <v>1985</v>
      </c>
      <c r="BZ199" s="91">
        <v>1984</v>
      </c>
      <c r="CA199" s="91">
        <v>1984</v>
      </c>
      <c r="CB199" s="91">
        <v>1984</v>
      </c>
      <c r="CC199" s="91">
        <v>1984</v>
      </c>
      <c r="CD199" s="91">
        <v>1984</v>
      </c>
      <c r="CE199" s="91">
        <v>1983</v>
      </c>
      <c r="CF199" s="91">
        <v>1983</v>
      </c>
      <c r="CG199" s="91">
        <v>1983</v>
      </c>
      <c r="CH199" s="91">
        <v>1983</v>
      </c>
      <c r="CI199" s="91">
        <v>1982</v>
      </c>
      <c r="CJ199" s="91">
        <v>1982</v>
      </c>
      <c r="CK199" s="91">
        <v>1982</v>
      </c>
      <c r="CL199" s="91">
        <v>1982</v>
      </c>
      <c r="CM199" s="91">
        <v>1981</v>
      </c>
      <c r="CN199" s="91">
        <v>1981</v>
      </c>
      <c r="CO199" s="91">
        <v>1981</v>
      </c>
      <c r="CP199" s="91">
        <v>1981</v>
      </c>
      <c r="CQ199" s="91">
        <v>1981</v>
      </c>
      <c r="CR199" s="128">
        <v>1980</v>
      </c>
    </row>
    <row r="200" spans="1:96">
      <c r="A200" s="91">
        <v>2</v>
      </c>
      <c r="B200" s="92">
        <v>76</v>
      </c>
      <c r="C200" s="93" t="s">
        <v>14</v>
      </c>
      <c r="D200" s="91"/>
      <c r="E200" s="88">
        <f>COUNT(CR200:#REF!)</f>
        <v>0</v>
      </c>
      <c r="F200" s="88" t="e">
        <f>SUM(CR200:#REF!)</f>
        <v>#REF!</v>
      </c>
      <c r="G200" s="15" t="e">
        <f>AVERAGE(CR200:#REF!)</f>
        <v>#REF!</v>
      </c>
      <c r="H200" s="15" t="e">
        <f>STDEV(CR200:#REF!)</f>
        <v>#REF!</v>
      </c>
      <c r="I200" s="88" t="e">
        <f>MAX(CR200:#REF!)</f>
        <v>#REF!</v>
      </c>
      <c r="J200" s="88" t="e">
        <f>MIN(CR200:#REF!)</f>
        <v>#REF!</v>
      </c>
      <c r="K200" s="16" t="e">
        <f t="shared" si="75"/>
        <v>#REF!</v>
      </c>
      <c r="AO200" s="91">
        <v>2</v>
      </c>
      <c r="AP200" s="92">
        <v>76</v>
      </c>
      <c r="AQ200" s="132" t="s">
        <v>14</v>
      </c>
      <c r="AS200" s="91"/>
      <c r="AT200" s="91"/>
      <c r="AU200" s="91"/>
      <c r="AV200" s="91"/>
      <c r="AW200" s="91"/>
      <c r="AX200" s="91"/>
      <c r="AY200" s="91"/>
      <c r="AZ200" s="91"/>
      <c r="BA200" s="91"/>
      <c r="BB200" s="91"/>
      <c r="BC200" s="91"/>
      <c r="BD200" s="91"/>
      <c r="BE200" s="91"/>
      <c r="BF200" s="91"/>
      <c r="BG200" s="91"/>
      <c r="BH200" s="91">
        <v>18</v>
      </c>
      <c r="BI200" s="91"/>
      <c r="BJ200" s="91"/>
      <c r="BK200" s="91">
        <v>14</v>
      </c>
      <c r="BL200" s="91"/>
      <c r="BM200" s="91"/>
      <c r="BN200" s="91"/>
      <c r="BO200" s="91">
        <v>78</v>
      </c>
      <c r="BP200" s="91"/>
      <c r="BQ200" s="91"/>
      <c r="BR200" s="91"/>
      <c r="BS200" s="91"/>
      <c r="BT200" s="91"/>
      <c r="BU200" s="91"/>
      <c r="BV200" s="91"/>
      <c r="BW200" s="91"/>
      <c r="BX200" s="91">
        <v>7</v>
      </c>
      <c r="BY200" s="91"/>
      <c r="BZ200" s="91"/>
      <c r="CA200" s="91"/>
      <c r="CB200" s="91"/>
      <c r="CC200" s="91"/>
      <c r="CD200" s="91"/>
      <c r="CE200" s="91"/>
      <c r="CF200" s="91"/>
      <c r="CG200" s="91"/>
      <c r="CH200" s="91"/>
      <c r="CI200" s="91"/>
      <c r="CJ200" s="91"/>
      <c r="CK200" s="91"/>
      <c r="CL200" s="91"/>
      <c r="CM200" s="91"/>
      <c r="CN200" s="91"/>
      <c r="CO200" s="91">
        <v>12</v>
      </c>
      <c r="CP200" s="91"/>
      <c r="CQ200" s="91"/>
      <c r="CR200" s="124"/>
    </row>
    <row r="201" spans="1:96">
      <c r="A201" s="88"/>
      <c r="B201" s="99"/>
      <c r="C201" s="97">
        <v>0</v>
      </c>
      <c r="D201" s="95"/>
      <c r="E201" s="88">
        <f>COUNT(CR201:#REF!)</f>
        <v>0</v>
      </c>
      <c r="F201" s="88" t="e">
        <f>SUM(CR201:#REF!)</f>
        <v>#REF!</v>
      </c>
      <c r="G201" s="15" t="e">
        <f>AVERAGE(CR201:#REF!)</f>
        <v>#REF!</v>
      </c>
      <c r="H201" s="15" t="e">
        <f>STDEV(CR201:#REF!)</f>
        <v>#REF!</v>
      </c>
      <c r="I201" s="88" t="e">
        <f>MAX(CR201:#REF!)</f>
        <v>#REF!</v>
      </c>
      <c r="J201" s="88" t="e">
        <f>MIN(CR201:#REF!)</f>
        <v>#REF!</v>
      </c>
      <c r="K201" s="16" t="e">
        <f t="shared" si="75"/>
        <v>#REF!</v>
      </c>
      <c r="AO201" s="88"/>
      <c r="AP201" s="99"/>
      <c r="AQ201" s="133">
        <v>0</v>
      </c>
      <c r="AS201" s="95"/>
      <c r="AT201" s="95"/>
      <c r="AU201" s="95"/>
      <c r="AV201" s="95"/>
      <c r="AW201" s="95"/>
      <c r="AX201" s="95"/>
      <c r="AY201" s="95"/>
      <c r="AZ201" s="95"/>
      <c r="BA201" s="95"/>
      <c r="BB201" s="95"/>
      <c r="BC201" s="95"/>
      <c r="BD201" s="95"/>
      <c r="BE201" s="95"/>
      <c r="BF201" s="95"/>
      <c r="BG201" s="95"/>
      <c r="BH201" s="95">
        <v>19.399999999999999</v>
      </c>
      <c r="BI201" s="95"/>
      <c r="BJ201" s="95"/>
      <c r="BK201" s="95">
        <v>15.1</v>
      </c>
      <c r="BL201" s="95"/>
      <c r="BM201" s="95"/>
      <c r="BN201" s="95"/>
      <c r="BO201" s="95">
        <v>20.7</v>
      </c>
      <c r="BP201" s="95"/>
      <c r="BQ201" s="95"/>
      <c r="BR201" s="95"/>
      <c r="BS201" s="95"/>
      <c r="BT201" s="95"/>
      <c r="BU201" s="95"/>
      <c r="BV201" s="95"/>
      <c r="BW201" s="95"/>
      <c r="BX201" s="95">
        <v>18.3</v>
      </c>
      <c r="BY201" s="95"/>
      <c r="BZ201" s="95"/>
      <c r="CA201" s="95"/>
      <c r="CB201" s="95"/>
      <c r="CC201" s="95"/>
      <c r="CD201" s="95"/>
      <c r="CE201" s="95"/>
      <c r="CF201" s="95"/>
      <c r="CG201" s="95"/>
      <c r="CH201" s="95"/>
      <c r="CI201" s="95"/>
      <c r="CJ201" s="95"/>
      <c r="CK201" s="95"/>
      <c r="CL201" s="95"/>
      <c r="CM201" s="95"/>
      <c r="CN201" s="95"/>
      <c r="CO201" s="95">
        <v>19.7</v>
      </c>
      <c r="CP201" s="95"/>
      <c r="CQ201" s="95"/>
      <c r="CR201" s="125"/>
    </row>
    <row r="202" spans="1:96">
      <c r="A202" s="88"/>
      <c r="B202" s="99"/>
      <c r="C202" s="100">
        <v>10</v>
      </c>
      <c r="E202" s="88">
        <f>COUNT(CR202:#REF!)</f>
        <v>0</v>
      </c>
      <c r="F202" s="88" t="e">
        <f>SUM(CR202:#REF!)</f>
        <v>#REF!</v>
      </c>
      <c r="G202" s="15" t="e">
        <f>AVERAGE(CR202:#REF!)</f>
        <v>#REF!</v>
      </c>
      <c r="H202" s="15" t="e">
        <f>STDEV(CR202:#REF!)</f>
        <v>#REF!</v>
      </c>
      <c r="I202" s="88" t="e">
        <f>MAX(CR202:#REF!)</f>
        <v>#REF!</v>
      </c>
      <c r="J202" s="88" t="e">
        <f>MIN(CR202:#REF!)</f>
        <v>#REF!</v>
      </c>
      <c r="K202" s="16" t="e">
        <f t="shared" si="75"/>
        <v>#REF!</v>
      </c>
      <c r="AO202" s="88"/>
      <c r="AP202" s="99"/>
      <c r="AQ202" s="134">
        <v>10</v>
      </c>
      <c r="BH202" s="88">
        <v>19.12</v>
      </c>
      <c r="BK202">
        <v>11.66</v>
      </c>
      <c r="BO202" s="88">
        <v>20.190000000000001</v>
      </c>
      <c r="BX202" s="88">
        <v>18.32</v>
      </c>
      <c r="CO202" s="88">
        <v>19.829999999999998</v>
      </c>
      <c r="CR202" s="126"/>
    </row>
    <row r="203" spans="1:96">
      <c r="A203" s="88"/>
      <c r="B203" s="99"/>
      <c r="C203" s="100">
        <v>20</v>
      </c>
      <c r="E203" s="88">
        <f>COUNT(CR203:#REF!)</f>
        <v>0</v>
      </c>
      <c r="F203" s="88" t="e">
        <f>SUM(CR203:#REF!)</f>
        <v>#REF!</v>
      </c>
      <c r="G203" s="15" t="e">
        <f>AVERAGE(CR203:#REF!)</f>
        <v>#REF!</v>
      </c>
      <c r="H203" s="15" t="e">
        <f>STDEV(CR203:#REF!)</f>
        <v>#REF!</v>
      </c>
      <c r="I203" s="88" t="e">
        <f>MAX(CR203:#REF!)</f>
        <v>#REF!</v>
      </c>
      <c r="J203" s="88" t="e">
        <f>MIN(CR203:#REF!)</f>
        <v>#REF!</v>
      </c>
      <c r="K203" s="16" t="e">
        <f t="shared" si="75"/>
        <v>#REF!</v>
      </c>
      <c r="AO203" s="88"/>
      <c r="AP203" s="99"/>
      <c r="AQ203" s="134">
        <v>20</v>
      </c>
      <c r="BH203" s="88">
        <v>19.12</v>
      </c>
      <c r="BK203">
        <v>11.66</v>
      </c>
      <c r="BO203" s="88">
        <v>20.18</v>
      </c>
      <c r="BX203" s="88">
        <v>18.32</v>
      </c>
      <c r="CO203" s="88">
        <v>19.84</v>
      </c>
      <c r="CR203" s="126"/>
    </row>
    <row r="204" spans="1:96">
      <c r="A204" s="88"/>
      <c r="B204" s="99"/>
      <c r="C204" s="100">
        <v>30</v>
      </c>
      <c r="E204" s="88">
        <f>COUNT(CR204:#REF!)</f>
        <v>0</v>
      </c>
      <c r="F204" s="88" t="e">
        <f>SUM(CR204:#REF!)</f>
        <v>#REF!</v>
      </c>
      <c r="G204" s="15" t="e">
        <f>AVERAGE(CR204:#REF!)</f>
        <v>#REF!</v>
      </c>
      <c r="H204" s="15" t="e">
        <f>STDEV(CR204:#REF!)</f>
        <v>#REF!</v>
      </c>
      <c r="I204" s="88" t="e">
        <f>MAX(CR204:#REF!)</f>
        <v>#REF!</v>
      </c>
      <c r="J204" s="88" t="e">
        <f>MIN(CR204:#REF!)</f>
        <v>#REF!</v>
      </c>
      <c r="K204" s="16" t="e">
        <f t="shared" si="75"/>
        <v>#REF!</v>
      </c>
      <c r="AO204" s="88"/>
      <c r="AP204" s="99"/>
      <c r="AQ204" s="134">
        <v>30</v>
      </c>
      <c r="BH204" s="88">
        <v>19.12</v>
      </c>
      <c r="BK204">
        <v>11.65</v>
      </c>
      <c r="BO204" s="88">
        <v>20.079999999999998</v>
      </c>
      <c r="BX204" s="88">
        <v>18.309999999999999</v>
      </c>
      <c r="CO204" s="88">
        <v>19.850000000000001</v>
      </c>
      <c r="CR204" s="126"/>
    </row>
    <row r="205" spans="1:96">
      <c r="A205" s="88"/>
      <c r="B205" s="99"/>
      <c r="C205" s="100">
        <v>50</v>
      </c>
      <c r="E205" s="88">
        <f>COUNT(CR205:#REF!)</f>
        <v>0</v>
      </c>
      <c r="F205" s="88" t="e">
        <f>SUM(CR205:#REF!)</f>
        <v>#REF!</v>
      </c>
      <c r="G205" s="15" t="e">
        <f>AVERAGE(CR205:#REF!)</f>
        <v>#REF!</v>
      </c>
      <c r="H205" s="15" t="e">
        <f>STDEV(CR205:#REF!)</f>
        <v>#REF!</v>
      </c>
      <c r="I205" s="88" t="e">
        <f>MAX(CR205:#REF!)</f>
        <v>#REF!</v>
      </c>
      <c r="J205" s="88" t="e">
        <f>MIN(CR205:#REF!)</f>
        <v>#REF!</v>
      </c>
      <c r="K205" s="16" t="e">
        <f t="shared" si="75"/>
        <v>#REF!</v>
      </c>
      <c r="AO205" s="88"/>
      <c r="AP205" s="99"/>
      <c r="AQ205" s="134">
        <v>50</v>
      </c>
      <c r="BH205" s="88">
        <v>19.12</v>
      </c>
      <c r="BK205">
        <v>11.64</v>
      </c>
      <c r="BO205" s="88">
        <v>20.02</v>
      </c>
      <c r="BX205" s="88">
        <v>18.28</v>
      </c>
      <c r="CO205" s="88">
        <v>19.850000000000001</v>
      </c>
      <c r="CR205" s="126"/>
    </row>
    <row r="206" spans="1:96">
      <c r="A206" s="88"/>
      <c r="B206" s="99"/>
      <c r="C206" s="100">
        <v>75</v>
      </c>
      <c r="E206" s="88">
        <f>COUNT(CR206:#REF!)</f>
        <v>0</v>
      </c>
      <c r="F206" s="88" t="e">
        <f>SUM(CR206:#REF!)</f>
        <v>#REF!</v>
      </c>
      <c r="G206" s="15" t="e">
        <f>AVERAGE(CR206:#REF!)</f>
        <v>#REF!</v>
      </c>
      <c r="H206" s="15" t="e">
        <f>STDEV(CR206:#REF!)</f>
        <v>#REF!</v>
      </c>
      <c r="I206" s="88" t="e">
        <f>MAX(CR206:#REF!)</f>
        <v>#REF!</v>
      </c>
      <c r="J206" s="88" t="e">
        <f>MIN(CR206:#REF!)</f>
        <v>#REF!</v>
      </c>
      <c r="K206" s="16" t="e">
        <f t="shared" ref="K206:K222" si="76">D206-G206</f>
        <v>#REF!</v>
      </c>
      <c r="AO206" s="88"/>
      <c r="AP206" s="99"/>
      <c r="AQ206" s="134">
        <v>75</v>
      </c>
      <c r="BH206" s="88">
        <v>19.12</v>
      </c>
      <c r="BK206">
        <v>11.63</v>
      </c>
      <c r="BO206" s="88">
        <v>20.04</v>
      </c>
      <c r="BX206" s="88">
        <v>18.03</v>
      </c>
      <c r="CO206" s="88">
        <v>19.850000000000001</v>
      </c>
      <c r="CR206" s="126"/>
    </row>
    <row r="207" spans="1:96">
      <c r="A207" s="88"/>
      <c r="B207" s="99"/>
      <c r="C207" s="100">
        <v>100</v>
      </c>
      <c r="E207" s="88">
        <f>COUNT(CR207:#REF!)</f>
        <v>0</v>
      </c>
      <c r="F207" s="88" t="e">
        <f>SUM(CR207:#REF!)</f>
        <v>#REF!</v>
      </c>
      <c r="G207" s="15" t="e">
        <f>AVERAGE(CR207:#REF!)</f>
        <v>#REF!</v>
      </c>
      <c r="H207" s="15" t="e">
        <f>STDEV(CR207:#REF!)</f>
        <v>#REF!</v>
      </c>
      <c r="I207" s="88" t="e">
        <f>MAX(CR207:#REF!)</f>
        <v>#REF!</v>
      </c>
      <c r="J207" s="88" t="e">
        <f>MIN(CR207:#REF!)</f>
        <v>#REF!</v>
      </c>
      <c r="K207" s="16" t="e">
        <f t="shared" si="76"/>
        <v>#REF!</v>
      </c>
      <c r="AO207" s="88"/>
      <c r="AP207" s="99"/>
      <c r="AQ207" s="134">
        <v>100</v>
      </c>
      <c r="BH207" s="88">
        <v>19.13</v>
      </c>
      <c r="BK207">
        <v>11.48</v>
      </c>
      <c r="BO207" s="88">
        <v>20.059999999999999</v>
      </c>
      <c r="BX207" s="88">
        <v>17.920000000000002</v>
      </c>
      <c r="CO207" s="88">
        <v>19.84</v>
      </c>
      <c r="CR207" s="126"/>
    </row>
    <row r="208" spans="1:96">
      <c r="A208" s="88"/>
      <c r="B208" s="99"/>
      <c r="C208" s="100">
        <v>150</v>
      </c>
      <c r="E208" s="88">
        <f>COUNT(CR208:#REF!)</f>
        <v>0</v>
      </c>
      <c r="F208" s="88" t="e">
        <f>SUM(CR208:#REF!)</f>
        <v>#REF!</v>
      </c>
      <c r="G208" s="15" t="e">
        <f>AVERAGE(CR208:#REF!)</f>
        <v>#REF!</v>
      </c>
      <c r="H208" s="15" t="e">
        <f>STDEV(CR208:#REF!)</f>
        <v>#REF!</v>
      </c>
      <c r="I208" s="88" t="e">
        <f>MAX(CR208:#REF!)</f>
        <v>#REF!</v>
      </c>
      <c r="J208" s="88" t="e">
        <f>MIN(CR208:#REF!)</f>
        <v>#REF!</v>
      </c>
      <c r="K208" s="16" t="e">
        <f t="shared" si="76"/>
        <v>#REF!</v>
      </c>
      <c r="AO208" s="88"/>
      <c r="AP208" s="99"/>
      <c r="AQ208" s="134">
        <v>150</v>
      </c>
      <c r="BH208" s="88">
        <v>19.12</v>
      </c>
      <c r="BK208">
        <v>10.65</v>
      </c>
      <c r="BO208" s="88">
        <v>20.059999999999999</v>
      </c>
      <c r="BX208" s="88">
        <v>17.649999999999999</v>
      </c>
      <c r="CO208" s="88">
        <v>19.07</v>
      </c>
      <c r="CR208" s="126"/>
    </row>
    <row r="209" spans="1:96">
      <c r="A209" s="88"/>
      <c r="B209" s="99"/>
      <c r="C209" s="100">
        <v>200</v>
      </c>
      <c r="E209" s="88">
        <f>COUNT(CR209:#REF!)</f>
        <v>0</v>
      </c>
      <c r="F209" s="88" t="e">
        <f>SUM(CR209:#REF!)</f>
        <v>#REF!</v>
      </c>
      <c r="G209" s="15" t="e">
        <f>AVERAGE(CR209:#REF!)</f>
        <v>#REF!</v>
      </c>
      <c r="H209" s="15" t="e">
        <f>STDEV(CR209:#REF!)</f>
        <v>#REF!</v>
      </c>
      <c r="I209" s="88" t="e">
        <f>MAX(CR209:#REF!)</f>
        <v>#REF!</v>
      </c>
      <c r="J209" s="88" t="e">
        <f>MIN(CR209:#REF!)</f>
        <v>#REF!</v>
      </c>
      <c r="K209" s="16" t="e">
        <f t="shared" si="76"/>
        <v>#REF!</v>
      </c>
      <c r="AO209" s="88"/>
      <c r="AP209" s="99"/>
      <c r="AQ209" s="134">
        <v>200</v>
      </c>
      <c r="BK209">
        <v>7.09</v>
      </c>
      <c r="BO209" s="88">
        <v>19.809999999999999</v>
      </c>
      <c r="BX209" s="88">
        <v>16.97</v>
      </c>
      <c r="CO209" s="88">
        <v>17.690000000000001</v>
      </c>
      <c r="CR209" s="126"/>
    </row>
    <row r="210" spans="1:96">
      <c r="A210" s="88"/>
      <c r="B210" s="99"/>
      <c r="C210" s="100">
        <v>300</v>
      </c>
      <c r="E210" s="88">
        <f>COUNT(CR210:#REF!)</f>
        <v>0</v>
      </c>
      <c r="F210" s="88" t="e">
        <f>SUM(CR210:#REF!)</f>
        <v>#REF!</v>
      </c>
      <c r="G210" s="15" t="e">
        <f>AVERAGE(CR210:#REF!)</f>
        <v>#REF!</v>
      </c>
      <c r="H210" s="15" t="e">
        <f>STDEV(CR210:#REF!)</f>
        <v>#REF!</v>
      </c>
      <c r="I210" s="88" t="e">
        <f>MAX(CR210:#REF!)</f>
        <v>#REF!</v>
      </c>
      <c r="J210" s="88" t="e">
        <f>MIN(CR210:#REF!)</f>
        <v>#REF!</v>
      </c>
      <c r="K210" s="16" t="e">
        <f t="shared" si="76"/>
        <v>#REF!</v>
      </c>
      <c r="AO210" s="88"/>
      <c r="AP210" s="99"/>
      <c r="AQ210" s="134">
        <v>300</v>
      </c>
      <c r="CR210" s="126"/>
    </row>
    <row r="211" spans="1:96">
      <c r="A211" s="88"/>
      <c r="B211" s="99"/>
      <c r="C211" s="100">
        <v>400</v>
      </c>
      <c r="E211" s="88">
        <f>COUNT(CR211:#REF!)</f>
        <v>0</v>
      </c>
      <c r="F211" s="88" t="e">
        <f>SUM(CR211:#REF!)</f>
        <v>#REF!</v>
      </c>
      <c r="G211" s="15" t="e">
        <f>AVERAGE(CR211:#REF!)</f>
        <v>#REF!</v>
      </c>
      <c r="H211" s="15" t="e">
        <f>STDEV(CR211:#REF!)</f>
        <v>#REF!</v>
      </c>
      <c r="I211" s="88" t="e">
        <f>MAX(CR211:#REF!)</f>
        <v>#REF!</v>
      </c>
      <c r="J211" s="88" t="e">
        <f>MIN(CR211:#REF!)</f>
        <v>#REF!</v>
      </c>
      <c r="K211" s="16" t="e">
        <f t="shared" si="76"/>
        <v>#REF!</v>
      </c>
      <c r="AO211" s="88"/>
      <c r="AP211" s="99"/>
      <c r="AQ211" s="134">
        <v>400</v>
      </c>
      <c r="CR211" s="126"/>
    </row>
    <row r="212" spans="1:96">
      <c r="A212" s="88"/>
      <c r="B212" s="99"/>
      <c r="C212" s="100">
        <v>500</v>
      </c>
      <c r="E212" s="88">
        <f>COUNT(CR212:#REF!)</f>
        <v>0</v>
      </c>
      <c r="F212" s="88" t="e">
        <f>SUM(CR212:#REF!)</f>
        <v>#REF!</v>
      </c>
      <c r="G212" s="15" t="e">
        <f>AVERAGE(CR212:#REF!)</f>
        <v>#REF!</v>
      </c>
      <c r="H212" s="15" t="e">
        <f>STDEV(CR212:#REF!)</f>
        <v>#REF!</v>
      </c>
      <c r="I212" s="88" t="e">
        <f>MAX(CR212:#REF!)</f>
        <v>#REF!</v>
      </c>
      <c r="J212" s="88" t="e">
        <f>MIN(CR212:#REF!)</f>
        <v>#REF!</v>
      </c>
      <c r="K212" s="16" t="e">
        <f t="shared" si="76"/>
        <v>#REF!</v>
      </c>
      <c r="AO212" s="88"/>
      <c r="AP212" s="99"/>
      <c r="AQ212" s="134">
        <v>500</v>
      </c>
      <c r="CR212" s="126"/>
    </row>
    <row r="213" spans="1:96">
      <c r="A213" s="88"/>
      <c r="B213" s="99"/>
      <c r="C213" s="100">
        <v>600</v>
      </c>
      <c r="D213" s="88"/>
      <c r="E213" s="88">
        <f>COUNT(CR213:#REF!)</f>
        <v>0</v>
      </c>
      <c r="F213" s="88" t="e">
        <f>SUM(CR213:#REF!)</f>
        <v>#REF!</v>
      </c>
      <c r="G213" s="15" t="e">
        <f>AVERAGE(CR213:#REF!)</f>
        <v>#REF!</v>
      </c>
      <c r="H213" s="15" t="e">
        <f>STDEV(CR213:#REF!)</f>
        <v>#REF!</v>
      </c>
      <c r="I213" s="88" t="e">
        <f>MAX(CR213:#REF!)</f>
        <v>#REF!</v>
      </c>
      <c r="J213" s="88" t="e">
        <f>MIN(CR213:#REF!)</f>
        <v>#REF!</v>
      </c>
      <c r="K213" s="16" t="e">
        <f t="shared" si="76"/>
        <v>#REF!</v>
      </c>
      <c r="AO213" s="88"/>
      <c r="AP213" s="99"/>
      <c r="AQ213" s="134">
        <v>600</v>
      </c>
      <c r="AS213" s="88"/>
      <c r="AT213" s="88"/>
      <c r="AU213" s="88"/>
      <c r="AV213" s="88"/>
      <c r="AW213" s="88"/>
      <c r="AX213" s="88"/>
      <c r="AY213" s="88"/>
      <c r="AZ213" s="88"/>
      <c r="BA213" s="88"/>
      <c r="BB213" s="88"/>
      <c r="BC213" s="88"/>
      <c r="BD213" s="88"/>
      <c r="BE213" s="88"/>
      <c r="BF213" s="88"/>
      <c r="BG213" s="88"/>
      <c r="BH213" s="88"/>
      <c r="BI213" s="88"/>
      <c r="BJ213" s="88"/>
      <c r="BK213" s="88"/>
      <c r="BL213" s="88"/>
      <c r="BM213" s="88"/>
      <c r="BN213" s="88"/>
      <c r="BO213" s="88"/>
      <c r="BP213" s="88"/>
      <c r="BQ213" s="88"/>
      <c r="BR213" s="88"/>
      <c r="BS213" s="88"/>
      <c r="BT213" s="88"/>
      <c r="BU213" s="88"/>
      <c r="BV213" s="88"/>
      <c r="BW213" s="88"/>
      <c r="BX213" s="88"/>
      <c r="BY213" s="88"/>
      <c r="BZ213" s="88"/>
      <c r="CA213" s="88"/>
      <c r="CB213" s="88"/>
      <c r="CC213" s="88"/>
      <c r="CD213" s="88"/>
      <c r="CE213" s="88"/>
      <c r="CF213" s="88"/>
      <c r="CG213" s="88"/>
      <c r="CH213" s="88"/>
      <c r="CI213" s="88"/>
      <c r="CJ213" s="88"/>
      <c r="CK213" s="88"/>
      <c r="CL213" s="88"/>
      <c r="CM213" s="88"/>
      <c r="CN213" s="88"/>
      <c r="CO213" s="88"/>
      <c r="CP213" s="88"/>
      <c r="CQ213" s="88"/>
      <c r="CR213" s="126"/>
    </row>
    <row r="214" spans="1:96">
      <c r="A214" s="88"/>
      <c r="B214" s="94"/>
      <c r="C214" s="130"/>
      <c r="D214" s="88"/>
      <c r="E214" s="88"/>
      <c r="F214" s="88"/>
      <c r="G214" s="15"/>
      <c r="H214" s="15"/>
      <c r="I214" s="88"/>
      <c r="J214" s="88"/>
      <c r="AO214" s="88"/>
      <c r="AP214" s="94"/>
      <c r="AQ214" s="131"/>
      <c r="AS214" s="88"/>
      <c r="AT214" s="88"/>
      <c r="AU214" s="88"/>
      <c r="AV214" s="88"/>
      <c r="AW214" s="88"/>
      <c r="AX214" s="88"/>
      <c r="AY214" s="88"/>
      <c r="AZ214" s="88"/>
      <c r="BA214" s="88"/>
      <c r="BB214" s="88"/>
      <c r="BC214" s="88"/>
      <c r="BD214" s="88"/>
      <c r="BE214" s="88"/>
      <c r="BF214" s="88"/>
      <c r="BG214" s="88"/>
      <c r="BH214" s="88"/>
      <c r="BI214" s="88"/>
      <c r="BJ214" s="88"/>
      <c r="BK214" s="88"/>
      <c r="BL214" s="88"/>
      <c r="BM214" s="88"/>
      <c r="BN214" s="88"/>
      <c r="BO214" s="88"/>
      <c r="BP214" s="88"/>
      <c r="BQ214" s="88"/>
      <c r="BR214" s="88"/>
      <c r="BS214" s="88"/>
      <c r="BT214" s="88"/>
      <c r="BU214" s="88"/>
      <c r="BV214" s="88"/>
      <c r="BW214" s="88"/>
      <c r="BX214" s="88"/>
      <c r="BY214" s="88"/>
      <c r="BZ214" s="88"/>
      <c r="CA214" s="88"/>
      <c r="CB214" s="88"/>
      <c r="CC214" s="88"/>
      <c r="CD214" s="88"/>
      <c r="CE214" s="88"/>
      <c r="CF214" s="88"/>
      <c r="CG214" s="88"/>
      <c r="CH214" s="88"/>
      <c r="CI214" s="88"/>
      <c r="CJ214" s="88"/>
      <c r="CK214" s="88"/>
      <c r="CL214" s="88"/>
      <c r="CM214" s="88"/>
      <c r="CN214" s="88"/>
      <c r="CO214" s="88"/>
      <c r="CP214" s="88"/>
      <c r="CQ214" s="88"/>
      <c r="CR214" s="131"/>
    </row>
    <row r="215" spans="1:96">
      <c r="A215" s="95"/>
      <c r="B215" s="96"/>
      <c r="C215" s="97" t="s">
        <v>15</v>
      </c>
      <c r="D215" s="95"/>
      <c r="E215" s="88">
        <f>COUNT(CR215:#REF!)</f>
        <v>0</v>
      </c>
      <c r="F215" s="88" t="e">
        <f>SUM(CR215:#REF!)</f>
        <v>#REF!</v>
      </c>
      <c r="G215" s="15" t="e">
        <f>AVERAGE(CR215:#REF!)</f>
        <v>#REF!</v>
      </c>
      <c r="H215" s="15" t="e">
        <f>STDEV(CR215:#REF!)</f>
        <v>#REF!</v>
      </c>
      <c r="I215" s="88" t="e">
        <f>MAX(CR215:#REF!)</f>
        <v>#REF!</v>
      </c>
      <c r="J215" s="88" t="e">
        <f>MIN(CR215:#REF!)</f>
        <v>#REF!</v>
      </c>
      <c r="K215" s="16" t="e">
        <f>D215-G215</f>
        <v>#REF!</v>
      </c>
      <c r="AO215" s="95"/>
      <c r="AP215" s="96"/>
      <c r="AQ215" s="133" t="s">
        <v>15</v>
      </c>
      <c r="AS215" s="95"/>
      <c r="AT215" s="95"/>
      <c r="AU215" s="95"/>
      <c r="AV215" s="95"/>
      <c r="AW215" s="95"/>
      <c r="AX215" s="95"/>
      <c r="AY215" s="95"/>
      <c r="AZ215" s="95"/>
      <c r="BA215" s="95"/>
      <c r="BB215" s="95"/>
      <c r="BC215" s="95"/>
      <c r="BD215" s="95"/>
      <c r="BE215" s="95"/>
      <c r="BF215" s="95"/>
      <c r="BG215" s="95"/>
      <c r="BH215" s="95">
        <v>156</v>
      </c>
      <c r="BI215" s="95"/>
      <c r="BJ215" s="95"/>
      <c r="BK215" s="95">
        <v>270</v>
      </c>
      <c r="BL215" s="95"/>
      <c r="BM215" s="95"/>
      <c r="BN215" s="95"/>
      <c r="BO215" s="95">
        <v>127</v>
      </c>
      <c r="BP215" s="95"/>
      <c r="BQ215" s="95"/>
      <c r="BR215" s="95"/>
      <c r="BS215" s="95"/>
      <c r="BT215" s="95"/>
      <c r="BU215" s="95"/>
      <c r="BV215" s="95"/>
      <c r="BW215" s="95"/>
      <c r="BX215" s="95">
        <v>308</v>
      </c>
      <c r="BY215" s="95"/>
      <c r="BZ215" s="95"/>
      <c r="CA215" s="95"/>
      <c r="CB215" s="95"/>
      <c r="CC215" s="95"/>
      <c r="CD215" s="95"/>
      <c r="CE215" s="95"/>
      <c r="CF215" s="95"/>
      <c r="CG215" s="95"/>
      <c r="CH215" s="95"/>
      <c r="CI215" s="95"/>
      <c r="CJ215" s="95"/>
      <c r="CK215" s="95"/>
      <c r="CL215" s="95"/>
      <c r="CM215" s="95"/>
      <c r="CN215" s="95"/>
      <c r="CO215" s="95">
        <v>94</v>
      </c>
      <c r="CP215" s="95"/>
      <c r="CQ215" s="95"/>
      <c r="CR215" s="125"/>
    </row>
    <row r="216" spans="1:96">
      <c r="A216" s="88"/>
      <c r="B216" s="99"/>
      <c r="C216" s="100" t="s">
        <v>16</v>
      </c>
      <c r="D216" s="88"/>
      <c r="E216" s="88">
        <f>COUNT(CR216:#REF!)</f>
        <v>0</v>
      </c>
      <c r="F216" s="88" t="e">
        <f>SUM(CR216:#REF!)</f>
        <v>#REF!</v>
      </c>
      <c r="G216" s="15" t="e">
        <f>AVERAGE(CR216:#REF!)</f>
        <v>#REF!</v>
      </c>
      <c r="H216" s="15" t="e">
        <f>STDEV(CR216:#REF!)</f>
        <v>#REF!</v>
      </c>
      <c r="I216" s="88" t="e">
        <f>MAX(CR216:#REF!)</f>
        <v>#REF!</v>
      </c>
      <c r="J216" s="88" t="e">
        <f>MIN(CR216:#REF!)</f>
        <v>#REF!</v>
      </c>
      <c r="K216" s="16" t="e">
        <f>D216-G216</f>
        <v>#REF!</v>
      </c>
      <c r="AO216" s="88"/>
      <c r="AP216" s="99"/>
      <c r="AQ216" s="134" t="s">
        <v>16</v>
      </c>
      <c r="AS216" s="88"/>
      <c r="AT216" s="88"/>
      <c r="AU216" s="88"/>
      <c r="AV216" s="88"/>
      <c r="AW216" s="88"/>
      <c r="AX216" s="88"/>
      <c r="AY216" s="88"/>
      <c r="AZ216" s="88"/>
      <c r="BA216" s="88"/>
      <c r="BB216" s="88"/>
      <c r="BC216" s="88"/>
      <c r="BD216" s="88"/>
      <c r="BE216" s="88"/>
      <c r="BF216" s="88"/>
      <c r="BG216" s="88"/>
      <c r="BH216" s="88">
        <v>0.6</v>
      </c>
      <c r="BI216" s="88"/>
      <c r="BJ216" s="88"/>
      <c r="BK216" s="88">
        <v>0.15</v>
      </c>
      <c r="BL216" s="88"/>
      <c r="BM216" s="88"/>
      <c r="BN216" s="88"/>
      <c r="BO216" s="88">
        <v>2</v>
      </c>
      <c r="BP216" s="88"/>
      <c r="BQ216" s="88"/>
      <c r="BR216" s="88"/>
      <c r="BS216" s="88"/>
      <c r="BT216" s="88"/>
      <c r="BU216" s="88"/>
      <c r="BV216" s="88"/>
      <c r="BW216" s="88"/>
      <c r="BX216" s="88">
        <v>0.5</v>
      </c>
      <c r="BY216" s="88"/>
      <c r="BZ216" s="88"/>
      <c r="CA216" s="88"/>
      <c r="CB216" s="88"/>
      <c r="CC216" s="88"/>
      <c r="CD216" s="88"/>
      <c r="CE216" s="88"/>
      <c r="CF216" s="88"/>
      <c r="CG216" s="88"/>
      <c r="CH216" s="88"/>
      <c r="CI216" s="88"/>
      <c r="CJ216" s="88"/>
      <c r="CK216" s="88"/>
      <c r="CL216" s="88"/>
      <c r="CM216" s="88"/>
      <c r="CN216" s="88"/>
      <c r="CO216" s="88">
        <v>2.2000000000000002</v>
      </c>
      <c r="CP216" s="88"/>
      <c r="CQ216" s="88"/>
      <c r="CR216" s="126"/>
    </row>
    <row r="217" spans="1:96">
      <c r="A217" s="88" t="s">
        <v>0</v>
      </c>
      <c r="B217" s="88" t="s">
        <v>1</v>
      </c>
      <c r="C217" s="89" t="s">
        <v>2</v>
      </c>
      <c r="D217" s="88">
        <v>2003</v>
      </c>
      <c r="E217" s="88" t="s">
        <v>3</v>
      </c>
      <c r="F217" s="88" t="s">
        <v>79</v>
      </c>
      <c r="G217" s="15" t="s">
        <v>4</v>
      </c>
      <c r="H217" s="15" t="s">
        <v>82</v>
      </c>
      <c r="I217" s="88" t="s">
        <v>5</v>
      </c>
      <c r="J217" s="88" t="s">
        <v>6</v>
      </c>
      <c r="K217" s="15" t="s">
        <v>7</v>
      </c>
      <c r="L217" s="16" t="s">
        <v>84</v>
      </c>
      <c r="AO217" s="91" t="s">
        <v>11</v>
      </c>
      <c r="AP217" s="91" t="s">
        <v>12</v>
      </c>
      <c r="AQ217" s="128" t="s">
        <v>13</v>
      </c>
      <c r="AS217" s="88">
        <v>2006</v>
      </c>
      <c r="AT217" s="88">
        <v>2005</v>
      </c>
      <c r="AU217" s="88">
        <v>2004</v>
      </c>
      <c r="AV217" s="88">
        <v>2003</v>
      </c>
      <c r="AW217" s="88"/>
      <c r="AX217" s="88"/>
      <c r="AY217" s="88">
        <v>2002</v>
      </c>
      <c r="AZ217" s="88">
        <v>2001</v>
      </c>
      <c r="BA217" s="88">
        <v>2000</v>
      </c>
      <c r="BB217" s="88"/>
      <c r="BC217" s="88">
        <v>1999</v>
      </c>
      <c r="BD217" s="88" t="s">
        <v>81</v>
      </c>
      <c r="BE217" s="88">
        <v>1997</v>
      </c>
      <c r="BF217" s="88">
        <v>1996</v>
      </c>
      <c r="BG217" s="88">
        <v>1995</v>
      </c>
      <c r="BH217" s="91">
        <v>1994</v>
      </c>
      <c r="BI217" s="91">
        <v>1993</v>
      </c>
      <c r="BJ217" s="91">
        <v>1992</v>
      </c>
      <c r="BK217" s="91">
        <v>1991</v>
      </c>
      <c r="BL217" s="91">
        <v>1990</v>
      </c>
      <c r="BM217" s="91">
        <v>1990</v>
      </c>
      <c r="BN217" s="91">
        <v>1989</v>
      </c>
      <c r="BO217" s="91">
        <v>1989</v>
      </c>
      <c r="BP217" s="91">
        <v>1989</v>
      </c>
      <c r="BQ217" s="91">
        <v>1988</v>
      </c>
      <c r="BR217" s="91">
        <v>1988</v>
      </c>
      <c r="BS217" s="91">
        <v>1987</v>
      </c>
      <c r="BT217" s="91">
        <v>1986</v>
      </c>
      <c r="BU217" s="91">
        <v>1986</v>
      </c>
      <c r="BV217" s="91">
        <v>1986</v>
      </c>
      <c r="BW217" s="91">
        <v>1985</v>
      </c>
      <c r="BX217" s="91">
        <v>1985</v>
      </c>
      <c r="BY217" s="91">
        <v>1985</v>
      </c>
      <c r="BZ217" s="91">
        <v>1984</v>
      </c>
      <c r="CA217" s="91">
        <v>1984</v>
      </c>
      <c r="CB217" s="91">
        <v>1984</v>
      </c>
      <c r="CC217" s="91">
        <v>1984</v>
      </c>
      <c r="CD217" s="91">
        <v>1984</v>
      </c>
      <c r="CE217" s="91">
        <v>1983</v>
      </c>
      <c r="CF217" s="91">
        <v>1983</v>
      </c>
      <c r="CG217" s="91">
        <v>1983</v>
      </c>
      <c r="CH217" s="91">
        <v>1983</v>
      </c>
      <c r="CI217" s="91">
        <v>1982</v>
      </c>
      <c r="CJ217" s="91">
        <v>1982</v>
      </c>
      <c r="CK217" s="91">
        <v>1982</v>
      </c>
      <c r="CL217" s="91">
        <v>1982</v>
      </c>
      <c r="CM217" s="91">
        <v>1981</v>
      </c>
      <c r="CN217" s="91">
        <v>1981</v>
      </c>
      <c r="CO217" s="91">
        <v>1981</v>
      </c>
      <c r="CP217" s="91">
        <v>1981</v>
      </c>
      <c r="CQ217" s="91">
        <v>1981</v>
      </c>
      <c r="CR217" s="128">
        <v>1980</v>
      </c>
    </row>
    <row r="218" spans="1:96" ht="13.5" customHeight="1">
      <c r="A218" s="91">
        <v>2</v>
      </c>
      <c r="B218" s="92">
        <v>75</v>
      </c>
      <c r="C218" s="93" t="s">
        <v>14</v>
      </c>
      <c r="D218" s="91"/>
      <c r="E218" s="88">
        <f>COUNT(CR218:#REF!)</f>
        <v>0</v>
      </c>
      <c r="F218" s="88" t="e">
        <f>SUM(CR218:#REF!)</f>
        <v>#REF!</v>
      </c>
      <c r="G218" s="15" t="e">
        <f>AVERAGE(CR218:#REF!)</f>
        <v>#REF!</v>
      </c>
      <c r="H218" s="15" t="e">
        <f>STDEV(CR218:#REF!)</f>
        <v>#REF!</v>
      </c>
      <c r="I218" s="88" t="e">
        <f>MAX(CR218:#REF!)</f>
        <v>#REF!</v>
      </c>
      <c r="J218" s="88" t="e">
        <f>MIN(CR218:#REF!)</f>
        <v>#REF!</v>
      </c>
      <c r="K218" s="16" t="e">
        <f t="shared" si="76"/>
        <v>#REF!</v>
      </c>
      <c r="AO218" s="91">
        <v>2</v>
      </c>
      <c r="AP218" s="92">
        <v>75</v>
      </c>
      <c r="AQ218" s="132" t="s">
        <v>14</v>
      </c>
      <c r="AS218" s="91"/>
      <c r="AT218" s="91">
        <v>15</v>
      </c>
      <c r="AU218" s="91"/>
      <c r="AV218" s="91"/>
      <c r="AW218" s="91"/>
      <c r="AX218" s="91"/>
      <c r="AY218" s="91"/>
      <c r="AZ218" s="91"/>
      <c r="BA218" s="91"/>
      <c r="BB218" s="91"/>
      <c r="BC218" s="91"/>
      <c r="BD218" s="91"/>
      <c r="BE218" s="91"/>
      <c r="BF218" s="91"/>
      <c r="BG218" s="91"/>
      <c r="BH218" s="91"/>
      <c r="BI218" s="91"/>
      <c r="BJ218" s="91"/>
      <c r="BK218" s="91"/>
      <c r="BL218" s="91"/>
      <c r="BM218" s="91"/>
      <c r="BN218" s="91"/>
      <c r="BO218" s="91"/>
      <c r="BP218" s="91"/>
      <c r="BQ218" s="91"/>
      <c r="BR218" s="91"/>
      <c r="BS218" s="91"/>
      <c r="BT218" s="91"/>
      <c r="BU218" s="91"/>
      <c r="BV218" s="91"/>
      <c r="BW218" s="91"/>
      <c r="BX218" s="91">
        <v>7</v>
      </c>
      <c r="BY218" s="91"/>
      <c r="BZ218" s="91"/>
      <c r="CA218" s="91">
        <v>21</v>
      </c>
      <c r="CB218" s="91"/>
      <c r="CC218" s="91"/>
      <c r="CD218" s="91">
        <v>2</v>
      </c>
      <c r="CE218" s="91"/>
      <c r="CF218" s="91"/>
      <c r="CG218" s="91"/>
      <c r="CH218" s="91"/>
      <c r="CI218" s="91"/>
      <c r="CJ218" s="91">
        <v>6</v>
      </c>
      <c r="CK218" s="91"/>
      <c r="CL218" s="91"/>
      <c r="CM218" s="91"/>
      <c r="CN218" s="91"/>
      <c r="CO218" s="91"/>
      <c r="CP218" s="91"/>
      <c r="CQ218" s="91"/>
      <c r="CR218" s="124"/>
    </row>
    <row r="219" spans="1:96">
      <c r="A219" s="88"/>
      <c r="B219" s="99"/>
      <c r="C219" s="97">
        <v>0</v>
      </c>
      <c r="D219" s="95"/>
      <c r="E219" s="88">
        <f>COUNT(CR219:#REF!)</f>
        <v>0</v>
      </c>
      <c r="F219" s="88" t="e">
        <f>SUM(CR219:#REF!)</f>
        <v>#REF!</v>
      </c>
      <c r="G219" s="15" t="e">
        <f>AVERAGE(CR219:#REF!)</f>
        <v>#REF!</v>
      </c>
      <c r="H219" s="15" t="e">
        <f>STDEV(CR219:#REF!)</f>
        <v>#REF!</v>
      </c>
      <c r="I219" s="88" t="e">
        <f>MAX(CR219:#REF!)</f>
        <v>#REF!</v>
      </c>
      <c r="J219" s="88" t="e">
        <f>MIN(CR219:#REF!)</f>
        <v>#REF!</v>
      </c>
      <c r="K219" s="16" t="e">
        <f t="shared" si="76"/>
        <v>#REF!</v>
      </c>
      <c r="AO219" s="88"/>
      <c r="AP219" s="99"/>
      <c r="AQ219" s="133">
        <v>0</v>
      </c>
      <c r="AS219" s="95"/>
      <c r="AT219" s="95">
        <v>19.899999999999999</v>
      </c>
      <c r="AU219" s="95"/>
      <c r="AV219" s="95"/>
      <c r="AW219" s="95"/>
      <c r="AX219" s="95"/>
      <c r="AY219" s="95"/>
      <c r="AZ219" s="95"/>
      <c r="BA219" s="95"/>
      <c r="BB219" s="95"/>
      <c r="BC219" s="95"/>
      <c r="BD219" s="95"/>
      <c r="BE219" s="95"/>
      <c r="BF219" s="95"/>
      <c r="BG219" s="95"/>
      <c r="BH219" s="95"/>
      <c r="BI219" s="95"/>
      <c r="BJ219" s="95"/>
      <c r="BK219" s="95"/>
      <c r="BL219" s="95"/>
      <c r="BM219" s="95"/>
      <c r="BN219" s="95"/>
      <c r="BO219" s="95"/>
      <c r="BP219" s="95"/>
      <c r="BQ219" s="95"/>
      <c r="BR219" s="95"/>
      <c r="BS219" s="95"/>
      <c r="BT219" s="95"/>
      <c r="BU219" s="95"/>
      <c r="BV219" s="95"/>
      <c r="BW219" s="95"/>
      <c r="BX219" s="95">
        <v>18.399999999999999</v>
      </c>
      <c r="BY219" s="95"/>
      <c r="BZ219" s="95"/>
      <c r="CA219" s="95">
        <v>18.100000000000001</v>
      </c>
      <c r="CB219" s="95"/>
      <c r="CC219" s="95"/>
      <c r="CD219" s="95">
        <v>17.7</v>
      </c>
      <c r="CE219" s="95"/>
      <c r="CF219" s="95"/>
      <c r="CG219" s="95"/>
      <c r="CH219" s="95"/>
      <c r="CI219" s="95"/>
      <c r="CJ219" s="95">
        <v>17.7</v>
      </c>
      <c r="CK219" s="95"/>
      <c r="CL219" s="95"/>
      <c r="CM219" s="95"/>
      <c r="CN219" s="95"/>
      <c r="CO219" s="95"/>
      <c r="CP219" s="95"/>
      <c r="CQ219" s="95"/>
      <c r="CR219" s="125"/>
    </row>
    <row r="220" spans="1:96">
      <c r="A220" s="88"/>
      <c r="B220" s="99"/>
      <c r="C220" s="100">
        <v>10</v>
      </c>
      <c r="E220" s="88">
        <f>COUNT(CR220:#REF!)</f>
        <v>0</v>
      </c>
      <c r="F220" s="88" t="e">
        <f>SUM(CR220:#REF!)</f>
        <v>#REF!</v>
      </c>
      <c r="G220" s="15" t="e">
        <f>AVERAGE(CR220:#REF!)</f>
        <v>#REF!</v>
      </c>
      <c r="H220" s="15" t="e">
        <f>STDEV(CR220:#REF!)</f>
        <v>#REF!</v>
      </c>
      <c r="I220" s="88" t="e">
        <f>MAX(CR220:#REF!)</f>
        <v>#REF!</v>
      </c>
      <c r="J220" s="88" t="e">
        <f>MIN(CR220:#REF!)</f>
        <v>#REF!</v>
      </c>
      <c r="K220" s="16" t="e">
        <f t="shared" si="76"/>
        <v>#REF!</v>
      </c>
      <c r="AO220" s="88"/>
      <c r="AP220" s="99"/>
      <c r="AQ220" s="134">
        <v>10</v>
      </c>
      <c r="AT220" s="108">
        <v>19.86</v>
      </c>
      <c r="BX220" s="88">
        <v>18.34</v>
      </c>
      <c r="CA220" s="88">
        <v>18.27</v>
      </c>
      <c r="CD220" s="88">
        <v>18.02</v>
      </c>
      <c r="CJ220" s="88">
        <v>18</v>
      </c>
      <c r="CR220" s="126"/>
    </row>
    <row r="221" spans="1:96">
      <c r="A221" s="88"/>
      <c r="B221" s="99"/>
      <c r="C221" s="100">
        <v>20</v>
      </c>
      <c r="E221" s="88">
        <f>COUNT(CR221:#REF!)</f>
        <v>0</v>
      </c>
      <c r="F221" s="88" t="e">
        <f>SUM(CR221:#REF!)</f>
        <v>#REF!</v>
      </c>
      <c r="G221" s="15" t="e">
        <f>AVERAGE(CR221:#REF!)</f>
        <v>#REF!</v>
      </c>
      <c r="H221" s="15" t="e">
        <f>STDEV(CR221:#REF!)</f>
        <v>#REF!</v>
      </c>
      <c r="I221" s="88" t="e">
        <f>MAX(CR221:#REF!)</f>
        <v>#REF!</v>
      </c>
      <c r="J221" s="88" t="e">
        <f>MIN(CR221:#REF!)</f>
        <v>#REF!</v>
      </c>
      <c r="K221" s="16" t="e">
        <f t="shared" si="76"/>
        <v>#REF!</v>
      </c>
      <c r="AO221" s="88"/>
      <c r="AP221" s="99"/>
      <c r="AQ221" s="134">
        <v>20</v>
      </c>
      <c r="AT221" s="108">
        <v>19.86</v>
      </c>
      <c r="BX221" s="88">
        <v>18.350000000000001</v>
      </c>
      <c r="CA221" s="88">
        <v>18.27</v>
      </c>
      <c r="CD221" s="88">
        <v>17.78</v>
      </c>
      <c r="CJ221" s="88">
        <v>17.850000000000001</v>
      </c>
      <c r="CR221" s="126"/>
    </row>
    <row r="222" spans="1:96">
      <c r="A222" s="88"/>
      <c r="B222" s="99"/>
      <c r="C222" s="100">
        <v>30</v>
      </c>
      <c r="E222" s="88">
        <f>COUNT(CR222:#REF!)</f>
        <v>0</v>
      </c>
      <c r="F222" s="88" t="e">
        <f>SUM(CR222:#REF!)</f>
        <v>#REF!</v>
      </c>
      <c r="G222" s="15" t="e">
        <f>AVERAGE(CR222:#REF!)</f>
        <v>#REF!</v>
      </c>
      <c r="H222" s="15" t="e">
        <f>STDEV(CR222:#REF!)</f>
        <v>#REF!</v>
      </c>
      <c r="I222" s="88" t="e">
        <f>MAX(CR222:#REF!)</f>
        <v>#REF!</v>
      </c>
      <c r="J222" s="88" t="e">
        <f>MIN(CR222:#REF!)</f>
        <v>#REF!</v>
      </c>
      <c r="K222" s="16" t="e">
        <f t="shared" si="76"/>
        <v>#REF!</v>
      </c>
      <c r="AO222" s="88"/>
      <c r="AP222" s="99"/>
      <c r="AQ222" s="134">
        <v>30</v>
      </c>
      <c r="AT222" s="108">
        <v>19.87</v>
      </c>
      <c r="BX222" s="88">
        <v>18.350000000000001</v>
      </c>
      <c r="CA222" s="88">
        <v>18.27</v>
      </c>
      <c r="CD222" s="88">
        <v>17.75</v>
      </c>
      <c r="CJ222" s="88">
        <v>17.32</v>
      </c>
      <c r="CR222" s="126"/>
    </row>
    <row r="223" spans="1:96">
      <c r="A223" s="88"/>
      <c r="B223" s="99"/>
      <c r="C223" s="100">
        <v>50</v>
      </c>
      <c r="E223" s="88">
        <f>COUNT(CR223:#REF!)</f>
        <v>0</v>
      </c>
      <c r="F223" s="88" t="e">
        <f>SUM(CR223:#REF!)</f>
        <v>#REF!</v>
      </c>
      <c r="G223" s="15" t="e">
        <f>AVERAGE(CR223:#REF!)</f>
        <v>#REF!</v>
      </c>
      <c r="H223" s="15" t="e">
        <f>STDEV(CR223:#REF!)</f>
        <v>#REF!</v>
      </c>
      <c r="I223" s="88" t="e">
        <f>MAX(CR223:#REF!)</f>
        <v>#REF!</v>
      </c>
      <c r="J223" s="88" t="e">
        <f>MIN(CR223:#REF!)</f>
        <v>#REF!</v>
      </c>
      <c r="K223" s="16" t="e">
        <f t="shared" ref="K223:K239" si="77">D223-G223</f>
        <v>#REF!</v>
      </c>
      <c r="AO223" s="88"/>
      <c r="AP223" s="99"/>
      <c r="AQ223" s="134">
        <v>50</v>
      </c>
      <c r="AT223" s="108">
        <v>19.87</v>
      </c>
      <c r="BX223" s="88">
        <v>18.350000000000001</v>
      </c>
      <c r="CA223" s="88">
        <v>17.91</v>
      </c>
      <c r="CD223" s="88">
        <v>17.73</v>
      </c>
      <c r="CJ223" s="88">
        <v>16.45</v>
      </c>
      <c r="CR223" s="126"/>
    </row>
    <row r="224" spans="1:96">
      <c r="A224" s="88"/>
      <c r="B224" s="99"/>
      <c r="C224" s="100">
        <v>75</v>
      </c>
      <c r="E224" s="88">
        <f>COUNT(CR224:#REF!)</f>
        <v>0</v>
      </c>
      <c r="F224" s="88" t="e">
        <f>SUM(CR224:#REF!)</f>
        <v>#REF!</v>
      </c>
      <c r="G224" s="15" t="e">
        <f>AVERAGE(CR224:#REF!)</f>
        <v>#REF!</v>
      </c>
      <c r="H224" s="15" t="e">
        <f>STDEV(CR224:#REF!)</f>
        <v>#REF!</v>
      </c>
      <c r="I224" s="88" t="e">
        <f>MAX(CR224:#REF!)</f>
        <v>#REF!</v>
      </c>
      <c r="J224" s="88" t="e">
        <f>MIN(CR224:#REF!)</f>
        <v>#REF!</v>
      </c>
      <c r="K224" s="16" t="e">
        <f t="shared" si="77"/>
        <v>#REF!</v>
      </c>
      <c r="AO224" s="88"/>
      <c r="AP224" s="99"/>
      <c r="AQ224" s="134">
        <v>75</v>
      </c>
      <c r="AT224" s="108">
        <v>19.87</v>
      </c>
      <c r="BX224" s="88">
        <v>18.350000000000001</v>
      </c>
      <c r="CA224" s="88">
        <v>17.73</v>
      </c>
      <c r="CD224" s="88">
        <v>17.27</v>
      </c>
      <c r="CJ224" s="88">
        <v>16.37</v>
      </c>
      <c r="CR224" s="126"/>
    </row>
    <row r="225" spans="1:96">
      <c r="A225" s="88"/>
      <c r="B225" s="99"/>
      <c r="C225" s="100">
        <v>100</v>
      </c>
      <c r="E225" s="88">
        <f>COUNT(CR225:#REF!)</f>
        <v>0</v>
      </c>
      <c r="F225" s="88" t="e">
        <f>SUM(CR225:#REF!)</f>
        <v>#REF!</v>
      </c>
      <c r="G225" s="15" t="e">
        <f>AVERAGE(CR225:#REF!)</f>
        <v>#REF!</v>
      </c>
      <c r="H225" s="15" t="e">
        <f>STDEV(CR225:#REF!)</f>
        <v>#REF!</v>
      </c>
      <c r="I225" s="88" t="e">
        <f>MAX(CR225:#REF!)</f>
        <v>#REF!</v>
      </c>
      <c r="J225" s="88" t="e">
        <f>MIN(CR225:#REF!)</f>
        <v>#REF!</v>
      </c>
      <c r="K225" s="16" t="e">
        <f t="shared" si="77"/>
        <v>#REF!</v>
      </c>
      <c r="AO225" s="88"/>
      <c r="AP225" s="99"/>
      <c r="AQ225" s="134">
        <v>100</v>
      </c>
      <c r="AT225" s="108">
        <v>19.850000000000001</v>
      </c>
      <c r="BX225" s="88">
        <v>18.309999999999999</v>
      </c>
      <c r="CA225" s="88">
        <v>17.010000000000002</v>
      </c>
      <c r="CD225" s="88">
        <v>16.989999999999998</v>
      </c>
      <c r="CJ225" s="88">
        <v>16.309999999999999</v>
      </c>
      <c r="CR225" s="126"/>
    </row>
    <row r="226" spans="1:96">
      <c r="A226" s="88"/>
      <c r="B226" s="99"/>
      <c r="C226" s="100">
        <v>150</v>
      </c>
      <c r="E226" s="88">
        <f>COUNT(CR226:#REF!)</f>
        <v>0</v>
      </c>
      <c r="F226" s="88" t="e">
        <f>SUM(CR226:#REF!)</f>
        <v>#REF!</v>
      </c>
      <c r="G226" s="15" t="e">
        <f>AVERAGE(CR226:#REF!)</f>
        <v>#REF!</v>
      </c>
      <c r="H226" s="15" t="e">
        <f>STDEV(CR226:#REF!)</f>
        <v>#REF!</v>
      </c>
      <c r="I226" s="88" t="e">
        <f>MAX(CR226:#REF!)</f>
        <v>#REF!</v>
      </c>
      <c r="J226" s="88" t="e">
        <f>MIN(CR226:#REF!)</f>
        <v>#REF!</v>
      </c>
      <c r="K226" s="16" t="e">
        <f t="shared" si="77"/>
        <v>#REF!</v>
      </c>
      <c r="AO226" s="88"/>
      <c r="AP226" s="99"/>
      <c r="AQ226" s="134">
        <v>150</v>
      </c>
      <c r="AT226" s="108">
        <v>19.809999999999999</v>
      </c>
      <c r="BX226" s="88">
        <v>18.170000000000002</v>
      </c>
      <c r="CA226" s="88">
        <v>15.11</v>
      </c>
      <c r="CD226" s="88">
        <v>15.48</v>
      </c>
      <c r="CJ226" s="88">
        <v>15.64</v>
      </c>
      <c r="CR226" s="126"/>
    </row>
    <row r="227" spans="1:96">
      <c r="A227" s="88"/>
      <c r="B227" s="99"/>
      <c r="C227" s="100">
        <v>200</v>
      </c>
      <c r="E227" s="88">
        <f>COUNT(CR227:#REF!)</f>
        <v>0</v>
      </c>
      <c r="F227" s="88" t="e">
        <f>SUM(CR227:#REF!)</f>
        <v>#REF!</v>
      </c>
      <c r="G227" s="15" t="e">
        <f>AVERAGE(CR227:#REF!)</f>
        <v>#REF!</v>
      </c>
      <c r="H227" s="15" t="e">
        <f>STDEV(CR227:#REF!)</f>
        <v>#REF!</v>
      </c>
      <c r="I227" s="88" t="e">
        <f>MAX(CR227:#REF!)</f>
        <v>#REF!</v>
      </c>
      <c r="J227" s="88" t="e">
        <f>MIN(CR227:#REF!)</f>
        <v>#REF!</v>
      </c>
      <c r="K227" s="16" t="e">
        <f t="shared" si="77"/>
        <v>#REF!</v>
      </c>
      <c r="AO227" s="88"/>
      <c r="AP227" s="99"/>
      <c r="AQ227" s="134">
        <v>200</v>
      </c>
      <c r="AT227" s="108">
        <v>19.7</v>
      </c>
      <c r="BX227" s="88">
        <v>17.29</v>
      </c>
      <c r="CA227" s="88">
        <v>14.09</v>
      </c>
      <c r="CD227" s="88">
        <v>13.79</v>
      </c>
      <c r="CJ227" s="88">
        <v>13.91</v>
      </c>
      <c r="CR227" s="126"/>
    </row>
    <row r="228" spans="1:96">
      <c r="A228" s="88"/>
      <c r="B228" s="99"/>
      <c r="C228" s="100">
        <v>300</v>
      </c>
      <c r="E228" s="88">
        <f>COUNT(CR228:#REF!)</f>
        <v>0</v>
      </c>
      <c r="F228" s="88" t="e">
        <f>SUM(CR228:#REF!)</f>
        <v>#REF!</v>
      </c>
      <c r="G228" s="15" t="e">
        <f>AVERAGE(CR228:#REF!)</f>
        <v>#REF!</v>
      </c>
      <c r="H228" s="15" t="e">
        <f>STDEV(CR228:#REF!)</f>
        <v>#REF!</v>
      </c>
      <c r="I228" s="88" t="e">
        <f>MAX(CR228:#REF!)</f>
        <v>#REF!</v>
      </c>
      <c r="J228" s="88" t="e">
        <f>MIN(CR228:#REF!)</f>
        <v>#REF!</v>
      </c>
      <c r="K228" s="16" t="e">
        <f t="shared" si="77"/>
        <v>#REF!</v>
      </c>
      <c r="AO228" s="88"/>
      <c r="AP228" s="99"/>
      <c r="AQ228" s="134">
        <v>300</v>
      </c>
      <c r="AT228" s="108">
        <v>17.149999999999999</v>
      </c>
      <c r="CR228" s="126"/>
    </row>
    <row r="229" spans="1:96">
      <c r="A229" s="88"/>
      <c r="B229" s="99"/>
      <c r="C229" s="100">
        <v>400</v>
      </c>
      <c r="E229" s="88">
        <f>COUNT(CR229:#REF!)</f>
        <v>0</v>
      </c>
      <c r="F229" s="88" t="e">
        <f>SUM(CR229:#REF!)</f>
        <v>#REF!</v>
      </c>
      <c r="G229" s="15" t="e">
        <f>AVERAGE(CR229:#REF!)</f>
        <v>#REF!</v>
      </c>
      <c r="H229" s="15" t="e">
        <f>STDEV(CR229:#REF!)</f>
        <v>#REF!</v>
      </c>
      <c r="I229" s="88" t="e">
        <f>MAX(CR229:#REF!)</f>
        <v>#REF!</v>
      </c>
      <c r="J229" s="88" t="e">
        <f>MIN(CR229:#REF!)</f>
        <v>#REF!</v>
      </c>
      <c r="K229" s="16" t="e">
        <f t="shared" si="77"/>
        <v>#REF!</v>
      </c>
      <c r="AO229" s="88"/>
      <c r="AP229" s="99"/>
      <c r="AQ229" s="134">
        <v>400</v>
      </c>
      <c r="AT229" s="108">
        <v>15.48</v>
      </c>
      <c r="CR229" s="126"/>
    </row>
    <row r="230" spans="1:96">
      <c r="A230" s="88"/>
      <c r="B230" s="99"/>
      <c r="C230" s="100">
        <v>500</v>
      </c>
      <c r="E230" s="88">
        <f>COUNT(CR230:#REF!)</f>
        <v>0</v>
      </c>
      <c r="F230" s="88" t="e">
        <f>SUM(CR230:#REF!)</f>
        <v>#REF!</v>
      </c>
      <c r="G230" s="15" t="e">
        <f>AVERAGE(CR230:#REF!)</f>
        <v>#REF!</v>
      </c>
      <c r="H230" s="15" t="e">
        <f>STDEV(CR230:#REF!)</f>
        <v>#REF!</v>
      </c>
      <c r="I230" s="88" t="e">
        <f>MAX(CR230:#REF!)</f>
        <v>#REF!</v>
      </c>
      <c r="J230" s="88" t="e">
        <f>MIN(CR230:#REF!)</f>
        <v>#REF!</v>
      </c>
      <c r="K230" s="16" t="e">
        <f t="shared" si="77"/>
        <v>#REF!</v>
      </c>
      <c r="AO230" s="88"/>
      <c r="AP230" s="99"/>
      <c r="AQ230" s="134">
        <v>500</v>
      </c>
      <c r="AT230" s="108">
        <v>12.69</v>
      </c>
      <c r="CR230" s="126"/>
    </row>
    <row r="231" spans="1:96">
      <c r="A231" s="88"/>
      <c r="B231" s="99"/>
      <c r="C231" s="100">
        <v>600</v>
      </c>
      <c r="D231" s="88"/>
      <c r="E231" s="88">
        <f>COUNT(CR231:#REF!)</f>
        <v>0</v>
      </c>
      <c r="F231" s="88" t="e">
        <f>SUM(CR231:#REF!)</f>
        <v>#REF!</v>
      </c>
      <c r="G231" s="15" t="e">
        <f>AVERAGE(CR231:#REF!)</f>
        <v>#REF!</v>
      </c>
      <c r="H231" s="15" t="e">
        <f>STDEV(CR231:#REF!)</f>
        <v>#REF!</v>
      </c>
      <c r="I231" s="88" t="e">
        <f>MAX(CR231:#REF!)</f>
        <v>#REF!</v>
      </c>
      <c r="J231" s="88" t="e">
        <f>MIN(CR231:#REF!)</f>
        <v>#REF!</v>
      </c>
      <c r="K231" s="16" t="e">
        <f t="shared" si="77"/>
        <v>#REF!</v>
      </c>
      <c r="AO231" s="88"/>
      <c r="AP231" s="99"/>
      <c r="AQ231" s="134">
        <v>600</v>
      </c>
      <c r="AS231" s="88"/>
      <c r="AT231" s="88"/>
      <c r="AU231" s="88"/>
      <c r="AV231" s="88"/>
      <c r="AW231" s="88"/>
      <c r="AX231" s="88"/>
      <c r="AY231" s="88"/>
      <c r="AZ231" s="88"/>
      <c r="BA231" s="88"/>
      <c r="BB231" s="88"/>
      <c r="BC231" s="88"/>
      <c r="BD231" s="88"/>
      <c r="BE231" s="88"/>
      <c r="BF231" s="88"/>
      <c r="BG231" s="88"/>
      <c r="BH231" s="88"/>
      <c r="BI231" s="88"/>
      <c r="BJ231" s="88"/>
      <c r="BK231" s="88"/>
      <c r="BL231" s="88"/>
      <c r="BM231" s="88"/>
      <c r="BN231" s="88"/>
      <c r="BO231" s="88"/>
      <c r="BP231" s="88"/>
      <c r="BQ231" s="88"/>
      <c r="BR231" s="88"/>
      <c r="BS231" s="88"/>
      <c r="BT231" s="88"/>
      <c r="BU231" s="88"/>
      <c r="BV231" s="88"/>
      <c r="BW231" s="88"/>
      <c r="BX231" s="88"/>
      <c r="BY231" s="88"/>
      <c r="BZ231" s="88"/>
      <c r="CA231" s="88"/>
      <c r="CB231" s="88"/>
      <c r="CC231" s="88"/>
      <c r="CD231" s="88"/>
      <c r="CE231" s="88"/>
      <c r="CF231" s="88"/>
      <c r="CG231" s="88"/>
      <c r="CH231" s="88"/>
      <c r="CI231" s="88"/>
      <c r="CJ231" s="88"/>
      <c r="CK231" s="88"/>
      <c r="CL231" s="88"/>
      <c r="CM231" s="88"/>
      <c r="CN231" s="88"/>
      <c r="CO231" s="88"/>
      <c r="CP231" s="88"/>
      <c r="CQ231" s="88"/>
      <c r="CR231" s="126"/>
    </row>
    <row r="232" spans="1:96">
      <c r="A232" s="88"/>
      <c r="B232" s="94"/>
      <c r="C232" s="130"/>
      <c r="D232" s="88"/>
      <c r="E232" s="88"/>
      <c r="F232" s="88"/>
      <c r="G232" s="15"/>
      <c r="H232" s="15"/>
      <c r="I232" s="88"/>
      <c r="J232" s="88"/>
      <c r="AO232" s="88"/>
      <c r="AP232" s="94"/>
      <c r="AQ232" s="131"/>
      <c r="AS232" s="88"/>
      <c r="AT232" s="88"/>
      <c r="AU232" s="88"/>
      <c r="AV232" s="88"/>
      <c r="AW232" s="88"/>
      <c r="AX232" s="88"/>
      <c r="AY232" s="88"/>
      <c r="AZ232" s="88"/>
      <c r="BA232" s="88"/>
      <c r="BB232" s="88"/>
      <c r="BC232" s="88"/>
      <c r="BD232" s="88"/>
      <c r="BE232" s="88"/>
      <c r="BF232" s="88"/>
      <c r="BG232" s="88"/>
      <c r="BH232" s="88"/>
      <c r="BI232" s="88"/>
      <c r="BJ232" s="88"/>
      <c r="BK232" s="88"/>
      <c r="BL232" s="88"/>
      <c r="BM232" s="88"/>
      <c r="BN232" s="88"/>
      <c r="BO232" s="88"/>
      <c r="BP232" s="88"/>
      <c r="BQ232" s="88"/>
      <c r="BR232" s="88"/>
      <c r="BS232" s="88"/>
      <c r="BT232" s="88"/>
      <c r="BU232" s="88"/>
      <c r="BV232" s="88"/>
      <c r="BW232" s="88"/>
      <c r="BX232" s="88"/>
      <c r="BY232" s="88"/>
      <c r="BZ232" s="88"/>
      <c r="CA232" s="88"/>
      <c r="CB232" s="88"/>
      <c r="CC232" s="88"/>
      <c r="CD232" s="88"/>
      <c r="CE232" s="88"/>
      <c r="CF232" s="88"/>
      <c r="CG232" s="88"/>
      <c r="CH232" s="88"/>
      <c r="CI232" s="88"/>
      <c r="CJ232" s="88"/>
      <c r="CK232" s="88"/>
      <c r="CL232" s="88"/>
      <c r="CM232" s="88"/>
      <c r="CN232" s="88"/>
      <c r="CO232" s="88"/>
      <c r="CP232" s="88"/>
      <c r="CQ232" s="88"/>
      <c r="CR232" s="131"/>
    </row>
    <row r="233" spans="1:96">
      <c r="A233" s="95"/>
      <c r="B233" s="96"/>
      <c r="C233" s="97" t="s">
        <v>15</v>
      </c>
      <c r="D233" s="95"/>
      <c r="E233" s="88">
        <f>COUNT(CR233:#REF!)</f>
        <v>0</v>
      </c>
      <c r="F233" s="88" t="e">
        <f>SUM(CR233:#REF!)</f>
        <v>#REF!</v>
      </c>
      <c r="G233" s="15" t="e">
        <f>AVERAGE(CR233:#REF!)</f>
        <v>#REF!</v>
      </c>
      <c r="H233" s="15" t="e">
        <f>STDEV(CR233:#REF!)</f>
        <v>#REF!</v>
      </c>
      <c r="I233" s="88" t="e">
        <f>MAX(CR233:#REF!)</f>
        <v>#REF!</v>
      </c>
      <c r="J233" s="88" t="e">
        <f>MIN(CR233:#REF!)</f>
        <v>#REF!</v>
      </c>
      <c r="K233" s="16" t="e">
        <f>D233-G233</f>
        <v>#REF!</v>
      </c>
      <c r="AO233" s="95"/>
      <c r="AP233" s="96"/>
      <c r="AQ233" s="133" t="s">
        <v>15</v>
      </c>
      <c r="AS233" s="95"/>
      <c r="AT233" s="95">
        <v>44</v>
      </c>
      <c r="AU233" s="95"/>
      <c r="AV233" s="95"/>
      <c r="AW233" s="95"/>
      <c r="AX233" s="95"/>
      <c r="AY233" s="95"/>
      <c r="AZ233" s="95"/>
      <c r="BA233" s="95"/>
      <c r="BB233" s="95"/>
      <c r="BC233" s="95"/>
      <c r="BD233" s="95"/>
      <c r="BE233" s="95"/>
      <c r="BF233" s="95"/>
      <c r="BG233" s="95"/>
      <c r="BH233" s="95"/>
      <c r="BI233" s="95"/>
      <c r="BJ233" s="95"/>
      <c r="BK233" s="95"/>
      <c r="BL233" s="95"/>
      <c r="BM233" s="95"/>
      <c r="BN233" s="95"/>
      <c r="BO233" s="95"/>
      <c r="BP233" s="95"/>
      <c r="BQ233" s="95"/>
      <c r="BR233" s="95"/>
      <c r="BS233" s="95"/>
      <c r="BT233" s="95"/>
      <c r="BU233" s="95"/>
      <c r="BV233" s="95"/>
      <c r="BW233" s="95"/>
      <c r="BX233" s="95">
        <v>284</v>
      </c>
      <c r="BY233" s="95"/>
      <c r="BZ233" s="95"/>
      <c r="CA233" s="95">
        <v>106</v>
      </c>
      <c r="CB233" s="95"/>
      <c r="CC233" s="95"/>
      <c r="CD233" s="95">
        <v>270</v>
      </c>
      <c r="CE233" s="95"/>
      <c r="CF233" s="95"/>
      <c r="CG233" s="95"/>
      <c r="CH233" s="95"/>
      <c r="CI233" s="95"/>
      <c r="CJ233" s="95">
        <v>313</v>
      </c>
      <c r="CK233" s="95"/>
      <c r="CL233" s="95"/>
      <c r="CM233" s="95"/>
      <c r="CN233" s="95"/>
      <c r="CO233" s="95"/>
      <c r="CP233" s="95"/>
      <c r="CQ233" s="95"/>
      <c r="CR233" s="125"/>
    </row>
    <row r="234" spans="1:96">
      <c r="A234" s="88"/>
      <c r="B234" s="99"/>
      <c r="C234" s="100" t="s">
        <v>16</v>
      </c>
      <c r="D234" s="88"/>
      <c r="E234" s="88">
        <f>COUNT(CR234:#REF!)</f>
        <v>0</v>
      </c>
      <c r="F234" s="88" t="e">
        <f>SUM(CR234:#REF!)</f>
        <v>#REF!</v>
      </c>
      <c r="G234" s="15" t="e">
        <f>AVERAGE(CR234:#REF!)</f>
        <v>#REF!</v>
      </c>
      <c r="H234" s="15" t="e">
        <f>STDEV(CR234:#REF!)</f>
        <v>#REF!</v>
      </c>
      <c r="I234" s="88" t="e">
        <f>MAX(CR234:#REF!)</f>
        <v>#REF!</v>
      </c>
      <c r="J234" s="88" t="e">
        <f>MIN(CR234:#REF!)</f>
        <v>#REF!</v>
      </c>
      <c r="K234" s="16" t="e">
        <f>D234-G234</f>
        <v>#REF!</v>
      </c>
      <c r="AO234" s="88"/>
      <c r="AP234" s="99"/>
      <c r="AQ234" s="134" t="s">
        <v>16</v>
      </c>
      <c r="AS234" s="88"/>
      <c r="AT234" s="88">
        <v>0.5</v>
      </c>
      <c r="AU234" s="88"/>
      <c r="AV234" s="88"/>
      <c r="AW234" s="88"/>
      <c r="AX234" s="88"/>
      <c r="AY234" s="88"/>
      <c r="AZ234" s="88"/>
      <c r="BA234" s="88"/>
      <c r="BB234" s="88"/>
      <c r="BC234" s="88"/>
      <c r="BD234" s="88"/>
      <c r="BE234" s="88"/>
      <c r="BF234" s="88"/>
      <c r="BG234" s="88"/>
      <c r="BH234" s="88"/>
      <c r="BI234" s="88"/>
      <c r="BJ234" s="88"/>
      <c r="BK234" s="88"/>
      <c r="BL234" s="88"/>
      <c r="BM234" s="88"/>
      <c r="BN234" s="88"/>
      <c r="BO234" s="88"/>
      <c r="BP234" s="88"/>
      <c r="BQ234" s="88"/>
      <c r="BR234" s="88"/>
      <c r="BS234" s="88"/>
      <c r="BT234" s="88"/>
      <c r="BU234" s="88"/>
      <c r="BV234" s="88"/>
      <c r="BW234" s="88"/>
      <c r="BX234" s="88">
        <v>0.3</v>
      </c>
      <c r="BY234" s="88"/>
      <c r="BZ234" s="88"/>
      <c r="CA234" s="88">
        <v>1.2</v>
      </c>
      <c r="CB234" s="88"/>
      <c r="CC234" s="88"/>
      <c r="CD234" s="88">
        <v>0.7</v>
      </c>
      <c r="CE234" s="88"/>
      <c r="CF234" s="88"/>
      <c r="CG234" s="88"/>
      <c r="CH234" s="88"/>
      <c r="CI234" s="88"/>
      <c r="CJ234" s="88">
        <v>1.6</v>
      </c>
      <c r="CK234" s="88"/>
      <c r="CL234" s="88"/>
      <c r="CM234" s="88"/>
      <c r="CN234" s="88"/>
      <c r="CO234" s="88"/>
      <c r="CP234" s="88"/>
      <c r="CQ234" s="88"/>
      <c r="CR234" s="126"/>
    </row>
    <row r="235" spans="1:96">
      <c r="A235" s="88" t="s">
        <v>0</v>
      </c>
      <c r="B235" s="88" t="s">
        <v>1</v>
      </c>
      <c r="C235" s="89" t="s">
        <v>2</v>
      </c>
      <c r="D235" s="88">
        <v>2003</v>
      </c>
      <c r="E235" s="88" t="s">
        <v>3</v>
      </c>
      <c r="F235" s="88" t="s">
        <v>79</v>
      </c>
      <c r="G235" s="15" t="s">
        <v>4</v>
      </c>
      <c r="H235" s="15" t="s">
        <v>82</v>
      </c>
      <c r="I235" s="88" t="s">
        <v>5</v>
      </c>
      <c r="J235" s="88" t="s">
        <v>6</v>
      </c>
      <c r="K235" s="15" t="s">
        <v>7</v>
      </c>
      <c r="L235" s="16" t="s">
        <v>84</v>
      </c>
      <c r="AO235" s="91" t="s">
        <v>11</v>
      </c>
      <c r="AP235" s="91" t="s">
        <v>12</v>
      </c>
      <c r="AQ235" s="128" t="s">
        <v>13</v>
      </c>
      <c r="AS235" s="88">
        <v>2006</v>
      </c>
      <c r="AT235" s="88">
        <v>2005</v>
      </c>
      <c r="AU235" s="88">
        <v>2004</v>
      </c>
      <c r="AV235" s="88">
        <v>2003</v>
      </c>
      <c r="AW235" s="88"/>
      <c r="AX235" s="88"/>
      <c r="AY235" s="88">
        <v>2002</v>
      </c>
      <c r="AZ235" s="88">
        <v>2001</v>
      </c>
      <c r="BA235" s="88">
        <v>2000</v>
      </c>
      <c r="BB235" s="88"/>
      <c r="BC235" s="88">
        <v>1999</v>
      </c>
      <c r="BD235" s="88" t="s">
        <v>81</v>
      </c>
      <c r="BE235" s="88">
        <v>1997</v>
      </c>
      <c r="BF235" s="88">
        <v>1996</v>
      </c>
      <c r="BG235" s="88">
        <v>1995</v>
      </c>
      <c r="BH235" s="91">
        <v>1994</v>
      </c>
      <c r="BI235" s="91">
        <v>1993</v>
      </c>
      <c r="BJ235" s="91">
        <v>1992</v>
      </c>
      <c r="BK235" s="91">
        <v>1991</v>
      </c>
      <c r="BL235" s="91">
        <v>1990</v>
      </c>
      <c r="BM235" s="91">
        <v>1990</v>
      </c>
      <c r="BN235" s="91">
        <v>1989</v>
      </c>
      <c r="BO235" s="91">
        <v>1989</v>
      </c>
      <c r="BP235" s="91">
        <v>1989</v>
      </c>
      <c r="BQ235" s="91">
        <v>1988</v>
      </c>
      <c r="BR235" s="91">
        <v>1988</v>
      </c>
      <c r="BS235" s="91">
        <v>1987</v>
      </c>
      <c r="BT235" s="91">
        <v>1986</v>
      </c>
      <c r="BU235" s="91">
        <v>1986</v>
      </c>
      <c r="BV235" s="91">
        <v>1986</v>
      </c>
      <c r="BW235" s="91">
        <v>1985</v>
      </c>
      <c r="BX235" s="91">
        <v>1985</v>
      </c>
      <c r="BY235" s="91">
        <v>1985</v>
      </c>
      <c r="BZ235" s="91">
        <v>1984</v>
      </c>
      <c r="CA235" s="91">
        <v>1984</v>
      </c>
      <c r="CB235" s="91">
        <v>1984</v>
      </c>
      <c r="CC235" s="91">
        <v>1984</v>
      </c>
      <c r="CD235" s="91">
        <v>1984</v>
      </c>
      <c r="CE235" s="91">
        <v>1983</v>
      </c>
      <c r="CF235" s="91">
        <v>1983</v>
      </c>
      <c r="CG235" s="91">
        <v>1983</v>
      </c>
      <c r="CH235" s="91">
        <v>1983</v>
      </c>
      <c r="CI235" s="91">
        <v>1982</v>
      </c>
      <c r="CJ235" s="91">
        <v>1982</v>
      </c>
      <c r="CK235" s="91">
        <v>1982</v>
      </c>
      <c r="CL235" s="91">
        <v>1982</v>
      </c>
      <c r="CM235" s="91">
        <v>1981</v>
      </c>
      <c r="CN235" s="91">
        <v>1981</v>
      </c>
      <c r="CO235" s="91">
        <v>1981</v>
      </c>
      <c r="CP235" s="91">
        <v>1981</v>
      </c>
      <c r="CQ235" s="91">
        <v>1981</v>
      </c>
      <c r="CR235" s="128">
        <v>1980</v>
      </c>
    </row>
    <row r="236" spans="1:96">
      <c r="A236" s="91">
        <v>2</v>
      </c>
      <c r="B236" s="92">
        <v>64</v>
      </c>
      <c r="C236" s="93" t="s">
        <v>14</v>
      </c>
      <c r="D236" s="91"/>
      <c r="E236" s="88">
        <f>COUNT(CR236:#REF!)</f>
        <v>0</v>
      </c>
      <c r="F236" s="88" t="e">
        <f>SUM(CR236:#REF!)</f>
        <v>#REF!</v>
      </c>
      <c r="G236" s="15" t="e">
        <f>AVERAGE(CR236:#REF!)</f>
        <v>#REF!</v>
      </c>
      <c r="H236" s="15" t="e">
        <f>STDEV(CR236:#REF!)</f>
        <v>#REF!</v>
      </c>
      <c r="I236" s="88" t="e">
        <f>MAX(CR236:#REF!)</f>
        <v>#REF!</v>
      </c>
      <c r="J236" s="88" t="e">
        <f>MIN(CR236:#REF!)</f>
        <v>#REF!</v>
      </c>
      <c r="K236" s="16" t="e">
        <f t="shared" si="77"/>
        <v>#REF!</v>
      </c>
      <c r="AO236" s="91">
        <v>2</v>
      </c>
      <c r="AP236" s="92">
        <v>64</v>
      </c>
      <c r="AQ236" s="132" t="s">
        <v>14</v>
      </c>
      <c r="AS236" s="91"/>
      <c r="AT236" s="91">
        <v>15</v>
      </c>
      <c r="AU236" s="91"/>
      <c r="AV236" s="91"/>
      <c r="AW236" s="91"/>
      <c r="AX236" s="91"/>
      <c r="AY236" s="91"/>
      <c r="AZ236" s="91"/>
      <c r="BA236" s="91"/>
      <c r="BB236" s="91"/>
      <c r="BC236" s="91"/>
      <c r="BD236" s="91"/>
      <c r="BE236" s="91"/>
      <c r="BF236" s="91"/>
      <c r="BG236" s="91"/>
      <c r="BH236" s="91"/>
      <c r="BI236" s="91"/>
      <c r="BJ236" s="91"/>
      <c r="BK236" s="91"/>
      <c r="BL236" s="91"/>
      <c r="BM236" s="91"/>
      <c r="BN236" s="91"/>
      <c r="BO236" s="91"/>
      <c r="BP236" s="91"/>
      <c r="BQ236" s="91">
        <v>17</v>
      </c>
      <c r="BR236" s="91"/>
      <c r="BS236" s="91"/>
      <c r="BT236" s="91"/>
      <c r="BU236" s="91"/>
      <c r="BV236" s="91"/>
      <c r="BW236" s="91"/>
      <c r="BX236" s="91">
        <v>7</v>
      </c>
      <c r="BY236" s="91"/>
      <c r="BZ236" s="91"/>
      <c r="CA236" s="91">
        <v>21</v>
      </c>
      <c r="CB236" s="91"/>
      <c r="CC236" s="91"/>
      <c r="CD236" s="91">
        <v>2</v>
      </c>
      <c r="CE236" s="91"/>
      <c r="CF236" s="91"/>
      <c r="CG236" s="91"/>
      <c r="CH236" s="91"/>
      <c r="CI236" s="91"/>
      <c r="CJ236" s="91">
        <v>6</v>
      </c>
      <c r="CK236" s="91"/>
      <c r="CL236" s="91"/>
      <c r="CM236" s="91"/>
      <c r="CN236" s="91"/>
      <c r="CO236" s="91"/>
      <c r="CP236" s="91"/>
      <c r="CQ236" s="91"/>
      <c r="CR236" s="124"/>
    </row>
    <row r="237" spans="1:96">
      <c r="A237" s="88"/>
      <c r="B237" s="99"/>
      <c r="C237" s="97">
        <v>0</v>
      </c>
      <c r="D237" s="95"/>
      <c r="E237" s="88">
        <f>COUNT(CR237:#REF!)</f>
        <v>0</v>
      </c>
      <c r="F237" s="88" t="e">
        <f>SUM(CR237:#REF!)</f>
        <v>#REF!</v>
      </c>
      <c r="G237" s="15" t="e">
        <f>AVERAGE(CR237:#REF!)</f>
        <v>#REF!</v>
      </c>
      <c r="H237" s="15" t="e">
        <f>STDEV(CR237:#REF!)</f>
        <v>#REF!</v>
      </c>
      <c r="I237" s="88" t="e">
        <f>MAX(CR237:#REF!)</f>
        <v>#REF!</v>
      </c>
      <c r="J237" s="88" t="e">
        <f>MIN(CR237:#REF!)</f>
        <v>#REF!</v>
      </c>
      <c r="K237" s="16" t="e">
        <f t="shared" si="77"/>
        <v>#REF!</v>
      </c>
      <c r="AO237" s="88"/>
      <c r="AP237" s="99"/>
      <c r="AQ237" s="133">
        <v>0</v>
      </c>
      <c r="AS237" s="95"/>
      <c r="AT237" s="95">
        <v>19.8</v>
      </c>
      <c r="AU237" s="95"/>
      <c r="AV237" s="95"/>
      <c r="AW237" s="95"/>
      <c r="AX237" s="95"/>
      <c r="AY237" s="95"/>
      <c r="AZ237" s="95"/>
      <c r="BA237" s="95"/>
      <c r="BB237" s="95"/>
      <c r="BC237" s="95"/>
      <c r="BD237" s="95"/>
      <c r="BE237" s="95"/>
      <c r="BF237" s="95"/>
      <c r="BG237" s="95"/>
      <c r="BH237" s="95"/>
      <c r="BI237" s="95"/>
      <c r="BJ237" s="95"/>
      <c r="BK237" s="95"/>
      <c r="BL237" s="95"/>
      <c r="BM237" s="95"/>
      <c r="BN237" s="95"/>
      <c r="BO237" s="95"/>
      <c r="BP237" s="95"/>
      <c r="BQ237" s="95">
        <v>19.100000000000001</v>
      </c>
      <c r="BR237" s="95"/>
      <c r="BS237" s="95"/>
      <c r="BT237" s="95"/>
      <c r="BU237" s="95"/>
      <c r="BV237" s="95"/>
      <c r="BW237" s="95"/>
      <c r="BX237" s="95">
        <v>19</v>
      </c>
      <c r="BY237" s="95"/>
      <c r="BZ237" s="95"/>
      <c r="CA237" s="95">
        <v>16.5</v>
      </c>
      <c r="CB237" s="95"/>
      <c r="CC237" s="95"/>
      <c r="CD237" s="95">
        <v>17.3</v>
      </c>
      <c r="CE237" s="95"/>
      <c r="CF237" s="95"/>
      <c r="CG237" s="95"/>
      <c r="CH237" s="95"/>
      <c r="CI237" s="95"/>
      <c r="CJ237" s="95">
        <v>17.2</v>
      </c>
      <c r="CK237" s="95"/>
      <c r="CL237" s="95"/>
      <c r="CM237" s="95"/>
      <c r="CN237" s="95"/>
      <c r="CO237" s="95"/>
      <c r="CP237" s="95"/>
      <c r="CQ237" s="95"/>
      <c r="CR237" s="125"/>
    </row>
    <row r="238" spans="1:96">
      <c r="A238" s="88"/>
      <c r="B238" s="99"/>
      <c r="C238" s="100">
        <v>10</v>
      </c>
      <c r="E238" s="88">
        <f>COUNT(CR238:#REF!)</f>
        <v>0</v>
      </c>
      <c r="F238" s="88" t="e">
        <f>SUM(CR238:#REF!)</f>
        <v>#REF!</v>
      </c>
      <c r="G238" s="15" t="e">
        <f>AVERAGE(CR238:#REF!)</f>
        <v>#REF!</v>
      </c>
      <c r="H238" s="15" t="e">
        <f>STDEV(CR238:#REF!)</f>
        <v>#REF!</v>
      </c>
      <c r="I238" s="88" t="e">
        <f>MAX(CR238:#REF!)</f>
        <v>#REF!</v>
      </c>
      <c r="J238" s="88" t="e">
        <f>MIN(CR238:#REF!)</f>
        <v>#REF!</v>
      </c>
      <c r="K238" s="16" t="e">
        <f t="shared" si="77"/>
        <v>#REF!</v>
      </c>
      <c r="AO238" s="88"/>
      <c r="AP238" s="99"/>
      <c r="AQ238" s="134">
        <v>10</v>
      </c>
      <c r="AT238" s="108">
        <v>19.760000000000002</v>
      </c>
      <c r="BQ238" s="88">
        <v>19.45</v>
      </c>
      <c r="BX238" s="88">
        <v>18.91</v>
      </c>
      <c r="CA238" s="88">
        <v>16.34</v>
      </c>
      <c r="CD238" s="88">
        <v>17.45</v>
      </c>
      <c r="CJ238" s="88">
        <v>17.329999999999998</v>
      </c>
      <c r="CR238" s="126"/>
    </row>
    <row r="239" spans="1:96">
      <c r="A239" s="88"/>
      <c r="B239" s="99"/>
      <c r="C239" s="100">
        <v>20</v>
      </c>
      <c r="E239" s="88">
        <f>COUNT(CR239:#REF!)</f>
        <v>0</v>
      </c>
      <c r="F239" s="88" t="e">
        <f>SUM(CR239:#REF!)</f>
        <v>#REF!</v>
      </c>
      <c r="G239" s="15" t="e">
        <f>AVERAGE(CR239:#REF!)</f>
        <v>#REF!</v>
      </c>
      <c r="H239" s="15" t="e">
        <f>STDEV(CR239:#REF!)</f>
        <v>#REF!</v>
      </c>
      <c r="I239" s="88" t="e">
        <f>MAX(CR239:#REF!)</f>
        <v>#REF!</v>
      </c>
      <c r="J239" s="88" t="e">
        <f>MIN(CR239:#REF!)</f>
        <v>#REF!</v>
      </c>
      <c r="K239" s="16" t="e">
        <f t="shared" si="77"/>
        <v>#REF!</v>
      </c>
      <c r="AO239" s="88"/>
      <c r="AP239" s="99"/>
      <c r="AQ239" s="134">
        <v>20</v>
      </c>
      <c r="AT239" s="108">
        <v>19.760000000000002</v>
      </c>
      <c r="BQ239" s="88">
        <v>19.45</v>
      </c>
      <c r="BX239" s="88">
        <v>18.91</v>
      </c>
      <c r="CA239" s="88">
        <v>16.04</v>
      </c>
      <c r="CD239" s="88">
        <v>17.38</v>
      </c>
      <c r="CJ239" s="88">
        <v>17.329999999999998</v>
      </c>
      <c r="CR239" s="126"/>
    </row>
    <row r="240" spans="1:96">
      <c r="A240" s="88"/>
      <c r="B240" s="99"/>
      <c r="C240" s="100">
        <v>30</v>
      </c>
      <c r="E240" s="88">
        <f>COUNT(CR240:#REF!)</f>
        <v>0</v>
      </c>
      <c r="F240" s="88" t="e">
        <f>SUM(CR240:#REF!)</f>
        <v>#REF!</v>
      </c>
      <c r="G240" s="15" t="e">
        <f>AVERAGE(CR240:#REF!)</f>
        <v>#REF!</v>
      </c>
      <c r="H240" s="15" t="e">
        <f>STDEV(CR240:#REF!)</f>
        <v>#REF!</v>
      </c>
      <c r="I240" s="88" t="e">
        <f>MAX(CR240:#REF!)</f>
        <v>#REF!</v>
      </c>
      <c r="J240" s="88" t="e">
        <f>MIN(CR240:#REF!)</f>
        <v>#REF!</v>
      </c>
      <c r="K240" s="16" t="e">
        <f t="shared" ref="K240:K256" si="78">D240-G240</f>
        <v>#REF!</v>
      </c>
      <c r="AO240" s="88"/>
      <c r="AP240" s="99"/>
      <c r="AQ240" s="134">
        <v>30</v>
      </c>
      <c r="AT240" s="108">
        <v>19.760000000000002</v>
      </c>
      <c r="BQ240" s="88">
        <v>19.45</v>
      </c>
      <c r="BX240" s="88">
        <v>18.73</v>
      </c>
      <c r="CA240" s="88">
        <v>15.88</v>
      </c>
      <c r="CD240" s="88">
        <v>17.239999999999998</v>
      </c>
      <c r="CJ240" s="88">
        <v>17.329999999999998</v>
      </c>
      <c r="CR240" s="126"/>
    </row>
    <row r="241" spans="1:96">
      <c r="A241" s="88"/>
      <c r="B241" s="99"/>
      <c r="C241" s="100">
        <v>50</v>
      </c>
      <c r="E241" s="88">
        <f>COUNT(CR241:#REF!)</f>
        <v>0</v>
      </c>
      <c r="F241" s="88" t="e">
        <f>SUM(CR241:#REF!)</f>
        <v>#REF!</v>
      </c>
      <c r="G241" s="15" t="e">
        <f>AVERAGE(CR241:#REF!)</f>
        <v>#REF!</v>
      </c>
      <c r="H241" s="15" t="e">
        <f>STDEV(CR241:#REF!)</f>
        <v>#REF!</v>
      </c>
      <c r="I241" s="88" t="e">
        <f>MAX(CR241:#REF!)</f>
        <v>#REF!</v>
      </c>
      <c r="J241" s="88" t="e">
        <f>MIN(CR241:#REF!)</f>
        <v>#REF!</v>
      </c>
      <c r="K241" s="16" t="e">
        <f t="shared" si="78"/>
        <v>#REF!</v>
      </c>
      <c r="AO241" s="88"/>
      <c r="AP241" s="99"/>
      <c r="AQ241" s="134">
        <v>50</v>
      </c>
      <c r="AT241" s="108">
        <v>19.760000000000002</v>
      </c>
      <c r="BQ241" s="88">
        <v>19.440000000000001</v>
      </c>
      <c r="BX241" s="88">
        <v>18.350000000000001</v>
      </c>
      <c r="CA241" s="88">
        <v>15.42</v>
      </c>
      <c r="CD241" s="88">
        <v>17.149999999999999</v>
      </c>
      <c r="CJ241" s="88">
        <v>16.98</v>
      </c>
      <c r="CR241" s="126"/>
    </row>
    <row r="242" spans="1:96">
      <c r="A242" s="88"/>
      <c r="B242" s="99"/>
      <c r="C242" s="100">
        <v>75</v>
      </c>
      <c r="E242" s="88">
        <f>COUNT(CR242:#REF!)</f>
        <v>0</v>
      </c>
      <c r="F242" s="88" t="e">
        <f>SUM(CR242:#REF!)</f>
        <v>#REF!</v>
      </c>
      <c r="G242" s="15" t="e">
        <f>AVERAGE(CR242:#REF!)</f>
        <v>#REF!</v>
      </c>
      <c r="H242" s="15" t="e">
        <f>STDEV(CR242:#REF!)</f>
        <v>#REF!</v>
      </c>
      <c r="I242" s="88" t="e">
        <f>MAX(CR242:#REF!)</f>
        <v>#REF!</v>
      </c>
      <c r="J242" s="88" t="e">
        <f>MIN(CR242:#REF!)</f>
        <v>#REF!</v>
      </c>
      <c r="K242" s="16" t="e">
        <f t="shared" si="78"/>
        <v>#REF!</v>
      </c>
      <c r="AO242" s="88"/>
      <c r="AP242" s="99"/>
      <c r="AQ242" s="134">
        <v>75</v>
      </c>
      <c r="AT242" s="108">
        <v>19.760000000000002</v>
      </c>
      <c r="BQ242" s="88">
        <v>19.39</v>
      </c>
      <c r="BX242" s="88">
        <v>18.2</v>
      </c>
      <c r="CA242" s="88">
        <v>15.1</v>
      </c>
      <c r="CD242" s="88">
        <v>16.920000000000002</v>
      </c>
      <c r="CJ242" s="88">
        <v>16.399999999999999</v>
      </c>
      <c r="CR242" s="126"/>
    </row>
    <row r="243" spans="1:96">
      <c r="A243" s="88"/>
      <c r="B243" s="99"/>
      <c r="C243" s="100">
        <v>100</v>
      </c>
      <c r="E243" s="88">
        <f>COUNT(CR243:#REF!)</f>
        <v>0</v>
      </c>
      <c r="F243" s="88" t="e">
        <f>SUM(CR243:#REF!)</f>
        <v>#REF!</v>
      </c>
      <c r="G243" s="15" t="e">
        <f>AVERAGE(CR243:#REF!)</f>
        <v>#REF!</v>
      </c>
      <c r="H243" s="15" t="e">
        <f>STDEV(CR243:#REF!)</f>
        <v>#REF!</v>
      </c>
      <c r="I243" s="88" t="e">
        <f>MAX(CR243:#REF!)</f>
        <v>#REF!</v>
      </c>
      <c r="J243" s="88" t="e">
        <f>MIN(CR243:#REF!)</f>
        <v>#REF!</v>
      </c>
      <c r="K243" s="16" t="e">
        <f t="shared" si="78"/>
        <v>#REF!</v>
      </c>
      <c r="AO243" s="88"/>
      <c r="AP243" s="99"/>
      <c r="AQ243" s="134">
        <v>100</v>
      </c>
      <c r="AT243" s="108">
        <v>19.73</v>
      </c>
      <c r="BQ243" s="88">
        <v>18.12</v>
      </c>
      <c r="BX243" s="88">
        <v>18.170000000000002</v>
      </c>
      <c r="CA243" s="88">
        <v>14.66</v>
      </c>
      <c r="CD243" s="88">
        <v>16.670000000000002</v>
      </c>
      <c r="CJ243" s="88">
        <v>16.36</v>
      </c>
      <c r="CR243" s="126"/>
    </row>
    <row r="244" spans="1:96">
      <c r="A244" s="88"/>
      <c r="B244" s="99"/>
      <c r="C244" s="100">
        <v>150</v>
      </c>
      <c r="E244" s="88">
        <f>COUNT(CR244:#REF!)</f>
        <v>0</v>
      </c>
      <c r="F244" s="88" t="e">
        <f>SUM(CR244:#REF!)</f>
        <v>#REF!</v>
      </c>
      <c r="G244" s="15" t="e">
        <f>AVERAGE(CR244:#REF!)</f>
        <v>#REF!</v>
      </c>
      <c r="H244" s="15" t="e">
        <f>STDEV(CR244:#REF!)</f>
        <v>#REF!</v>
      </c>
      <c r="I244" s="88" t="e">
        <f>MAX(CR244:#REF!)</f>
        <v>#REF!</v>
      </c>
      <c r="J244" s="88" t="e">
        <f>MIN(CR244:#REF!)</f>
        <v>#REF!</v>
      </c>
      <c r="K244" s="16" t="e">
        <f t="shared" si="78"/>
        <v>#REF!</v>
      </c>
      <c r="AO244" s="88"/>
      <c r="AP244" s="99"/>
      <c r="AQ244" s="134">
        <v>150</v>
      </c>
      <c r="AT244" s="108">
        <v>19.670000000000002</v>
      </c>
      <c r="BQ244" s="88">
        <v>16.64</v>
      </c>
      <c r="BX244" s="88">
        <v>17.88</v>
      </c>
      <c r="CA244" s="88">
        <v>14.52</v>
      </c>
      <c r="CD244" s="88">
        <v>15.16</v>
      </c>
      <c r="CJ244" s="88">
        <v>15.47</v>
      </c>
      <c r="CR244" s="126"/>
    </row>
    <row r="245" spans="1:96">
      <c r="A245" s="88"/>
      <c r="B245" s="99"/>
      <c r="C245" s="100">
        <v>200</v>
      </c>
      <c r="E245" s="88">
        <f>COUNT(CR245:#REF!)</f>
        <v>0</v>
      </c>
      <c r="F245" s="88" t="e">
        <f>SUM(CR245:#REF!)</f>
        <v>#REF!</v>
      </c>
      <c r="G245" s="15" t="e">
        <f>AVERAGE(CR245:#REF!)</f>
        <v>#REF!</v>
      </c>
      <c r="H245" s="15" t="e">
        <f>STDEV(CR245:#REF!)</f>
        <v>#REF!</v>
      </c>
      <c r="I245" s="88" t="e">
        <f>MAX(CR245:#REF!)</f>
        <v>#REF!</v>
      </c>
      <c r="J245" s="88" t="e">
        <f>MIN(CR245:#REF!)</f>
        <v>#REF!</v>
      </c>
      <c r="K245" s="16" t="e">
        <f t="shared" si="78"/>
        <v>#REF!</v>
      </c>
      <c r="AO245" s="88"/>
      <c r="AP245" s="99"/>
      <c r="AQ245" s="134">
        <v>200</v>
      </c>
      <c r="AT245" s="108">
        <v>19.37</v>
      </c>
      <c r="BQ245" s="88">
        <v>14.68</v>
      </c>
      <c r="BX245" s="88">
        <v>16.97</v>
      </c>
      <c r="CA245" s="88">
        <v>13.89</v>
      </c>
      <c r="CD245" s="88">
        <v>14.33</v>
      </c>
      <c r="CJ245" s="88">
        <v>14.39</v>
      </c>
      <c r="CR245" s="126"/>
    </row>
    <row r="246" spans="1:96">
      <c r="A246" s="88"/>
      <c r="B246" s="99"/>
      <c r="C246" s="100">
        <v>300</v>
      </c>
      <c r="E246" s="88">
        <f>COUNT(CR246:#REF!)</f>
        <v>0</v>
      </c>
      <c r="F246" s="88" t="e">
        <f>SUM(CR246:#REF!)</f>
        <v>#REF!</v>
      </c>
      <c r="G246" s="15" t="e">
        <f>AVERAGE(CR246:#REF!)</f>
        <v>#REF!</v>
      </c>
      <c r="H246" s="15" t="e">
        <f>STDEV(CR246:#REF!)</f>
        <v>#REF!</v>
      </c>
      <c r="I246" s="88" t="e">
        <f>MAX(CR246:#REF!)</f>
        <v>#REF!</v>
      </c>
      <c r="J246" s="88" t="e">
        <f>MIN(CR246:#REF!)</f>
        <v>#REF!</v>
      </c>
      <c r="K246" s="16" t="e">
        <f t="shared" si="78"/>
        <v>#REF!</v>
      </c>
      <c r="AO246" s="88"/>
      <c r="AP246" s="99"/>
      <c r="AQ246" s="134">
        <v>300</v>
      </c>
      <c r="AT246" s="108">
        <v>16.75</v>
      </c>
      <c r="CR246" s="126"/>
    </row>
    <row r="247" spans="1:96">
      <c r="A247" s="88"/>
      <c r="B247" s="99"/>
      <c r="C247" s="100">
        <v>400</v>
      </c>
      <c r="E247" s="88">
        <f>COUNT(CR247:#REF!)</f>
        <v>0</v>
      </c>
      <c r="F247" s="88" t="e">
        <f>SUM(CR247:#REF!)</f>
        <v>#REF!</v>
      </c>
      <c r="G247" s="15" t="e">
        <f>AVERAGE(CR247:#REF!)</f>
        <v>#REF!</v>
      </c>
      <c r="H247" s="15" t="e">
        <f>STDEV(CR247:#REF!)</f>
        <v>#REF!</v>
      </c>
      <c r="I247" s="88" t="e">
        <f>MAX(CR247:#REF!)</f>
        <v>#REF!</v>
      </c>
      <c r="J247" s="88" t="e">
        <f>MIN(CR247:#REF!)</f>
        <v>#REF!</v>
      </c>
      <c r="K247" s="16" t="e">
        <f t="shared" si="78"/>
        <v>#REF!</v>
      </c>
      <c r="AO247" s="88"/>
      <c r="AP247" s="99"/>
      <c r="AQ247" s="134">
        <v>400</v>
      </c>
      <c r="AT247" s="108">
        <v>15.18</v>
      </c>
      <c r="CR247" s="126"/>
    </row>
    <row r="248" spans="1:96">
      <c r="A248" s="88"/>
      <c r="B248" s="99"/>
      <c r="C248" s="100">
        <v>500</v>
      </c>
      <c r="E248" s="88">
        <f>COUNT(CR248:#REF!)</f>
        <v>0</v>
      </c>
      <c r="F248" s="88" t="e">
        <f>SUM(CR248:#REF!)</f>
        <v>#REF!</v>
      </c>
      <c r="G248" s="15" t="e">
        <f>AVERAGE(CR248:#REF!)</f>
        <v>#REF!</v>
      </c>
      <c r="H248" s="15" t="e">
        <f>STDEV(CR248:#REF!)</f>
        <v>#REF!</v>
      </c>
      <c r="I248" s="88" t="e">
        <f>MAX(CR248:#REF!)</f>
        <v>#REF!</v>
      </c>
      <c r="J248" s="88" t="e">
        <f>MIN(CR248:#REF!)</f>
        <v>#REF!</v>
      </c>
      <c r="K248" s="16" t="e">
        <f t="shared" si="78"/>
        <v>#REF!</v>
      </c>
      <c r="AO248" s="88"/>
      <c r="AP248" s="99"/>
      <c r="AQ248" s="134">
        <v>500</v>
      </c>
      <c r="AT248" s="108">
        <v>12.59</v>
      </c>
      <c r="CR248" s="126"/>
    </row>
    <row r="249" spans="1:96">
      <c r="A249" s="88"/>
      <c r="B249" s="99"/>
      <c r="C249" s="100">
        <v>600</v>
      </c>
      <c r="D249" s="88"/>
      <c r="E249" s="88">
        <f>COUNT(CR249:#REF!)</f>
        <v>0</v>
      </c>
      <c r="F249" s="88" t="e">
        <f>SUM(CR249:#REF!)</f>
        <v>#REF!</v>
      </c>
      <c r="G249" s="15" t="e">
        <f>AVERAGE(CR249:#REF!)</f>
        <v>#REF!</v>
      </c>
      <c r="H249" s="15" t="e">
        <f>STDEV(CR249:#REF!)</f>
        <v>#REF!</v>
      </c>
      <c r="I249" s="88" t="e">
        <f>MAX(CR249:#REF!)</f>
        <v>#REF!</v>
      </c>
      <c r="J249" s="88" t="e">
        <f>MIN(CR249:#REF!)</f>
        <v>#REF!</v>
      </c>
      <c r="K249" s="16" t="e">
        <f t="shared" si="78"/>
        <v>#REF!</v>
      </c>
      <c r="AO249" s="88"/>
      <c r="AP249" s="99"/>
      <c r="AQ249" s="134">
        <v>600</v>
      </c>
      <c r="AS249" s="88"/>
      <c r="AT249" s="88"/>
      <c r="AU249" s="88"/>
      <c r="AV249" s="88"/>
      <c r="AW249" s="88"/>
      <c r="AX249" s="88"/>
      <c r="AY249" s="88"/>
      <c r="AZ249" s="88"/>
      <c r="BA249" s="88"/>
      <c r="BB249" s="88"/>
      <c r="BC249" s="88"/>
      <c r="BD249" s="88"/>
      <c r="BE249" s="88"/>
      <c r="BF249" s="88"/>
      <c r="BG249" s="88"/>
      <c r="BH249" s="88"/>
      <c r="BI249" s="88"/>
      <c r="BJ249" s="88"/>
      <c r="BK249" s="88"/>
      <c r="BL249" s="88"/>
      <c r="BM249" s="88"/>
      <c r="BN249" s="88"/>
      <c r="BO249" s="88"/>
      <c r="BP249" s="88"/>
      <c r="BQ249" s="88"/>
      <c r="BR249" s="88"/>
      <c r="BS249" s="88"/>
      <c r="BT249" s="88"/>
      <c r="BU249" s="88"/>
      <c r="BV249" s="88"/>
      <c r="BW249" s="88"/>
      <c r="BX249" s="88"/>
      <c r="BY249" s="88"/>
      <c r="BZ249" s="88"/>
      <c r="CA249" s="88"/>
      <c r="CB249" s="88"/>
      <c r="CC249" s="88"/>
      <c r="CD249" s="88"/>
      <c r="CE249" s="88"/>
      <c r="CF249" s="88"/>
      <c r="CG249" s="88"/>
      <c r="CH249" s="88"/>
      <c r="CI249" s="88"/>
      <c r="CJ249" s="88"/>
      <c r="CK249" s="88"/>
      <c r="CL249" s="88"/>
      <c r="CM249" s="88"/>
      <c r="CN249" s="88"/>
      <c r="CO249" s="88"/>
      <c r="CP249" s="88"/>
      <c r="CQ249" s="88"/>
      <c r="CR249" s="126"/>
    </row>
    <row r="250" spans="1:96">
      <c r="A250" s="88"/>
      <c r="B250" s="94"/>
      <c r="C250" s="130"/>
      <c r="D250" s="88"/>
      <c r="E250" s="88"/>
      <c r="F250" s="88"/>
      <c r="G250" s="15"/>
      <c r="H250" s="15"/>
      <c r="I250" s="88"/>
      <c r="J250" s="88"/>
      <c r="AO250" s="88"/>
      <c r="AP250" s="94"/>
      <c r="AQ250" s="131"/>
      <c r="AS250" s="88"/>
      <c r="AT250" s="88"/>
      <c r="AU250" s="88"/>
      <c r="AV250" s="88"/>
      <c r="AW250" s="88"/>
      <c r="AX250" s="88"/>
      <c r="AY250" s="88"/>
      <c r="AZ250" s="88"/>
      <c r="BA250" s="88"/>
      <c r="BB250" s="88"/>
      <c r="BC250" s="88"/>
      <c r="BD250" s="88"/>
      <c r="BE250" s="88"/>
      <c r="BF250" s="88"/>
      <c r="BG250" s="88"/>
      <c r="BH250" s="88"/>
      <c r="BI250" s="88"/>
      <c r="BJ250" s="88"/>
      <c r="BK250" s="88"/>
      <c r="BL250" s="88"/>
      <c r="BM250" s="88"/>
      <c r="BN250" s="88"/>
      <c r="BO250" s="88"/>
      <c r="BP250" s="88"/>
      <c r="BQ250" s="88"/>
      <c r="BR250" s="88"/>
      <c r="BS250" s="88"/>
      <c r="BT250" s="88"/>
      <c r="BU250" s="88"/>
      <c r="BV250" s="88"/>
      <c r="BW250" s="88"/>
      <c r="BX250" s="88"/>
      <c r="BY250" s="88"/>
      <c r="BZ250" s="88"/>
      <c r="CA250" s="88"/>
      <c r="CB250" s="88"/>
      <c r="CC250" s="88"/>
      <c r="CD250" s="88"/>
      <c r="CE250" s="88"/>
      <c r="CF250" s="88"/>
      <c r="CG250" s="88"/>
      <c r="CH250" s="88"/>
      <c r="CI250" s="88"/>
      <c r="CJ250" s="88"/>
      <c r="CK250" s="88"/>
      <c r="CL250" s="88"/>
      <c r="CM250" s="88"/>
      <c r="CN250" s="88"/>
      <c r="CO250" s="88"/>
      <c r="CP250" s="88"/>
      <c r="CQ250" s="88"/>
      <c r="CR250" s="131"/>
    </row>
    <row r="251" spans="1:96">
      <c r="A251" s="95"/>
      <c r="B251" s="96"/>
      <c r="C251" s="97" t="s">
        <v>15</v>
      </c>
      <c r="D251" s="95"/>
      <c r="E251" s="88">
        <f>COUNT(CR251:#REF!)</f>
        <v>0</v>
      </c>
      <c r="F251" s="88" t="e">
        <f>SUM(CR251:#REF!)</f>
        <v>#REF!</v>
      </c>
      <c r="G251" s="15" t="e">
        <f>AVERAGE(CR251:#REF!)</f>
        <v>#REF!</v>
      </c>
      <c r="H251" s="15" t="e">
        <f>STDEV(CR251:#REF!)</f>
        <v>#REF!</v>
      </c>
      <c r="I251" s="88" t="e">
        <f>MAX(CR251:#REF!)</f>
        <v>#REF!</v>
      </c>
      <c r="J251" s="88" t="e">
        <f>MIN(CR251:#REF!)</f>
        <v>#REF!</v>
      </c>
      <c r="K251" s="16" t="e">
        <f>D251-G251</f>
        <v>#REF!</v>
      </c>
      <c r="AO251" s="95"/>
      <c r="AP251" s="96"/>
      <c r="AQ251" s="133" t="s">
        <v>15</v>
      </c>
      <c r="AS251" s="95"/>
      <c r="AT251" s="95">
        <v>6</v>
      </c>
      <c r="AU251" s="95"/>
      <c r="AV251" s="95"/>
      <c r="AW251" s="95"/>
      <c r="AX251" s="95"/>
      <c r="AY251" s="95"/>
      <c r="AZ251" s="95"/>
      <c r="BA251" s="95"/>
      <c r="BB251" s="95"/>
      <c r="BC251" s="95"/>
      <c r="BD251" s="95"/>
      <c r="BE251" s="95"/>
      <c r="BF251" s="95"/>
      <c r="BG251" s="95"/>
      <c r="BH251" s="95"/>
      <c r="BI251" s="95"/>
      <c r="BJ251" s="95"/>
      <c r="BK251" s="95"/>
      <c r="BL251" s="95"/>
      <c r="BM251" s="95"/>
      <c r="BN251" s="95"/>
      <c r="BO251" s="95"/>
      <c r="BP251" s="95"/>
      <c r="BQ251" s="95">
        <v>312</v>
      </c>
      <c r="BR251" s="95"/>
      <c r="BS251" s="95"/>
      <c r="BT251" s="95"/>
      <c r="BU251" s="95"/>
      <c r="BV251" s="95"/>
      <c r="BW251" s="95"/>
      <c r="BX251" s="95">
        <v>20</v>
      </c>
      <c r="BY251" s="95"/>
      <c r="BZ251" s="95"/>
      <c r="CA251" s="95">
        <v>141</v>
      </c>
      <c r="CB251" s="95"/>
      <c r="CC251" s="95"/>
      <c r="CD251" s="95">
        <v>49</v>
      </c>
      <c r="CE251" s="95"/>
      <c r="CF251" s="95"/>
      <c r="CG251" s="95"/>
      <c r="CH251" s="95"/>
      <c r="CI251" s="95"/>
      <c r="CJ251" s="95">
        <v>233</v>
      </c>
      <c r="CK251" s="95"/>
      <c r="CL251" s="95"/>
      <c r="CM251" s="95"/>
      <c r="CN251" s="95"/>
      <c r="CO251" s="95"/>
      <c r="CP251" s="95"/>
      <c r="CQ251" s="95"/>
      <c r="CR251" s="125"/>
    </row>
    <row r="252" spans="1:96">
      <c r="A252" s="88"/>
      <c r="B252" s="99"/>
      <c r="C252" s="100" t="s">
        <v>16</v>
      </c>
      <c r="D252" s="88"/>
      <c r="E252" s="88">
        <f>COUNT(CR252:#REF!)</f>
        <v>0</v>
      </c>
      <c r="F252" s="88" t="e">
        <f>SUM(CR252:#REF!)</f>
        <v>#REF!</v>
      </c>
      <c r="G252" s="15" t="e">
        <f>AVERAGE(CR252:#REF!)</f>
        <v>#REF!</v>
      </c>
      <c r="H252" s="15" t="e">
        <f>STDEV(CR252:#REF!)</f>
        <v>#REF!</v>
      </c>
      <c r="I252" s="88" t="e">
        <f>MAX(CR252:#REF!)</f>
        <v>#REF!</v>
      </c>
      <c r="J252" s="88" t="e">
        <f>MIN(CR252:#REF!)</f>
        <v>#REF!</v>
      </c>
      <c r="K252" s="16" t="e">
        <f>D252-G252</f>
        <v>#REF!</v>
      </c>
      <c r="AO252" s="88"/>
      <c r="AP252" s="99"/>
      <c r="AQ252" s="134" t="s">
        <v>16</v>
      </c>
      <c r="AS252" s="88"/>
      <c r="AT252" s="88">
        <v>1.1000000000000001</v>
      </c>
      <c r="AU252" s="88"/>
      <c r="AV252" s="88"/>
      <c r="AW252" s="88"/>
      <c r="AX252" s="88"/>
      <c r="AY252" s="88"/>
      <c r="AZ252" s="88"/>
      <c r="BA252" s="88"/>
      <c r="BB252" s="88"/>
      <c r="BC252" s="88"/>
      <c r="BD252" s="88"/>
      <c r="BE252" s="88"/>
      <c r="BF252" s="88"/>
      <c r="BG252" s="88"/>
      <c r="BH252" s="88"/>
      <c r="BI252" s="88"/>
      <c r="BJ252" s="88"/>
      <c r="BK252" s="88"/>
      <c r="BL252" s="88"/>
      <c r="BM252" s="88"/>
      <c r="BN252" s="88"/>
      <c r="BO252" s="88"/>
      <c r="BP252" s="88"/>
      <c r="BQ252" s="88">
        <v>1.3</v>
      </c>
      <c r="BR252" s="88"/>
      <c r="BS252" s="88"/>
      <c r="BT252" s="88"/>
      <c r="BU252" s="88"/>
      <c r="BV252" s="88"/>
      <c r="BW252" s="88"/>
      <c r="BX252" s="88">
        <v>0.3</v>
      </c>
      <c r="BY252" s="88"/>
      <c r="BZ252" s="88"/>
      <c r="CA252" s="88">
        <v>0.5</v>
      </c>
      <c r="CB252" s="88"/>
      <c r="CC252" s="88"/>
      <c r="CD252" s="88">
        <v>0.7</v>
      </c>
      <c r="CE252" s="88"/>
      <c r="CF252" s="88"/>
      <c r="CG252" s="88"/>
      <c r="CH252" s="88"/>
      <c r="CI252" s="88"/>
      <c r="CJ252" s="88">
        <v>0.3</v>
      </c>
      <c r="CK252" s="88"/>
      <c r="CL252" s="88"/>
      <c r="CM252" s="88"/>
      <c r="CN252" s="88"/>
      <c r="CO252" s="88"/>
      <c r="CP252" s="88"/>
      <c r="CQ252" s="88"/>
      <c r="CR252" s="126"/>
    </row>
    <row r="253" spans="1:96">
      <c r="A253" s="88" t="s">
        <v>0</v>
      </c>
      <c r="B253" s="88" t="s">
        <v>1</v>
      </c>
      <c r="C253" s="89" t="s">
        <v>2</v>
      </c>
      <c r="D253" s="88">
        <v>2003</v>
      </c>
      <c r="E253" s="88" t="s">
        <v>3</v>
      </c>
      <c r="F253" s="88" t="s">
        <v>79</v>
      </c>
      <c r="G253" s="15" t="s">
        <v>4</v>
      </c>
      <c r="H253" s="15" t="s">
        <v>82</v>
      </c>
      <c r="I253" s="88" t="s">
        <v>5</v>
      </c>
      <c r="J253" s="88" t="s">
        <v>6</v>
      </c>
      <c r="K253" s="15" t="s">
        <v>7</v>
      </c>
      <c r="L253" s="16" t="s">
        <v>84</v>
      </c>
      <c r="AO253" s="91" t="s">
        <v>11</v>
      </c>
      <c r="AP253" s="91" t="s">
        <v>12</v>
      </c>
      <c r="AQ253" s="128" t="s">
        <v>13</v>
      </c>
      <c r="AS253" s="88">
        <v>2006</v>
      </c>
      <c r="AT253" s="88">
        <v>2005</v>
      </c>
      <c r="AU253" s="88">
        <v>2004</v>
      </c>
      <c r="AV253" s="88">
        <v>2003</v>
      </c>
      <c r="AW253" s="88"/>
      <c r="AX253" s="88"/>
      <c r="AY253" s="88">
        <v>2002</v>
      </c>
      <c r="AZ253" s="88">
        <v>2001</v>
      </c>
      <c r="BA253" s="88">
        <v>2000</v>
      </c>
      <c r="BB253" s="88"/>
      <c r="BC253" s="88">
        <v>1999</v>
      </c>
      <c r="BD253" s="88" t="s">
        <v>81</v>
      </c>
      <c r="BE253" s="88">
        <v>1997</v>
      </c>
      <c r="BF253" s="88">
        <v>1996</v>
      </c>
      <c r="BG253" s="88">
        <v>1995</v>
      </c>
      <c r="BH253" s="91">
        <v>1994</v>
      </c>
      <c r="BI253" s="91">
        <v>1993</v>
      </c>
      <c r="BJ253" s="91">
        <v>1992</v>
      </c>
      <c r="BK253" s="91">
        <v>1991</v>
      </c>
      <c r="BL253" s="91">
        <v>1990</v>
      </c>
      <c r="BM253" s="91">
        <v>1990</v>
      </c>
      <c r="BN253" s="91">
        <v>1989</v>
      </c>
      <c r="BO253" s="91">
        <v>1989</v>
      </c>
      <c r="BP253" s="91">
        <v>1989</v>
      </c>
      <c r="BQ253" s="91">
        <v>1988</v>
      </c>
      <c r="BR253" s="91">
        <v>1988</v>
      </c>
      <c r="BS253" s="91">
        <v>1987</v>
      </c>
      <c r="BT253" s="91">
        <v>1986</v>
      </c>
      <c r="BU253" s="91">
        <v>1986</v>
      </c>
      <c r="BV253" s="91">
        <v>1986</v>
      </c>
      <c r="BW253" s="91">
        <v>1985</v>
      </c>
      <c r="BX253" s="91">
        <v>1985</v>
      </c>
      <c r="BY253" s="91">
        <v>1985</v>
      </c>
      <c r="BZ253" s="91">
        <v>1984</v>
      </c>
      <c r="CA253" s="91">
        <v>1984</v>
      </c>
      <c r="CB253" s="91">
        <v>1984</v>
      </c>
      <c r="CC253" s="91">
        <v>1984</v>
      </c>
      <c r="CD253" s="91">
        <v>1984</v>
      </c>
      <c r="CE253" s="91">
        <v>1983</v>
      </c>
      <c r="CF253" s="91">
        <v>1983</v>
      </c>
      <c r="CG253" s="91">
        <v>1983</v>
      </c>
      <c r="CH253" s="91">
        <v>1983</v>
      </c>
      <c r="CI253" s="91">
        <v>1982</v>
      </c>
      <c r="CJ253" s="91">
        <v>1982</v>
      </c>
      <c r="CK253" s="91">
        <v>1982</v>
      </c>
      <c r="CL253" s="91">
        <v>1982</v>
      </c>
      <c r="CM253" s="91">
        <v>1981</v>
      </c>
      <c r="CN253" s="91">
        <v>1981</v>
      </c>
      <c r="CO253" s="91">
        <v>1981</v>
      </c>
      <c r="CP253" s="91">
        <v>1981</v>
      </c>
      <c r="CQ253" s="91">
        <v>1981</v>
      </c>
      <c r="CR253" s="128">
        <v>1980</v>
      </c>
    </row>
    <row r="254" spans="1:96">
      <c r="A254" s="91">
        <v>2</v>
      </c>
      <c r="B254" s="92">
        <v>54</v>
      </c>
      <c r="C254" s="93" t="s">
        <v>14</v>
      </c>
      <c r="D254" s="91"/>
      <c r="E254" s="88">
        <f>COUNT(CR254:#REF!)</f>
        <v>0</v>
      </c>
      <c r="F254" s="88" t="e">
        <f>SUM(CR254:#REF!)</f>
        <v>#REF!</v>
      </c>
      <c r="G254" s="15" t="e">
        <f>AVERAGE(CR254:#REF!)</f>
        <v>#REF!</v>
      </c>
      <c r="H254" s="15" t="e">
        <f>STDEV(CR254:#REF!)</f>
        <v>#REF!</v>
      </c>
      <c r="I254" s="88" t="e">
        <f>MAX(CR254:#REF!)</f>
        <v>#REF!</v>
      </c>
      <c r="J254" s="88" t="e">
        <f>MIN(CR254:#REF!)</f>
        <v>#REF!</v>
      </c>
      <c r="K254" s="16" t="e">
        <f t="shared" si="78"/>
        <v>#REF!</v>
      </c>
      <c r="AO254" s="91">
        <v>2</v>
      </c>
      <c r="AP254" s="92">
        <v>54</v>
      </c>
      <c r="AQ254" s="132" t="s">
        <v>14</v>
      </c>
      <c r="AS254" s="91"/>
      <c r="AT254" s="91">
        <v>15</v>
      </c>
      <c r="AU254" s="91"/>
      <c r="AV254" s="91"/>
      <c r="AW254" s="91"/>
      <c r="AX254" s="91"/>
      <c r="AY254" s="91"/>
      <c r="AZ254" s="91"/>
      <c r="BA254" s="91"/>
      <c r="BB254" s="91"/>
      <c r="BC254" s="91"/>
      <c r="BD254" s="91"/>
      <c r="BE254" s="91"/>
      <c r="BF254" s="91"/>
      <c r="BG254" s="91"/>
      <c r="BH254" s="91"/>
      <c r="BI254" s="91"/>
      <c r="BJ254" s="91"/>
      <c r="BK254" s="91"/>
      <c r="BL254" s="91"/>
      <c r="BM254" s="91"/>
      <c r="BN254" s="91"/>
      <c r="BO254" s="91"/>
      <c r="BP254" s="91"/>
      <c r="BQ254" s="91">
        <v>17</v>
      </c>
      <c r="BR254" s="91"/>
      <c r="BS254" s="91"/>
      <c r="BT254" s="91"/>
      <c r="BU254" s="91"/>
      <c r="BV254" s="91"/>
      <c r="BW254" s="91"/>
      <c r="BX254" s="91">
        <v>7</v>
      </c>
      <c r="BY254" s="91"/>
      <c r="BZ254" s="91"/>
      <c r="CA254" s="91">
        <v>21</v>
      </c>
      <c r="CB254" s="91"/>
      <c r="CC254" s="91"/>
      <c r="CD254" s="91">
        <v>2</v>
      </c>
      <c r="CE254" s="91"/>
      <c r="CF254" s="91"/>
      <c r="CG254" s="91"/>
      <c r="CH254" s="91"/>
      <c r="CI254" s="91"/>
      <c r="CJ254" s="91">
        <v>6</v>
      </c>
      <c r="CK254" s="91"/>
      <c r="CL254" s="91"/>
      <c r="CM254" s="91"/>
      <c r="CN254" s="91"/>
      <c r="CO254" s="91"/>
      <c r="CP254" s="91"/>
      <c r="CQ254" s="91"/>
      <c r="CR254" s="124"/>
    </row>
    <row r="255" spans="1:96">
      <c r="A255" s="88"/>
      <c r="B255" s="99"/>
      <c r="C255" s="97">
        <v>0</v>
      </c>
      <c r="D255" s="95"/>
      <c r="E255" s="88">
        <f>COUNT(CR255:#REF!)</f>
        <v>0</v>
      </c>
      <c r="F255" s="88" t="e">
        <f>SUM(CR255:#REF!)</f>
        <v>#REF!</v>
      </c>
      <c r="G255" s="15" t="e">
        <f>AVERAGE(CR255:#REF!)</f>
        <v>#REF!</v>
      </c>
      <c r="H255" s="15" t="e">
        <f>STDEV(CR255:#REF!)</f>
        <v>#REF!</v>
      </c>
      <c r="I255" s="88" t="e">
        <f>MAX(CR255:#REF!)</f>
        <v>#REF!</v>
      </c>
      <c r="J255" s="88" t="e">
        <f>MIN(CR255:#REF!)</f>
        <v>#REF!</v>
      </c>
      <c r="K255" s="16" t="e">
        <f t="shared" si="78"/>
        <v>#REF!</v>
      </c>
      <c r="AO255" s="88"/>
      <c r="AP255" s="99"/>
      <c r="AQ255" s="133">
        <v>0</v>
      </c>
      <c r="AS255" s="95"/>
      <c r="AT255" s="95">
        <v>20.100000000000001</v>
      </c>
      <c r="AU255" s="95"/>
      <c r="AV255" s="95"/>
      <c r="AW255" s="95"/>
      <c r="AX255" s="95"/>
      <c r="AY255" s="95"/>
      <c r="AZ255" s="95"/>
      <c r="BA255" s="95"/>
      <c r="BB255" s="95"/>
      <c r="BC255" s="95"/>
      <c r="BD255" s="95"/>
      <c r="BE255" s="95"/>
      <c r="BF255" s="95"/>
      <c r="BG255" s="95"/>
      <c r="BH255" s="95"/>
      <c r="BI255" s="95"/>
      <c r="BJ255" s="95"/>
      <c r="BK255" s="95"/>
      <c r="BL255" s="95"/>
      <c r="BM255" s="95"/>
      <c r="BN255" s="95"/>
      <c r="BO255" s="95"/>
      <c r="BP255" s="95"/>
      <c r="BQ255" s="95">
        <v>19.600000000000001</v>
      </c>
      <c r="BR255" s="95"/>
      <c r="BS255" s="95"/>
      <c r="BT255" s="95"/>
      <c r="BU255" s="95"/>
      <c r="BV255" s="95"/>
      <c r="BW255" s="95"/>
      <c r="BX255" s="95">
        <v>18.8</v>
      </c>
      <c r="BY255" s="95"/>
      <c r="BZ255" s="95"/>
      <c r="CA255" s="95">
        <v>17.100000000000001</v>
      </c>
      <c r="CB255" s="95"/>
      <c r="CC255" s="95"/>
      <c r="CD255" s="95">
        <v>17.899999999999999</v>
      </c>
      <c r="CE255" s="95"/>
      <c r="CF255" s="95"/>
      <c r="CG255" s="95"/>
      <c r="CH255" s="95"/>
      <c r="CI255" s="95"/>
      <c r="CJ255" s="95">
        <v>16.899999999999999</v>
      </c>
      <c r="CK255" s="95"/>
      <c r="CL255" s="95"/>
      <c r="CM255" s="95"/>
      <c r="CN255" s="95"/>
      <c r="CO255" s="95"/>
      <c r="CP255" s="95"/>
      <c r="CQ255" s="95"/>
      <c r="CR255" s="125"/>
    </row>
    <row r="256" spans="1:96">
      <c r="A256" s="88"/>
      <c r="B256" s="99"/>
      <c r="C256" s="100">
        <v>10</v>
      </c>
      <c r="E256" s="88">
        <f>COUNT(CR256:#REF!)</f>
        <v>0</v>
      </c>
      <c r="F256" s="88" t="e">
        <f>SUM(CR256:#REF!)</f>
        <v>#REF!</v>
      </c>
      <c r="G256" s="15" t="e">
        <f>AVERAGE(CR256:#REF!)</f>
        <v>#REF!</v>
      </c>
      <c r="H256" s="15" t="e">
        <f>STDEV(CR256:#REF!)</f>
        <v>#REF!</v>
      </c>
      <c r="I256" s="88" t="e">
        <f>MAX(CR256:#REF!)</f>
        <v>#REF!</v>
      </c>
      <c r="J256" s="88" t="e">
        <f>MIN(CR256:#REF!)</f>
        <v>#REF!</v>
      </c>
      <c r="K256" s="16" t="e">
        <f t="shared" si="78"/>
        <v>#REF!</v>
      </c>
      <c r="AO256" s="88"/>
      <c r="AP256" s="99"/>
      <c r="AQ256" s="134">
        <v>10</v>
      </c>
      <c r="AT256" s="108">
        <v>20.059999999999999</v>
      </c>
      <c r="BQ256" s="88">
        <v>19.98</v>
      </c>
      <c r="BX256" s="88">
        <v>18.670000000000002</v>
      </c>
      <c r="CA256" s="88">
        <v>17.170000000000002</v>
      </c>
      <c r="CD256" s="88">
        <v>18.23</v>
      </c>
      <c r="CJ256" s="88">
        <v>17.149999999999999</v>
      </c>
      <c r="CR256" s="126"/>
    </row>
    <row r="257" spans="1:96">
      <c r="A257" s="88"/>
      <c r="B257" s="99"/>
      <c r="C257" s="100">
        <v>20</v>
      </c>
      <c r="E257" s="88">
        <f>COUNT(CR257:#REF!)</f>
        <v>0</v>
      </c>
      <c r="F257" s="88" t="e">
        <f>SUM(CR257:#REF!)</f>
        <v>#REF!</v>
      </c>
      <c r="G257" s="15" t="e">
        <f>AVERAGE(CR257:#REF!)</f>
        <v>#REF!</v>
      </c>
      <c r="H257" s="15" t="e">
        <f>STDEV(CR257:#REF!)</f>
        <v>#REF!</v>
      </c>
      <c r="I257" s="88" t="e">
        <f>MAX(CR257:#REF!)</f>
        <v>#REF!</v>
      </c>
      <c r="J257" s="88" t="e">
        <f>MIN(CR257:#REF!)</f>
        <v>#REF!</v>
      </c>
      <c r="K257" s="16" t="e">
        <f t="shared" ref="K257:K273" si="79">D257-G257</f>
        <v>#REF!</v>
      </c>
      <c r="AO257" s="88"/>
      <c r="AP257" s="99"/>
      <c r="AQ257" s="134">
        <v>20</v>
      </c>
      <c r="AT257" s="108">
        <v>20.16</v>
      </c>
      <c r="BQ257" s="88">
        <v>19.989999999999998</v>
      </c>
      <c r="BX257" s="88">
        <v>18.489999999999998</v>
      </c>
      <c r="CA257" s="88">
        <v>17.04</v>
      </c>
      <c r="CD257" s="88">
        <v>18.21</v>
      </c>
      <c r="CJ257" s="88">
        <v>17.149999999999999</v>
      </c>
      <c r="CR257" s="126"/>
    </row>
    <row r="258" spans="1:96">
      <c r="A258" s="88"/>
      <c r="B258" s="99"/>
      <c r="C258" s="100">
        <v>30</v>
      </c>
      <c r="E258" s="88">
        <f>COUNT(CR258:#REF!)</f>
        <v>0</v>
      </c>
      <c r="F258" s="88" t="e">
        <f>SUM(CR258:#REF!)</f>
        <v>#REF!</v>
      </c>
      <c r="G258" s="15" t="e">
        <f>AVERAGE(CR258:#REF!)</f>
        <v>#REF!</v>
      </c>
      <c r="H258" s="15" t="e">
        <f>STDEV(CR258:#REF!)</f>
        <v>#REF!</v>
      </c>
      <c r="I258" s="88" t="e">
        <f>MAX(CR258:#REF!)</f>
        <v>#REF!</v>
      </c>
      <c r="J258" s="88" t="e">
        <f>MIN(CR258:#REF!)</f>
        <v>#REF!</v>
      </c>
      <c r="K258" s="16" t="e">
        <f t="shared" si="79"/>
        <v>#REF!</v>
      </c>
      <c r="AO258" s="88"/>
      <c r="AP258" s="99"/>
      <c r="AQ258" s="134">
        <v>30</v>
      </c>
      <c r="AT258" s="108">
        <v>20.170000000000002</v>
      </c>
      <c r="BQ258" s="88">
        <v>19.989999999999998</v>
      </c>
      <c r="BX258" s="88">
        <v>18.36</v>
      </c>
      <c r="CA258" s="88">
        <v>16.8</v>
      </c>
      <c r="CD258" s="88">
        <v>18.16</v>
      </c>
      <c r="CJ258" s="88">
        <v>17.14</v>
      </c>
      <c r="CR258" s="126"/>
    </row>
    <row r="259" spans="1:96">
      <c r="A259" s="88"/>
      <c r="B259" s="99"/>
      <c r="C259" s="100">
        <v>50</v>
      </c>
      <c r="E259" s="88">
        <f>COUNT(CR259:#REF!)</f>
        <v>0</v>
      </c>
      <c r="F259" s="88" t="e">
        <f>SUM(CR259:#REF!)</f>
        <v>#REF!</v>
      </c>
      <c r="G259" s="15" t="e">
        <f>AVERAGE(CR259:#REF!)</f>
        <v>#REF!</v>
      </c>
      <c r="H259" s="15" t="e">
        <f>STDEV(CR259:#REF!)</f>
        <v>#REF!</v>
      </c>
      <c r="I259" s="88" t="e">
        <f>MAX(CR259:#REF!)</f>
        <v>#REF!</v>
      </c>
      <c r="J259" s="88" t="e">
        <f>MIN(CR259:#REF!)</f>
        <v>#REF!</v>
      </c>
      <c r="K259" s="16" t="e">
        <f t="shared" si="79"/>
        <v>#REF!</v>
      </c>
      <c r="AO259" s="88"/>
      <c r="AP259" s="99"/>
      <c r="AQ259" s="134">
        <v>50</v>
      </c>
      <c r="AT259" s="108">
        <v>20.170000000000002</v>
      </c>
      <c r="BQ259" s="88">
        <v>19.98</v>
      </c>
      <c r="BX259" s="88">
        <v>18.23</v>
      </c>
      <c r="CA259" s="88">
        <v>15.84</v>
      </c>
      <c r="CD259" s="88">
        <v>17.89</v>
      </c>
      <c r="CJ259" s="88">
        <v>17.079999999999998</v>
      </c>
      <c r="CR259" s="126"/>
    </row>
    <row r="260" spans="1:96">
      <c r="A260" s="88"/>
      <c r="B260" s="99"/>
      <c r="C260" s="100">
        <v>75</v>
      </c>
      <c r="E260" s="88">
        <f>COUNT(CR260:#REF!)</f>
        <v>0</v>
      </c>
      <c r="F260" s="88" t="e">
        <f>SUM(CR260:#REF!)</f>
        <v>#REF!</v>
      </c>
      <c r="G260" s="15" t="e">
        <f>AVERAGE(CR260:#REF!)</f>
        <v>#REF!</v>
      </c>
      <c r="H260" s="15" t="e">
        <f>STDEV(CR260:#REF!)</f>
        <v>#REF!</v>
      </c>
      <c r="I260" s="88" t="e">
        <f>MAX(CR260:#REF!)</f>
        <v>#REF!</v>
      </c>
      <c r="J260" s="88" t="e">
        <f>MIN(CR260:#REF!)</f>
        <v>#REF!</v>
      </c>
      <c r="K260" s="16" t="e">
        <f t="shared" si="79"/>
        <v>#REF!</v>
      </c>
      <c r="AO260" s="88"/>
      <c r="AP260" s="99"/>
      <c r="AQ260" s="134">
        <v>75</v>
      </c>
      <c r="AT260" s="108">
        <v>20.18</v>
      </c>
      <c r="BQ260" s="88">
        <v>19.91</v>
      </c>
      <c r="BX260" s="88">
        <v>18.190000000000001</v>
      </c>
      <c r="CA260" s="88">
        <v>14.96</v>
      </c>
      <c r="CD260" s="88">
        <v>17.72</v>
      </c>
      <c r="CJ260" s="88">
        <v>16.68</v>
      </c>
      <c r="CR260" s="126"/>
    </row>
    <row r="261" spans="1:96">
      <c r="A261" s="88"/>
      <c r="B261" s="99"/>
      <c r="C261" s="100">
        <v>100</v>
      </c>
      <c r="E261" s="88">
        <f>COUNT(CR261:#REF!)</f>
        <v>0</v>
      </c>
      <c r="F261" s="88" t="e">
        <f>SUM(CR261:#REF!)</f>
        <v>#REF!</v>
      </c>
      <c r="G261" s="15" t="e">
        <f>AVERAGE(CR261:#REF!)</f>
        <v>#REF!</v>
      </c>
      <c r="H261" s="15" t="e">
        <f>STDEV(CR261:#REF!)</f>
        <v>#REF!</v>
      </c>
      <c r="I261" s="88" t="e">
        <f>MAX(CR261:#REF!)</f>
        <v>#REF!</v>
      </c>
      <c r="J261" s="88" t="e">
        <f>MIN(CR261:#REF!)</f>
        <v>#REF!</v>
      </c>
      <c r="K261" s="16" t="e">
        <f t="shared" si="79"/>
        <v>#REF!</v>
      </c>
      <c r="AO261" s="88"/>
      <c r="AP261" s="99"/>
      <c r="AQ261" s="134">
        <v>100</v>
      </c>
      <c r="AT261" s="108">
        <v>20.18</v>
      </c>
      <c r="BQ261" s="88">
        <v>18.96</v>
      </c>
      <c r="BX261" s="88">
        <v>18.170000000000002</v>
      </c>
      <c r="CA261" s="88">
        <v>14.89</v>
      </c>
      <c r="CD261" s="88">
        <v>17.18</v>
      </c>
      <c r="CJ261" s="88">
        <v>16.55</v>
      </c>
      <c r="CR261" s="126"/>
    </row>
    <row r="262" spans="1:96">
      <c r="A262" s="88"/>
      <c r="B262" s="99"/>
      <c r="C262" s="100">
        <v>150</v>
      </c>
      <c r="E262" s="88">
        <f>COUNT(CR262:#REF!)</f>
        <v>0</v>
      </c>
      <c r="F262" s="88" t="e">
        <f>SUM(CR262:#REF!)</f>
        <v>#REF!</v>
      </c>
      <c r="G262" s="15" t="e">
        <f>AVERAGE(CR262:#REF!)</f>
        <v>#REF!</v>
      </c>
      <c r="H262" s="15" t="e">
        <f>STDEV(CR262:#REF!)</f>
        <v>#REF!</v>
      </c>
      <c r="I262" s="88" t="e">
        <f>MAX(CR262:#REF!)</f>
        <v>#REF!</v>
      </c>
      <c r="J262" s="88" t="e">
        <f>MIN(CR262:#REF!)</f>
        <v>#REF!</v>
      </c>
      <c r="K262" s="16" t="e">
        <f t="shared" si="79"/>
        <v>#REF!</v>
      </c>
      <c r="AO262" s="88"/>
      <c r="AP262" s="99"/>
      <c r="AQ262" s="134">
        <v>150</v>
      </c>
      <c r="AT262" s="108">
        <v>19.98</v>
      </c>
      <c r="BQ262" s="88">
        <v>17.41</v>
      </c>
      <c r="BX262" s="88">
        <v>18.13</v>
      </c>
      <c r="CA262" s="88">
        <v>14.62</v>
      </c>
      <c r="CD262" s="88">
        <v>15.84</v>
      </c>
      <c r="CJ262" s="88">
        <v>15.38</v>
      </c>
      <c r="CR262" s="126"/>
    </row>
    <row r="263" spans="1:96">
      <c r="A263" s="88"/>
      <c r="B263" s="99"/>
      <c r="C263" s="100">
        <v>200</v>
      </c>
      <c r="E263" s="88">
        <f>COUNT(CR263:#REF!)</f>
        <v>0</v>
      </c>
      <c r="F263" s="88" t="e">
        <f>SUM(CR263:#REF!)</f>
        <v>#REF!</v>
      </c>
      <c r="G263" s="15" t="e">
        <f>AVERAGE(CR263:#REF!)</f>
        <v>#REF!</v>
      </c>
      <c r="H263" s="15" t="e">
        <f>STDEV(CR263:#REF!)</f>
        <v>#REF!</v>
      </c>
      <c r="I263" s="88" t="e">
        <f>MAX(CR263:#REF!)</f>
        <v>#REF!</v>
      </c>
      <c r="J263" s="88" t="e">
        <f>MIN(CR263:#REF!)</f>
        <v>#REF!</v>
      </c>
      <c r="K263" s="16" t="e">
        <f t="shared" si="79"/>
        <v>#REF!</v>
      </c>
      <c r="AO263" s="88"/>
      <c r="AP263" s="99"/>
      <c r="AQ263" s="134">
        <v>200</v>
      </c>
      <c r="AT263" s="108">
        <v>18.489999999999998</v>
      </c>
      <c r="BQ263" s="88">
        <v>16.55</v>
      </c>
      <c r="BX263" s="88">
        <v>17.5</v>
      </c>
      <c r="CA263" s="88">
        <v>13.05</v>
      </c>
      <c r="CD263" s="88">
        <v>14.61</v>
      </c>
      <c r="CJ263" s="88">
        <v>13.77</v>
      </c>
      <c r="CR263" s="126"/>
    </row>
    <row r="264" spans="1:96">
      <c r="A264" s="88"/>
      <c r="B264" s="99"/>
      <c r="C264" s="100">
        <v>300</v>
      </c>
      <c r="E264" s="88">
        <f>COUNT(CR264:#REF!)</f>
        <v>0</v>
      </c>
      <c r="F264" s="88" t="e">
        <f>SUM(CR264:#REF!)</f>
        <v>#REF!</v>
      </c>
      <c r="G264" s="15" t="e">
        <f>AVERAGE(CR264:#REF!)</f>
        <v>#REF!</v>
      </c>
      <c r="H264" s="15" t="e">
        <f>STDEV(CR264:#REF!)</f>
        <v>#REF!</v>
      </c>
      <c r="I264" s="88" t="e">
        <f>MAX(CR264:#REF!)</f>
        <v>#REF!</v>
      </c>
      <c r="J264" s="88" t="e">
        <f>MIN(CR264:#REF!)</f>
        <v>#REF!</v>
      </c>
      <c r="K264" s="16" t="e">
        <f t="shared" si="79"/>
        <v>#REF!</v>
      </c>
      <c r="AO264" s="88"/>
      <c r="AP264" s="99"/>
      <c r="AQ264" s="134">
        <v>300</v>
      </c>
      <c r="AT264" s="108">
        <v>16.57</v>
      </c>
      <c r="CR264" s="126"/>
    </row>
    <row r="265" spans="1:96">
      <c r="A265" s="88"/>
      <c r="B265" s="99"/>
      <c r="C265" s="100">
        <v>400</v>
      </c>
      <c r="E265" s="88">
        <f>COUNT(CR265:#REF!)</f>
        <v>0</v>
      </c>
      <c r="F265" s="88" t="e">
        <f>SUM(CR265:#REF!)</f>
        <v>#REF!</v>
      </c>
      <c r="G265" s="15" t="e">
        <f>AVERAGE(CR265:#REF!)</f>
        <v>#REF!</v>
      </c>
      <c r="H265" s="15" t="e">
        <f>STDEV(CR265:#REF!)</f>
        <v>#REF!</v>
      </c>
      <c r="I265" s="88" t="e">
        <f>MAX(CR265:#REF!)</f>
        <v>#REF!</v>
      </c>
      <c r="J265" s="88" t="e">
        <f>MIN(CR265:#REF!)</f>
        <v>#REF!</v>
      </c>
      <c r="K265" s="16" t="e">
        <f t="shared" si="79"/>
        <v>#REF!</v>
      </c>
      <c r="AO265" s="88"/>
      <c r="AP265" s="99"/>
      <c r="AQ265" s="134">
        <v>400</v>
      </c>
      <c r="AT265" s="108">
        <v>12.65</v>
      </c>
      <c r="CR265" s="126"/>
    </row>
    <row r="266" spans="1:96">
      <c r="A266" s="88"/>
      <c r="B266" s="99"/>
      <c r="C266" s="100">
        <v>500</v>
      </c>
      <c r="E266" s="88">
        <f>COUNT(CR266:#REF!)</f>
        <v>0</v>
      </c>
      <c r="F266" s="88" t="e">
        <f>SUM(CR266:#REF!)</f>
        <v>#REF!</v>
      </c>
      <c r="G266" s="15" t="e">
        <f>AVERAGE(CR266:#REF!)</f>
        <v>#REF!</v>
      </c>
      <c r="H266" s="15" t="e">
        <f>STDEV(CR266:#REF!)</f>
        <v>#REF!</v>
      </c>
      <c r="I266" s="88" t="e">
        <f>MAX(CR266:#REF!)</f>
        <v>#REF!</v>
      </c>
      <c r="J266" s="88" t="e">
        <f>MIN(CR266:#REF!)</f>
        <v>#REF!</v>
      </c>
      <c r="K266" s="16" t="e">
        <f t="shared" si="79"/>
        <v>#REF!</v>
      </c>
      <c r="AO266" s="88"/>
      <c r="AP266" s="99"/>
      <c r="AQ266" s="134">
        <v>500</v>
      </c>
      <c r="AT266" s="108">
        <v>11.85</v>
      </c>
      <c r="CR266" s="126"/>
    </row>
    <row r="267" spans="1:96">
      <c r="A267" s="88"/>
      <c r="B267" s="99"/>
      <c r="C267" s="100">
        <v>600</v>
      </c>
      <c r="D267" s="88"/>
      <c r="E267" s="88">
        <f>COUNT(CR267:#REF!)</f>
        <v>0</v>
      </c>
      <c r="F267" s="88" t="e">
        <f>SUM(CR267:#REF!)</f>
        <v>#REF!</v>
      </c>
      <c r="G267" s="15" t="e">
        <f>AVERAGE(CR267:#REF!)</f>
        <v>#REF!</v>
      </c>
      <c r="H267" s="15" t="e">
        <f>STDEV(CR267:#REF!)</f>
        <v>#REF!</v>
      </c>
      <c r="I267" s="88" t="e">
        <f>MAX(CR267:#REF!)</f>
        <v>#REF!</v>
      </c>
      <c r="J267" s="88" t="e">
        <f>MIN(CR267:#REF!)</f>
        <v>#REF!</v>
      </c>
      <c r="K267" s="16" t="e">
        <f t="shared" si="79"/>
        <v>#REF!</v>
      </c>
      <c r="AO267" s="88"/>
      <c r="AP267" s="99"/>
      <c r="AQ267" s="134">
        <v>600</v>
      </c>
      <c r="AS267" s="88"/>
      <c r="AT267" s="88"/>
      <c r="AU267" s="88"/>
      <c r="AV267" s="88"/>
      <c r="AW267" s="88"/>
      <c r="AX267" s="88"/>
      <c r="AY267" s="88"/>
      <c r="AZ267" s="88"/>
      <c r="BA267" s="88"/>
      <c r="BB267" s="88"/>
      <c r="BC267" s="88"/>
      <c r="BD267" s="88"/>
      <c r="BE267" s="88"/>
      <c r="BF267" s="88"/>
      <c r="BG267" s="88"/>
      <c r="BH267" s="88"/>
      <c r="BI267" s="88"/>
      <c r="BJ267" s="88"/>
      <c r="BK267" s="88"/>
      <c r="BL267" s="88"/>
      <c r="BM267" s="88"/>
      <c r="BN267" s="88"/>
      <c r="BO267" s="88"/>
      <c r="BP267" s="88"/>
      <c r="BQ267" s="88"/>
      <c r="BR267" s="88"/>
      <c r="BS267" s="88"/>
      <c r="BT267" s="88"/>
      <c r="BU267" s="88"/>
      <c r="BV267" s="88"/>
      <c r="BW267" s="88"/>
      <c r="BX267" s="88"/>
      <c r="BY267" s="88"/>
      <c r="BZ267" s="88"/>
      <c r="CA267" s="88"/>
      <c r="CB267" s="88"/>
      <c r="CC267" s="88"/>
      <c r="CD267" s="88"/>
      <c r="CE267" s="88"/>
      <c r="CF267" s="88"/>
      <c r="CG267" s="88"/>
      <c r="CH267" s="88"/>
      <c r="CI267" s="88"/>
      <c r="CJ267" s="88"/>
      <c r="CK267" s="88"/>
      <c r="CL267" s="88"/>
      <c r="CM267" s="88"/>
      <c r="CN267" s="88"/>
      <c r="CO267" s="88"/>
      <c r="CP267" s="88"/>
      <c r="CQ267" s="88"/>
      <c r="CR267" s="126"/>
    </row>
    <row r="268" spans="1:96">
      <c r="A268" s="88"/>
      <c r="B268" s="94"/>
      <c r="C268" s="130"/>
      <c r="D268" s="88"/>
      <c r="E268" s="88"/>
      <c r="F268" s="88"/>
      <c r="G268" s="15"/>
      <c r="H268" s="15"/>
      <c r="I268" s="88"/>
      <c r="J268" s="88"/>
      <c r="AO268" s="88"/>
      <c r="AP268" s="94"/>
      <c r="AQ268" s="131"/>
      <c r="AS268" s="88"/>
      <c r="AT268" s="88"/>
      <c r="AU268" s="88"/>
      <c r="AV268" s="88"/>
      <c r="AW268" s="88"/>
      <c r="AX268" s="88"/>
      <c r="AY268" s="88"/>
      <c r="AZ268" s="88"/>
      <c r="BA268" s="88"/>
      <c r="BB268" s="88"/>
      <c r="BC268" s="88"/>
      <c r="BD268" s="88"/>
      <c r="BE268" s="88"/>
      <c r="BF268" s="88"/>
      <c r="BG268" s="88"/>
      <c r="BH268" s="88"/>
      <c r="BI268" s="88"/>
      <c r="BJ268" s="88"/>
      <c r="BK268" s="88"/>
      <c r="BL268" s="88"/>
      <c r="BM268" s="88"/>
      <c r="BN268" s="88"/>
      <c r="BO268" s="88"/>
      <c r="BP268" s="88"/>
      <c r="BQ268" s="88"/>
      <c r="BR268" s="88"/>
      <c r="BS268" s="88"/>
      <c r="BT268" s="88"/>
      <c r="BU268" s="88"/>
      <c r="BV268" s="88"/>
      <c r="BW268" s="88"/>
      <c r="BX268" s="88"/>
      <c r="BY268" s="88"/>
      <c r="BZ268" s="88"/>
      <c r="CA268" s="88"/>
      <c r="CB268" s="88"/>
      <c r="CC268" s="88"/>
      <c r="CD268" s="88"/>
      <c r="CE268" s="88"/>
      <c r="CF268" s="88"/>
      <c r="CG268" s="88"/>
      <c r="CH268" s="88"/>
      <c r="CI268" s="88"/>
      <c r="CJ268" s="88"/>
      <c r="CK268" s="88"/>
      <c r="CL268" s="88"/>
      <c r="CM268" s="88"/>
      <c r="CN268" s="88"/>
      <c r="CO268" s="88"/>
      <c r="CP268" s="88"/>
      <c r="CQ268" s="88"/>
      <c r="CR268" s="131"/>
    </row>
    <row r="269" spans="1:96">
      <c r="A269" s="95"/>
      <c r="B269" s="96"/>
      <c r="C269" s="97" t="s">
        <v>15</v>
      </c>
      <c r="D269" s="95"/>
      <c r="E269" s="88">
        <f>COUNT(CR269:#REF!)</f>
        <v>0</v>
      </c>
      <c r="F269" s="88" t="e">
        <f>SUM(CR269:#REF!)</f>
        <v>#REF!</v>
      </c>
      <c r="G269" s="15" t="e">
        <f>AVERAGE(CR269:#REF!)</f>
        <v>#REF!</v>
      </c>
      <c r="H269" s="15" t="e">
        <f>STDEV(CR269:#REF!)</f>
        <v>#REF!</v>
      </c>
      <c r="I269" s="88" t="e">
        <f>MAX(CR269:#REF!)</f>
        <v>#REF!</v>
      </c>
      <c r="J269" s="88" t="e">
        <f>MIN(CR269:#REF!)</f>
        <v>#REF!</v>
      </c>
      <c r="K269" s="16" t="e">
        <f>D269-G269</f>
        <v>#REF!</v>
      </c>
      <c r="AO269" s="95"/>
      <c r="AP269" s="96"/>
      <c r="AQ269" s="133" t="s">
        <v>15</v>
      </c>
      <c r="AS269" s="95"/>
      <c r="AT269" s="95">
        <v>33</v>
      </c>
      <c r="AU269" s="95"/>
      <c r="AV269" s="95"/>
      <c r="AW269" s="95"/>
      <c r="AX269" s="95"/>
      <c r="AY269" s="95"/>
      <c r="AZ269" s="95"/>
      <c r="BA269" s="95"/>
      <c r="BB269" s="95"/>
      <c r="BC269" s="95"/>
      <c r="BD269" s="95"/>
      <c r="BE269" s="95"/>
      <c r="BF269" s="95"/>
      <c r="BG269" s="95"/>
      <c r="BH269" s="95"/>
      <c r="BI269" s="95"/>
      <c r="BJ269" s="95"/>
      <c r="BK269" s="95"/>
      <c r="BL269" s="95"/>
      <c r="BM269" s="95"/>
      <c r="BN269" s="95"/>
      <c r="BO269" s="95"/>
      <c r="BP269" s="95"/>
      <c r="BQ269" s="95">
        <v>321</v>
      </c>
      <c r="BR269" s="95"/>
      <c r="BS269" s="95"/>
      <c r="BT269" s="95"/>
      <c r="BU269" s="95"/>
      <c r="BV269" s="95"/>
      <c r="BW269" s="95"/>
      <c r="BX269" s="95">
        <v>15</v>
      </c>
      <c r="BY269" s="95"/>
      <c r="BZ269" s="95"/>
      <c r="CA269" s="95"/>
      <c r="CB269" s="95"/>
      <c r="CC269" s="95"/>
      <c r="CD269" s="95"/>
      <c r="CE269" s="95"/>
      <c r="CF269" s="95"/>
      <c r="CG269" s="95"/>
      <c r="CH269" s="95"/>
      <c r="CI269" s="95"/>
      <c r="CJ269" s="95">
        <v>321</v>
      </c>
      <c r="CK269" s="95"/>
      <c r="CL269" s="95"/>
      <c r="CM269" s="95"/>
      <c r="CN269" s="95"/>
      <c r="CO269" s="95"/>
      <c r="CP269" s="95"/>
      <c r="CQ269" s="95"/>
      <c r="CR269" s="125"/>
    </row>
    <row r="270" spans="1:96">
      <c r="A270" s="88"/>
      <c r="B270" s="99"/>
      <c r="C270" s="100" t="s">
        <v>16</v>
      </c>
      <c r="D270" s="88"/>
      <c r="E270" s="88">
        <f>COUNT(CR270:#REF!)</f>
        <v>0</v>
      </c>
      <c r="F270" s="88" t="e">
        <f>SUM(CR270:#REF!)</f>
        <v>#REF!</v>
      </c>
      <c r="G270" s="15" t="e">
        <f>AVERAGE(CR270:#REF!)</f>
        <v>#REF!</v>
      </c>
      <c r="H270" s="15" t="e">
        <f>STDEV(CR270:#REF!)</f>
        <v>#REF!</v>
      </c>
      <c r="I270" s="88" t="e">
        <f>MAX(CR270:#REF!)</f>
        <v>#REF!</v>
      </c>
      <c r="J270" s="88" t="e">
        <f>MIN(CR270:#REF!)</f>
        <v>#REF!</v>
      </c>
      <c r="K270" s="16" t="e">
        <f>D270-G270</f>
        <v>#REF!</v>
      </c>
      <c r="AO270" s="88"/>
      <c r="AP270" s="99"/>
      <c r="AQ270" s="134" t="s">
        <v>16</v>
      </c>
      <c r="AS270" s="88"/>
      <c r="AT270" s="88">
        <v>0.9</v>
      </c>
      <c r="AU270" s="88"/>
      <c r="AV270" s="88"/>
      <c r="AW270" s="88"/>
      <c r="AX270" s="88"/>
      <c r="AY270" s="88"/>
      <c r="AZ270" s="88"/>
      <c r="BA270" s="88"/>
      <c r="BB270" s="88"/>
      <c r="BC270" s="88"/>
      <c r="BD270" s="88"/>
      <c r="BE270" s="88"/>
      <c r="BF270" s="88"/>
      <c r="BG270" s="88"/>
      <c r="BH270" s="88"/>
      <c r="BI270" s="88"/>
      <c r="BJ270" s="88"/>
      <c r="BK270" s="88"/>
      <c r="BL270" s="88"/>
      <c r="BM270" s="88"/>
      <c r="BN270" s="88"/>
      <c r="BO270" s="88"/>
      <c r="BP270" s="88"/>
      <c r="BQ270" s="88">
        <v>1.5</v>
      </c>
      <c r="BR270" s="88"/>
      <c r="BS270" s="88"/>
      <c r="BT270" s="88"/>
      <c r="BU270" s="88"/>
      <c r="BV270" s="88"/>
      <c r="BW270" s="88"/>
      <c r="BX270" s="88">
        <v>0.3</v>
      </c>
      <c r="BY270" s="88"/>
      <c r="BZ270" s="88"/>
      <c r="CA270" s="88"/>
      <c r="CB270" s="88"/>
      <c r="CC270" s="88"/>
      <c r="CD270" s="88"/>
      <c r="CE270" s="88"/>
      <c r="CF270" s="88"/>
      <c r="CG270" s="88"/>
      <c r="CH270" s="88"/>
      <c r="CI270" s="88"/>
      <c r="CJ270" s="88">
        <v>0.5</v>
      </c>
      <c r="CK270" s="88"/>
      <c r="CL270" s="88"/>
      <c r="CM270" s="88"/>
      <c r="CN270" s="88"/>
      <c r="CO270" s="88"/>
      <c r="CP270" s="88"/>
      <c r="CQ270" s="88"/>
      <c r="CR270" s="126"/>
    </row>
    <row r="271" spans="1:96">
      <c r="A271" s="88" t="s">
        <v>0</v>
      </c>
      <c r="B271" s="88" t="s">
        <v>1</v>
      </c>
      <c r="C271" s="89" t="s">
        <v>2</v>
      </c>
      <c r="D271" s="88">
        <v>2003</v>
      </c>
      <c r="E271" s="88" t="s">
        <v>3</v>
      </c>
      <c r="F271" s="88" t="s">
        <v>79</v>
      </c>
      <c r="G271" s="15" t="s">
        <v>4</v>
      </c>
      <c r="H271" s="15" t="s">
        <v>82</v>
      </c>
      <c r="I271" s="88" t="s">
        <v>5</v>
      </c>
      <c r="J271" s="88" t="s">
        <v>6</v>
      </c>
      <c r="K271" s="15" t="s">
        <v>7</v>
      </c>
      <c r="L271" s="16" t="s">
        <v>84</v>
      </c>
      <c r="AO271" s="91" t="s">
        <v>11</v>
      </c>
      <c r="AP271" s="91" t="s">
        <v>12</v>
      </c>
      <c r="AQ271" s="128" t="s">
        <v>13</v>
      </c>
      <c r="AS271" s="88">
        <v>2006</v>
      </c>
      <c r="AT271" s="88">
        <v>2005</v>
      </c>
      <c r="AU271" s="88">
        <v>2004</v>
      </c>
      <c r="AV271" s="88">
        <v>2003</v>
      </c>
      <c r="AW271" s="88"/>
      <c r="AX271" s="88">
        <v>2002</v>
      </c>
      <c r="AY271" s="88">
        <v>2002</v>
      </c>
      <c r="AZ271" s="88">
        <v>2001</v>
      </c>
      <c r="BA271" s="88">
        <v>2000</v>
      </c>
      <c r="BB271" s="88">
        <v>1999</v>
      </c>
      <c r="BC271" s="88">
        <v>1999</v>
      </c>
      <c r="BD271" s="88" t="s">
        <v>81</v>
      </c>
      <c r="BE271" s="88">
        <v>1997</v>
      </c>
      <c r="BF271" s="88">
        <v>1996</v>
      </c>
      <c r="BG271" s="88">
        <v>1995</v>
      </c>
      <c r="BH271" s="91">
        <v>1994</v>
      </c>
      <c r="BI271" s="91">
        <v>1993</v>
      </c>
      <c r="BJ271" s="91">
        <v>1992</v>
      </c>
      <c r="BK271" s="91">
        <v>1991</v>
      </c>
      <c r="BL271" s="91">
        <v>1990</v>
      </c>
      <c r="BM271" s="91">
        <v>1990</v>
      </c>
      <c r="BN271" s="91">
        <v>1989</v>
      </c>
      <c r="BO271" s="91">
        <v>1989</v>
      </c>
      <c r="BP271" s="91">
        <v>1989</v>
      </c>
      <c r="BQ271" s="91">
        <v>1988</v>
      </c>
      <c r="BR271" s="91">
        <v>1988</v>
      </c>
      <c r="BS271" s="91">
        <v>1987</v>
      </c>
      <c r="BT271" s="91">
        <v>1986</v>
      </c>
      <c r="BU271" s="91">
        <v>1986</v>
      </c>
      <c r="BV271" s="91">
        <v>1986</v>
      </c>
      <c r="BW271" s="91">
        <v>1985</v>
      </c>
      <c r="BX271" s="91">
        <v>1985</v>
      </c>
      <c r="BY271" s="91">
        <v>1985</v>
      </c>
      <c r="BZ271" s="91">
        <v>1984</v>
      </c>
      <c r="CA271" s="91">
        <v>1984</v>
      </c>
      <c r="CB271" s="91">
        <v>1984</v>
      </c>
      <c r="CC271" s="91">
        <v>1984</v>
      </c>
      <c r="CD271" s="91">
        <v>1984</v>
      </c>
      <c r="CE271" s="91">
        <v>1983</v>
      </c>
      <c r="CF271" s="91">
        <v>1983</v>
      </c>
      <c r="CG271" s="91">
        <v>1983</v>
      </c>
      <c r="CH271" s="91">
        <v>1983</v>
      </c>
      <c r="CI271" s="91">
        <v>1982</v>
      </c>
      <c r="CJ271" s="91">
        <v>1982</v>
      </c>
      <c r="CK271" s="91">
        <v>1982</v>
      </c>
      <c r="CL271" s="91">
        <v>1982</v>
      </c>
      <c r="CM271" s="91">
        <v>1981</v>
      </c>
      <c r="CN271" s="91">
        <v>1981</v>
      </c>
      <c r="CO271" s="91">
        <v>1981</v>
      </c>
      <c r="CP271" s="91">
        <v>1981</v>
      </c>
      <c r="CQ271" s="91">
        <v>1981</v>
      </c>
      <c r="CR271" s="128">
        <v>1980</v>
      </c>
    </row>
    <row r="272" spans="1:96">
      <c r="A272" s="91">
        <v>2</v>
      </c>
      <c r="B272" s="92">
        <v>45</v>
      </c>
      <c r="C272" s="93" t="s">
        <v>14</v>
      </c>
      <c r="D272" s="91"/>
      <c r="E272" s="88">
        <f>COUNT(CR272:#REF!)</f>
        <v>0</v>
      </c>
      <c r="F272" s="88" t="e">
        <f>SUM(CR272:#REF!)</f>
        <v>#REF!</v>
      </c>
      <c r="G272" s="15" t="e">
        <f>AVERAGE(CR272:#REF!)</f>
        <v>#REF!</v>
      </c>
      <c r="H272" s="15" t="e">
        <f>STDEV(CR272:#REF!)</f>
        <v>#REF!</v>
      </c>
      <c r="I272" s="88" t="e">
        <f>MAX(CR272:#REF!)</f>
        <v>#REF!</v>
      </c>
      <c r="J272" s="88" t="e">
        <f>MIN(CR272:#REF!)</f>
        <v>#REF!</v>
      </c>
      <c r="K272" s="16" t="e">
        <f t="shared" si="79"/>
        <v>#REF!</v>
      </c>
      <c r="AO272" s="91">
        <v>2</v>
      </c>
      <c r="AP272" s="92">
        <v>45</v>
      </c>
      <c r="AQ272" s="132" t="s">
        <v>14</v>
      </c>
      <c r="AS272" s="91"/>
      <c r="AT272" s="91">
        <v>15</v>
      </c>
      <c r="AU272" s="91"/>
      <c r="AV272" s="91"/>
      <c r="AW272" s="91"/>
      <c r="AX272" s="91">
        <v>7</v>
      </c>
      <c r="AY272" s="91"/>
      <c r="AZ272" s="91"/>
      <c r="BA272" s="91"/>
      <c r="BB272" s="91">
        <v>9</v>
      </c>
      <c r="BC272" s="91"/>
      <c r="BD272" s="91"/>
      <c r="BE272" s="91"/>
      <c r="BF272" s="91"/>
      <c r="BG272" s="91"/>
      <c r="BH272" s="91"/>
      <c r="BI272" s="91"/>
      <c r="BJ272" s="91"/>
      <c r="BK272" s="91"/>
      <c r="BL272" s="91"/>
      <c r="BM272" s="91"/>
      <c r="BN272" s="91"/>
      <c r="BO272" s="91"/>
      <c r="BP272" s="91"/>
      <c r="BQ272" s="91"/>
      <c r="BR272" s="91"/>
      <c r="BS272" s="91"/>
      <c r="BT272" s="91"/>
      <c r="BU272" s="91"/>
      <c r="BV272" s="91"/>
      <c r="BW272" s="91"/>
      <c r="BX272" s="91">
        <v>7</v>
      </c>
      <c r="BY272" s="91"/>
      <c r="BZ272" s="91"/>
      <c r="CA272" s="91"/>
      <c r="CB272" s="91"/>
      <c r="CC272" s="91"/>
      <c r="CD272" s="91"/>
      <c r="CE272" s="91"/>
      <c r="CF272" s="91"/>
      <c r="CG272" s="91"/>
      <c r="CH272" s="91"/>
      <c r="CI272" s="91"/>
      <c r="CJ272" s="91"/>
      <c r="CK272" s="91"/>
      <c r="CL272" s="91">
        <v>3</v>
      </c>
      <c r="CM272" s="91"/>
      <c r="CN272" s="91"/>
      <c r="CO272" s="91"/>
      <c r="CP272" s="91"/>
      <c r="CQ272" s="91"/>
      <c r="CR272" s="124"/>
    </row>
    <row r="273" spans="1:96">
      <c r="A273" s="88"/>
      <c r="B273" s="99"/>
      <c r="C273" s="97">
        <v>0</v>
      </c>
      <c r="D273" s="95"/>
      <c r="E273" s="88">
        <f>COUNT(CR273:#REF!)</f>
        <v>0</v>
      </c>
      <c r="F273" s="88" t="e">
        <f>SUM(CR273:#REF!)</f>
        <v>#REF!</v>
      </c>
      <c r="G273" s="15" t="e">
        <f>AVERAGE(CR273:#REF!)</f>
        <v>#REF!</v>
      </c>
      <c r="H273" s="15" t="e">
        <f>STDEV(CR273:#REF!)</f>
        <v>#REF!</v>
      </c>
      <c r="I273" s="88" t="e">
        <f>MAX(CR273:#REF!)</f>
        <v>#REF!</v>
      </c>
      <c r="J273" s="88" t="e">
        <f>MIN(CR273:#REF!)</f>
        <v>#REF!</v>
      </c>
      <c r="K273" s="16" t="e">
        <f t="shared" si="79"/>
        <v>#REF!</v>
      </c>
      <c r="L273" s="16" t="e">
        <f t="shared" ref="L273:L285" si="80">K273/H273</f>
        <v>#REF!</v>
      </c>
      <c r="AO273" s="88"/>
      <c r="AP273" s="99"/>
      <c r="AQ273" s="133">
        <v>0</v>
      </c>
      <c r="AS273" s="95"/>
      <c r="AT273" s="95">
        <v>20</v>
      </c>
      <c r="AU273" s="95"/>
      <c r="AV273" s="95"/>
      <c r="AW273" s="95"/>
      <c r="AX273" s="95">
        <v>19.5</v>
      </c>
      <c r="AY273" s="95"/>
      <c r="AZ273" s="95"/>
      <c r="BA273" s="95"/>
      <c r="BB273" s="95">
        <v>20.8</v>
      </c>
      <c r="BC273" s="95"/>
      <c r="BD273" s="95" t="s">
        <v>83</v>
      </c>
      <c r="BE273" s="95"/>
      <c r="BF273" s="95"/>
      <c r="BG273" s="95"/>
      <c r="BH273" s="95"/>
      <c r="BI273" s="95"/>
      <c r="BJ273" s="95"/>
      <c r="BK273" s="95"/>
      <c r="BL273" s="95"/>
      <c r="BM273" s="95"/>
      <c r="BN273" s="95"/>
      <c r="BO273" s="95"/>
      <c r="BP273" s="95"/>
      <c r="BQ273" s="95"/>
      <c r="BR273" s="95"/>
      <c r="BS273" s="95"/>
      <c r="BT273" s="95"/>
      <c r="BU273" s="95"/>
      <c r="BV273" s="95"/>
      <c r="BW273" s="95"/>
      <c r="BX273" s="95">
        <v>18.7</v>
      </c>
      <c r="BY273" s="95"/>
      <c r="BZ273" s="95"/>
      <c r="CA273" s="95"/>
      <c r="CB273" s="95"/>
      <c r="CC273" s="95"/>
      <c r="CD273" s="95"/>
      <c r="CE273" s="95"/>
      <c r="CF273" s="95"/>
      <c r="CG273" s="95"/>
      <c r="CH273" s="95"/>
      <c r="CI273" s="95"/>
      <c r="CJ273" s="95"/>
      <c r="CK273" s="95"/>
      <c r="CL273" s="95">
        <v>18.899999999999999</v>
      </c>
      <c r="CM273" s="95"/>
      <c r="CN273" s="95"/>
      <c r="CO273" s="95"/>
      <c r="CP273" s="95"/>
      <c r="CQ273" s="95"/>
      <c r="CR273" s="125"/>
    </row>
    <row r="274" spans="1:96">
      <c r="A274" s="88"/>
      <c r="B274" s="99"/>
      <c r="C274" s="100">
        <v>10</v>
      </c>
      <c r="E274" s="88">
        <f>COUNT(CR274:#REF!)</f>
        <v>0</v>
      </c>
      <c r="F274" s="88" t="e">
        <f>SUM(CR274:#REF!)</f>
        <v>#REF!</v>
      </c>
      <c r="G274" s="15" t="e">
        <f>AVERAGE(CR274:#REF!)</f>
        <v>#REF!</v>
      </c>
      <c r="H274" s="15" t="e">
        <f>STDEV(CR274:#REF!)</f>
        <v>#REF!</v>
      </c>
      <c r="I274" s="88" t="e">
        <f>MAX(CR274:#REF!)</f>
        <v>#REF!</v>
      </c>
      <c r="J274" s="88" t="e">
        <f>MIN(CR274:#REF!)</f>
        <v>#REF!</v>
      </c>
      <c r="K274" s="16" t="e">
        <f t="shared" ref="K274:K285" si="81">D274-G274</f>
        <v>#REF!</v>
      </c>
      <c r="L274" s="16" t="e">
        <f t="shared" si="80"/>
        <v>#REF!</v>
      </c>
      <c r="AO274" s="88"/>
      <c r="AP274" s="99"/>
      <c r="AQ274" s="134">
        <v>10</v>
      </c>
      <c r="AT274" s="108">
        <v>20.010000000000002</v>
      </c>
      <c r="BD274" t="s">
        <v>83</v>
      </c>
      <c r="BX274" s="88">
        <v>18.62</v>
      </c>
      <c r="CL274" s="88">
        <v>19.03</v>
      </c>
      <c r="CR274" s="126"/>
    </row>
    <row r="275" spans="1:96">
      <c r="A275" s="88"/>
      <c r="B275" s="99"/>
      <c r="C275" s="100">
        <v>20</v>
      </c>
      <c r="E275" s="88">
        <f>COUNT(CR275:#REF!)</f>
        <v>0</v>
      </c>
      <c r="F275" s="88" t="e">
        <f>SUM(CR275:#REF!)</f>
        <v>#REF!</v>
      </c>
      <c r="G275" s="15" t="e">
        <f>AVERAGE(CR275:#REF!)</f>
        <v>#REF!</v>
      </c>
      <c r="H275" s="15" t="e">
        <f>STDEV(CR275:#REF!)</f>
        <v>#REF!</v>
      </c>
      <c r="I275" s="88" t="e">
        <f>MAX(CR275:#REF!)</f>
        <v>#REF!</v>
      </c>
      <c r="J275" s="88" t="e">
        <f>MIN(CR275:#REF!)</f>
        <v>#REF!</v>
      </c>
      <c r="K275" s="16" t="e">
        <f t="shared" si="81"/>
        <v>#REF!</v>
      </c>
      <c r="L275" s="16" t="e">
        <f t="shared" si="80"/>
        <v>#REF!</v>
      </c>
      <c r="AO275" s="88"/>
      <c r="AP275" s="99"/>
      <c r="AQ275" s="134">
        <v>20</v>
      </c>
      <c r="AT275" s="108">
        <v>20.02</v>
      </c>
      <c r="BD275" t="s">
        <v>83</v>
      </c>
      <c r="BX275" s="88">
        <v>18.59</v>
      </c>
      <c r="CL275" s="88">
        <v>19.04</v>
      </c>
      <c r="CR275" s="126"/>
    </row>
    <row r="276" spans="1:96">
      <c r="A276" s="88"/>
      <c r="B276" s="99"/>
      <c r="C276" s="100">
        <v>30</v>
      </c>
      <c r="E276" s="88">
        <f>COUNT(CR276:#REF!)</f>
        <v>0</v>
      </c>
      <c r="F276" s="88" t="e">
        <f>SUM(CR276:#REF!)</f>
        <v>#REF!</v>
      </c>
      <c r="G276" s="15" t="e">
        <f>AVERAGE(CR276:#REF!)</f>
        <v>#REF!</v>
      </c>
      <c r="H276" s="15" t="e">
        <f>STDEV(CR276:#REF!)</f>
        <v>#REF!</v>
      </c>
      <c r="I276" s="88" t="e">
        <f>MAX(CR276:#REF!)</f>
        <v>#REF!</v>
      </c>
      <c r="J276" s="88" t="e">
        <f>MIN(CR276:#REF!)</f>
        <v>#REF!</v>
      </c>
      <c r="K276" s="16" t="e">
        <f t="shared" si="81"/>
        <v>#REF!</v>
      </c>
      <c r="L276" s="16" t="e">
        <f t="shared" si="80"/>
        <v>#REF!</v>
      </c>
      <c r="AO276" s="88"/>
      <c r="AP276" s="99"/>
      <c r="AQ276" s="134">
        <v>30</v>
      </c>
      <c r="AT276" s="108">
        <v>20.02</v>
      </c>
      <c r="BD276" t="s">
        <v>83</v>
      </c>
      <c r="BX276" s="88">
        <v>18.579999999999998</v>
      </c>
      <c r="CL276" s="88">
        <v>19.04</v>
      </c>
      <c r="CR276" s="126"/>
    </row>
    <row r="277" spans="1:96">
      <c r="A277" s="88"/>
      <c r="B277" s="99"/>
      <c r="C277" s="100">
        <v>50</v>
      </c>
      <c r="E277" s="88">
        <f>COUNT(CR277:#REF!)</f>
        <v>0</v>
      </c>
      <c r="F277" s="88" t="e">
        <f>SUM(CR277:#REF!)</f>
        <v>#REF!</v>
      </c>
      <c r="G277" s="15" t="e">
        <f>AVERAGE(CR277:#REF!)</f>
        <v>#REF!</v>
      </c>
      <c r="H277" s="15" t="e">
        <f>STDEV(CR277:#REF!)</f>
        <v>#REF!</v>
      </c>
      <c r="I277" s="88" t="e">
        <f>MAX(CR277:#REF!)</f>
        <v>#REF!</v>
      </c>
      <c r="J277" s="88" t="e">
        <f>MIN(CR277:#REF!)</f>
        <v>#REF!</v>
      </c>
      <c r="K277" s="16" t="e">
        <f t="shared" si="81"/>
        <v>#REF!</v>
      </c>
      <c r="L277" s="16" t="e">
        <f t="shared" si="80"/>
        <v>#REF!</v>
      </c>
      <c r="AO277" s="88"/>
      <c r="AP277" s="99"/>
      <c r="AQ277" s="134">
        <v>50</v>
      </c>
      <c r="AT277" s="108">
        <v>20.02</v>
      </c>
      <c r="BD277" t="s">
        <v>83</v>
      </c>
      <c r="BX277" s="88">
        <v>18.54</v>
      </c>
      <c r="CL277" s="88">
        <v>19.03</v>
      </c>
      <c r="CR277" s="126"/>
    </row>
    <row r="278" spans="1:96">
      <c r="A278" s="88"/>
      <c r="B278" s="99"/>
      <c r="C278" s="100">
        <v>75</v>
      </c>
      <c r="E278" s="88">
        <f>COUNT(CR278:#REF!)</f>
        <v>0</v>
      </c>
      <c r="F278" s="88" t="e">
        <f>SUM(CR278:#REF!)</f>
        <v>#REF!</v>
      </c>
      <c r="G278" s="15" t="e">
        <f>AVERAGE(CR278:#REF!)</f>
        <v>#REF!</v>
      </c>
      <c r="H278" s="15" t="e">
        <f>STDEV(CR278:#REF!)</f>
        <v>#REF!</v>
      </c>
      <c r="I278" s="88" t="e">
        <f>MAX(CR278:#REF!)</f>
        <v>#REF!</v>
      </c>
      <c r="J278" s="88" t="e">
        <f>MIN(CR278:#REF!)</f>
        <v>#REF!</v>
      </c>
      <c r="K278" s="16" t="e">
        <f t="shared" si="81"/>
        <v>#REF!</v>
      </c>
      <c r="L278" s="16" t="e">
        <f t="shared" si="80"/>
        <v>#REF!</v>
      </c>
      <c r="AO278" s="88"/>
      <c r="AP278" s="99"/>
      <c r="AQ278" s="134">
        <v>75</v>
      </c>
      <c r="AT278" s="108">
        <v>20.03</v>
      </c>
      <c r="BD278" t="s">
        <v>83</v>
      </c>
      <c r="BX278" s="88">
        <v>18.41</v>
      </c>
      <c r="CL278" s="88">
        <v>18.96</v>
      </c>
      <c r="CR278" s="126"/>
    </row>
    <row r="279" spans="1:96">
      <c r="A279" s="88"/>
      <c r="B279" s="99"/>
      <c r="C279" s="100">
        <v>100</v>
      </c>
      <c r="E279" s="88">
        <f>COUNT(CR279:#REF!)</f>
        <v>0</v>
      </c>
      <c r="F279" s="88" t="e">
        <f>SUM(CR279:#REF!)</f>
        <v>#REF!</v>
      </c>
      <c r="G279" s="15" t="e">
        <f>AVERAGE(CR279:#REF!)</f>
        <v>#REF!</v>
      </c>
      <c r="H279" s="15" t="e">
        <f>STDEV(CR279:#REF!)</f>
        <v>#REF!</v>
      </c>
      <c r="I279" s="88" t="e">
        <f>MAX(CR279:#REF!)</f>
        <v>#REF!</v>
      </c>
      <c r="J279" s="88" t="e">
        <f>MIN(CR279:#REF!)</f>
        <v>#REF!</v>
      </c>
      <c r="K279" s="16" t="e">
        <f t="shared" si="81"/>
        <v>#REF!</v>
      </c>
      <c r="L279" s="16" t="e">
        <f t="shared" si="80"/>
        <v>#REF!</v>
      </c>
      <c r="AO279" s="88"/>
      <c r="AP279" s="99"/>
      <c r="AQ279" s="134">
        <v>100</v>
      </c>
      <c r="AT279" s="108">
        <v>20.03</v>
      </c>
      <c r="BD279" t="s">
        <v>83</v>
      </c>
      <c r="BX279" s="88">
        <v>18.25</v>
      </c>
      <c r="CL279" s="88">
        <v>18.940000000000001</v>
      </c>
      <c r="CR279" s="126"/>
    </row>
    <row r="280" spans="1:96">
      <c r="A280" s="88"/>
      <c r="B280" s="99"/>
      <c r="C280" s="100">
        <v>150</v>
      </c>
      <c r="E280" s="88">
        <f>COUNT(CR280:#REF!)</f>
        <v>0</v>
      </c>
      <c r="F280" s="88" t="e">
        <f>SUM(CR280:#REF!)</f>
        <v>#REF!</v>
      </c>
      <c r="G280" s="15" t="e">
        <f>AVERAGE(CR280:#REF!)</f>
        <v>#REF!</v>
      </c>
      <c r="H280" s="15" t="e">
        <f>STDEV(CR280:#REF!)</f>
        <v>#REF!</v>
      </c>
      <c r="I280" s="88" t="e">
        <f>MAX(CR280:#REF!)</f>
        <v>#REF!</v>
      </c>
      <c r="J280" s="88" t="e">
        <f>MIN(CR280:#REF!)</f>
        <v>#REF!</v>
      </c>
      <c r="K280" s="16" t="e">
        <f t="shared" si="81"/>
        <v>#REF!</v>
      </c>
      <c r="L280" s="16" t="e">
        <f t="shared" si="80"/>
        <v>#REF!</v>
      </c>
      <c r="AO280" s="88"/>
      <c r="AP280" s="99"/>
      <c r="AQ280" s="134">
        <v>150</v>
      </c>
      <c r="AT280" s="108">
        <v>20.010000000000002</v>
      </c>
      <c r="BD280" t="s">
        <v>83</v>
      </c>
      <c r="BX280" s="88">
        <v>18.12</v>
      </c>
      <c r="CL280" s="88">
        <v>18.66</v>
      </c>
      <c r="CR280" s="126"/>
    </row>
    <row r="281" spans="1:96">
      <c r="A281" s="88"/>
      <c r="B281" s="99"/>
      <c r="C281" s="100">
        <v>200</v>
      </c>
      <c r="E281" s="88">
        <f>COUNT(CR281:#REF!)</f>
        <v>0</v>
      </c>
      <c r="F281" s="88" t="e">
        <f>SUM(CR281:#REF!)</f>
        <v>#REF!</v>
      </c>
      <c r="G281" s="15" t="e">
        <f>AVERAGE(CR281:#REF!)</f>
        <v>#REF!</v>
      </c>
      <c r="H281" s="15" t="e">
        <f>STDEV(CR281:#REF!)</f>
        <v>#REF!</v>
      </c>
      <c r="I281" s="88" t="e">
        <f>MAX(CR281:#REF!)</f>
        <v>#REF!</v>
      </c>
      <c r="J281" s="88" t="e">
        <f>MIN(CR281:#REF!)</f>
        <v>#REF!</v>
      </c>
      <c r="K281" s="16" t="e">
        <f t="shared" si="81"/>
        <v>#REF!</v>
      </c>
      <c r="L281" s="16" t="e">
        <f t="shared" si="80"/>
        <v>#REF!</v>
      </c>
      <c r="AO281" s="88"/>
      <c r="AP281" s="99"/>
      <c r="AQ281" s="134">
        <v>200</v>
      </c>
      <c r="AT281" s="108">
        <v>17.91</v>
      </c>
      <c r="BD281" t="s">
        <v>83</v>
      </c>
      <c r="BX281" s="88">
        <v>17.97</v>
      </c>
      <c r="CL281" s="88">
        <v>17.5</v>
      </c>
      <c r="CR281" s="126"/>
    </row>
    <row r="282" spans="1:96">
      <c r="A282" s="88"/>
      <c r="B282" s="99"/>
      <c r="C282" s="100">
        <v>300</v>
      </c>
      <c r="E282" s="88">
        <f>COUNT(CR282:#REF!)</f>
        <v>0</v>
      </c>
      <c r="F282" s="88" t="e">
        <f>SUM(CR282:#REF!)</f>
        <v>#REF!</v>
      </c>
      <c r="G282" s="15" t="e">
        <f>AVERAGE(CR282:#REF!)</f>
        <v>#REF!</v>
      </c>
      <c r="H282" s="15" t="e">
        <f>STDEV(CR282:#REF!)</f>
        <v>#REF!</v>
      </c>
      <c r="I282" s="88" t="e">
        <f>MAX(CR282:#REF!)</f>
        <v>#REF!</v>
      </c>
      <c r="J282" s="88" t="e">
        <f>MIN(CR282:#REF!)</f>
        <v>#REF!</v>
      </c>
      <c r="K282" s="16" t="e">
        <f t="shared" si="81"/>
        <v>#REF!</v>
      </c>
      <c r="L282" s="16" t="e">
        <f t="shared" si="80"/>
        <v>#REF!</v>
      </c>
      <c r="AO282" s="88"/>
      <c r="AP282" s="99"/>
      <c r="AQ282" s="134">
        <v>300</v>
      </c>
      <c r="BD282" t="s">
        <v>83</v>
      </c>
      <c r="CR282" s="126"/>
    </row>
    <row r="283" spans="1:96">
      <c r="A283" s="88"/>
      <c r="B283" s="99"/>
      <c r="C283" s="100">
        <v>400</v>
      </c>
      <c r="E283" s="88">
        <f>COUNT(CR283:#REF!)</f>
        <v>0</v>
      </c>
      <c r="F283" s="88" t="e">
        <f>SUM(CR283:#REF!)</f>
        <v>#REF!</v>
      </c>
      <c r="G283" s="15" t="e">
        <f>AVERAGE(CR283:#REF!)</f>
        <v>#REF!</v>
      </c>
      <c r="H283" s="15" t="e">
        <f>STDEV(CR283:#REF!)</f>
        <v>#REF!</v>
      </c>
      <c r="I283" s="88" t="e">
        <f>MAX(CR283:#REF!)</f>
        <v>#REF!</v>
      </c>
      <c r="J283" s="88" t="e">
        <f>MIN(CR283:#REF!)</f>
        <v>#REF!</v>
      </c>
      <c r="K283" s="16" t="e">
        <f t="shared" si="81"/>
        <v>#REF!</v>
      </c>
      <c r="L283" s="16" t="e">
        <f t="shared" si="80"/>
        <v>#REF!</v>
      </c>
      <c r="AO283" s="88"/>
      <c r="AP283" s="99"/>
      <c r="AQ283" s="134">
        <v>400</v>
      </c>
      <c r="BD283" t="s">
        <v>83</v>
      </c>
      <c r="CR283" s="126"/>
    </row>
    <row r="284" spans="1:96">
      <c r="A284" s="88"/>
      <c r="B284" s="99"/>
      <c r="C284" s="100">
        <v>500</v>
      </c>
      <c r="E284" s="88">
        <f>COUNT(CR284:#REF!)</f>
        <v>0</v>
      </c>
      <c r="F284" s="88" t="e">
        <f>SUM(CR284:#REF!)</f>
        <v>#REF!</v>
      </c>
      <c r="G284" s="15" t="e">
        <f>AVERAGE(CR284:#REF!)</f>
        <v>#REF!</v>
      </c>
      <c r="H284" s="15" t="e">
        <f>STDEV(CR284:#REF!)</f>
        <v>#REF!</v>
      </c>
      <c r="I284" s="88" t="e">
        <f>MAX(CR284:#REF!)</f>
        <v>#REF!</v>
      </c>
      <c r="J284" s="88" t="e">
        <f>MIN(CR284:#REF!)</f>
        <v>#REF!</v>
      </c>
      <c r="K284" s="16" t="e">
        <f t="shared" si="81"/>
        <v>#REF!</v>
      </c>
      <c r="L284" s="16" t="e">
        <f t="shared" si="80"/>
        <v>#REF!</v>
      </c>
      <c r="AO284" s="88"/>
      <c r="AP284" s="99"/>
      <c r="AQ284" s="134">
        <v>500</v>
      </c>
      <c r="CR284" s="126"/>
    </row>
    <row r="285" spans="1:96">
      <c r="A285" s="88"/>
      <c r="B285" s="99"/>
      <c r="C285" s="100">
        <v>600</v>
      </c>
      <c r="D285" s="88"/>
      <c r="E285" s="88">
        <f>COUNT(CR285:#REF!)</f>
        <v>0</v>
      </c>
      <c r="F285" s="88" t="e">
        <f>SUM(CR285:#REF!)</f>
        <v>#REF!</v>
      </c>
      <c r="G285" s="15" t="e">
        <f>AVERAGE(CR285:#REF!)</f>
        <v>#REF!</v>
      </c>
      <c r="H285" s="15" t="e">
        <f>STDEV(CR285:#REF!)</f>
        <v>#REF!</v>
      </c>
      <c r="I285" s="88" t="e">
        <f>MAX(CR285:#REF!)</f>
        <v>#REF!</v>
      </c>
      <c r="J285" s="88" t="e">
        <f>MIN(CR285:#REF!)</f>
        <v>#REF!</v>
      </c>
      <c r="K285" s="16" t="e">
        <f t="shared" si="81"/>
        <v>#REF!</v>
      </c>
      <c r="L285" s="16" t="e">
        <f t="shared" si="80"/>
        <v>#REF!</v>
      </c>
      <c r="AO285" s="88"/>
      <c r="AP285" s="99"/>
      <c r="AQ285" s="134">
        <v>600</v>
      </c>
      <c r="AS285" s="88"/>
      <c r="AT285" s="88"/>
      <c r="AU285" s="88"/>
      <c r="AV285" s="88"/>
      <c r="AW285" s="88"/>
      <c r="AX285" s="88"/>
      <c r="AY285" s="88"/>
      <c r="AZ285" s="88"/>
      <c r="BA285" s="88"/>
      <c r="BB285" s="88"/>
      <c r="BC285" s="88"/>
      <c r="BD285" s="88"/>
      <c r="BE285" s="88"/>
      <c r="BF285" s="88"/>
      <c r="BG285" s="88"/>
      <c r="BH285" s="88"/>
      <c r="BI285" s="88"/>
      <c r="BJ285" s="88"/>
      <c r="BK285" s="88"/>
      <c r="BL285" s="88"/>
      <c r="BM285" s="88"/>
      <c r="BN285" s="88"/>
      <c r="BO285" s="88"/>
      <c r="BP285" s="88"/>
      <c r="BQ285" s="88"/>
      <c r="BR285" s="88"/>
      <c r="BS285" s="88"/>
      <c r="BT285" s="88"/>
      <c r="BU285" s="88"/>
      <c r="BV285" s="88"/>
      <c r="BW285" s="88"/>
      <c r="BX285" s="88"/>
      <c r="BY285" s="88"/>
      <c r="BZ285" s="88"/>
      <c r="CA285" s="88"/>
      <c r="CB285" s="88"/>
      <c r="CC285" s="88"/>
      <c r="CD285" s="88"/>
      <c r="CE285" s="88"/>
      <c r="CF285" s="88"/>
      <c r="CG285" s="88"/>
      <c r="CH285" s="88"/>
      <c r="CI285" s="88"/>
      <c r="CJ285" s="88"/>
      <c r="CK285" s="88"/>
      <c r="CL285" s="88"/>
      <c r="CM285" s="88"/>
      <c r="CN285" s="88"/>
      <c r="CO285" s="88"/>
      <c r="CP285" s="88"/>
      <c r="CQ285" s="88"/>
      <c r="CR285" s="126"/>
    </row>
    <row r="286" spans="1:96">
      <c r="A286" s="88"/>
      <c r="B286" s="94"/>
      <c r="C286" s="130"/>
      <c r="D286" s="88"/>
      <c r="E286" s="88"/>
      <c r="F286" s="88"/>
      <c r="G286" s="15"/>
      <c r="H286" s="15"/>
      <c r="I286" s="88"/>
      <c r="J286" s="88"/>
      <c r="AO286" s="88"/>
      <c r="AP286" s="94"/>
      <c r="AQ286" s="131"/>
      <c r="AS286" s="88"/>
      <c r="AT286" s="88"/>
      <c r="AU286" s="88"/>
      <c r="AV286" s="88"/>
      <c r="AW286" s="88"/>
      <c r="AX286" s="88"/>
      <c r="AY286" s="88"/>
      <c r="AZ286" s="88"/>
      <c r="BA286" s="88"/>
      <c r="BB286" s="88"/>
      <c r="BC286" s="88"/>
      <c r="BD286" s="88"/>
      <c r="BE286" s="88"/>
      <c r="BF286" s="88"/>
      <c r="BG286" s="88"/>
      <c r="BH286" s="88"/>
      <c r="BI286" s="88"/>
      <c r="BJ286" s="88"/>
      <c r="BK286" s="88"/>
      <c r="BL286" s="88"/>
      <c r="BM286" s="88"/>
      <c r="BN286" s="88"/>
      <c r="BO286" s="88"/>
      <c r="BP286" s="88"/>
      <c r="BQ286" s="88"/>
      <c r="BR286" s="88"/>
      <c r="BS286" s="88"/>
      <c r="BT286" s="88"/>
      <c r="BU286" s="88"/>
      <c r="BV286" s="88"/>
      <c r="BW286" s="88"/>
      <c r="BX286" s="88"/>
      <c r="BY286" s="88"/>
      <c r="BZ286" s="88"/>
      <c r="CA286" s="88"/>
      <c r="CB286" s="88"/>
      <c r="CC286" s="88"/>
      <c r="CD286" s="88"/>
      <c r="CE286" s="88"/>
      <c r="CF286" s="88"/>
      <c r="CG286" s="88"/>
      <c r="CH286" s="88"/>
      <c r="CI286" s="88"/>
      <c r="CJ286" s="88"/>
      <c r="CK286" s="88"/>
      <c r="CL286" s="88"/>
      <c r="CM286" s="88"/>
      <c r="CN286" s="88"/>
      <c r="CO286" s="88"/>
      <c r="CP286" s="88"/>
      <c r="CQ286" s="88"/>
      <c r="CR286" s="131"/>
    </row>
    <row r="287" spans="1:96">
      <c r="A287" s="95"/>
      <c r="B287" s="96"/>
      <c r="C287" s="97" t="s">
        <v>15</v>
      </c>
      <c r="D287" s="95"/>
      <c r="E287" s="88">
        <f>COUNT(CR287:#REF!)</f>
        <v>0</v>
      </c>
      <c r="F287" s="88" t="e">
        <f>SUM(CR287:#REF!)</f>
        <v>#REF!</v>
      </c>
      <c r="G287" s="15" t="e">
        <f>AVERAGE(CR287:#REF!)</f>
        <v>#REF!</v>
      </c>
      <c r="H287" s="15" t="e">
        <f>STDEV(CR287:#REF!)</f>
        <v>#REF!</v>
      </c>
      <c r="I287" s="88" t="e">
        <f>MAX(CR287:#REF!)</f>
        <v>#REF!</v>
      </c>
      <c r="J287" s="88" t="e">
        <f>MIN(CR287:#REF!)</f>
        <v>#REF!</v>
      </c>
      <c r="K287" s="16" t="e">
        <f>D287-G287</f>
        <v>#REF!</v>
      </c>
      <c r="AO287" s="95"/>
      <c r="AP287" s="96"/>
      <c r="AQ287" s="133" t="s">
        <v>15</v>
      </c>
      <c r="AS287" s="95"/>
      <c r="AT287" s="95">
        <v>116</v>
      </c>
      <c r="AU287" s="95"/>
      <c r="AV287" s="95"/>
      <c r="AW287" s="95"/>
      <c r="AX287" s="95">
        <v>170</v>
      </c>
      <c r="AY287" s="95"/>
      <c r="AZ287" s="95"/>
      <c r="BA287" s="95"/>
      <c r="BB287" s="95"/>
      <c r="BC287" s="95"/>
      <c r="BD287" s="95"/>
      <c r="BE287" s="95"/>
      <c r="BF287" s="95"/>
      <c r="BG287" s="95"/>
      <c r="BH287" s="95"/>
      <c r="BI287" s="95"/>
      <c r="BJ287" s="95"/>
      <c r="BK287" s="95"/>
      <c r="BL287" s="95"/>
      <c r="BM287" s="95"/>
      <c r="BN287" s="95"/>
      <c r="BO287" s="95"/>
      <c r="BP287" s="95"/>
      <c r="BQ287" s="95"/>
      <c r="BR287" s="95"/>
      <c r="BS287" s="95"/>
      <c r="BT287" s="95"/>
      <c r="BU287" s="95"/>
      <c r="BV287" s="95"/>
      <c r="BW287" s="95"/>
      <c r="BX287" s="95">
        <v>294</v>
      </c>
      <c r="BY287" s="95"/>
      <c r="BZ287" s="95"/>
      <c r="CA287" s="95"/>
      <c r="CB287" s="95"/>
      <c r="CC287" s="95"/>
      <c r="CD287" s="95"/>
      <c r="CE287" s="95"/>
      <c r="CF287" s="95"/>
      <c r="CG287" s="95"/>
      <c r="CH287" s="95"/>
      <c r="CI287" s="95"/>
      <c r="CJ287" s="95"/>
      <c r="CK287" s="95"/>
      <c r="CL287" s="95">
        <v>319</v>
      </c>
      <c r="CM287" s="95"/>
      <c r="CN287" s="95"/>
      <c r="CO287" s="95"/>
      <c r="CP287" s="95"/>
      <c r="CQ287" s="95"/>
      <c r="CR287" s="125"/>
    </row>
    <row r="288" spans="1:96">
      <c r="A288" s="88"/>
      <c r="B288" s="99"/>
      <c r="C288" s="100" t="s">
        <v>16</v>
      </c>
      <c r="D288" s="88"/>
      <c r="E288" s="88">
        <f>COUNT(CR288:#REF!)</f>
        <v>0</v>
      </c>
      <c r="F288" s="88" t="e">
        <f>SUM(CR288:#REF!)</f>
        <v>#REF!</v>
      </c>
      <c r="G288" s="15" t="e">
        <f>AVERAGE(CR288:#REF!)</f>
        <v>#REF!</v>
      </c>
      <c r="H288" s="15" t="e">
        <f>STDEV(CR288:#REF!)</f>
        <v>#REF!</v>
      </c>
      <c r="I288" s="88" t="e">
        <f>MAX(CR288:#REF!)</f>
        <v>#REF!</v>
      </c>
      <c r="J288" s="88" t="e">
        <f>MIN(CR288:#REF!)</f>
        <v>#REF!</v>
      </c>
      <c r="K288" s="16" t="e">
        <f>D288-G288</f>
        <v>#REF!</v>
      </c>
      <c r="AO288" s="88"/>
      <c r="AP288" s="99"/>
      <c r="AQ288" s="134" t="s">
        <v>16</v>
      </c>
      <c r="AS288" s="88"/>
      <c r="AT288" s="88">
        <v>1.1000000000000001</v>
      </c>
      <c r="AU288" s="88"/>
      <c r="AV288" s="88"/>
      <c r="AW288" s="88"/>
      <c r="AX288" s="88">
        <v>1</v>
      </c>
      <c r="AY288" s="88"/>
      <c r="AZ288" s="88"/>
      <c r="BA288" s="88"/>
      <c r="BB288" s="88"/>
      <c r="BC288" s="88"/>
      <c r="BD288" s="88"/>
      <c r="BE288" s="88"/>
      <c r="BF288" s="88"/>
      <c r="BG288" s="88"/>
      <c r="BH288" s="88"/>
      <c r="BI288" s="88"/>
      <c r="BJ288" s="88"/>
      <c r="BK288" s="88"/>
      <c r="BL288" s="88"/>
      <c r="BM288" s="88"/>
      <c r="BN288" s="88"/>
      <c r="BO288" s="88"/>
      <c r="BP288" s="88"/>
      <c r="BQ288" s="88"/>
      <c r="BR288" s="88"/>
      <c r="BS288" s="88"/>
      <c r="BT288" s="88"/>
      <c r="BU288" s="88"/>
      <c r="BV288" s="88"/>
      <c r="BW288" s="88"/>
      <c r="BX288" s="88">
        <v>1.9</v>
      </c>
      <c r="BY288" s="88"/>
      <c r="BZ288" s="88"/>
      <c r="CA288" s="88"/>
      <c r="CB288" s="88"/>
      <c r="CC288" s="88"/>
      <c r="CD288" s="88"/>
      <c r="CE288" s="88"/>
      <c r="CF288" s="88"/>
      <c r="CG288" s="88"/>
      <c r="CH288" s="88"/>
      <c r="CI288" s="88"/>
      <c r="CJ288" s="88"/>
      <c r="CK288" s="88"/>
      <c r="CL288" s="88">
        <v>0.9</v>
      </c>
      <c r="CM288" s="88"/>
      <c r="CN288" s="88"/>
      <c r="CO288" s="88"/>
      <c r="CP288" s="88"/>
      <c r="CQ288" s="88"/>
      <c r="CR288" s="126"/>
    </row>
    <row r="289" spans="1:96" ht="24" customHeight="1">
      <c r="A289" s="88" t="s">
        <v>0</v>
      </c>
      <c r="B289" s="88" t="s">
        <v>1</v>
      </c>
      <c r="C289" s="89" t="s">
        <v>85</v>
      </c>
      <c r="D289" s="88">
        <v>2003</v>
      </c>
      <c r="E289" s="88" t="s">
        <v>3</v>
      </c>
      <c r="F289" s="88" t="s">
        <v>79</v>
      </c>
      <c r="G289" s="15" t="s">
        <v>86</v>
      </c>
      <c r="H289" s="15" t="s">
        <v>82</v>
      </c>
      <c r="I289" s="88" t="s">
        <v>5</v>
      </c>
      <c r="J289" s="88" t="s">
        <v>6</v>
      </c>
      <c r="K289" s="15" t="s">
        <v>87</v>
      </c>
      <c r="L289" s="16" t="s">
        <v>84</v>
      </c>
      <c r="AO289" s="91" t="s">
        <v>11</v>
      </c>
      <c r="AP289" s="91" t="s">
        <v>12</v>
      </c>
      <c r="AQ289" s="128" t="s">
        <v>13</v>
      </c>
      <c r="AR289" s="88">
        <v>2007</v>
      </c>
      <c r="AS289" s="88">
        <v>2006</v>
      </c>
      <c r="AT289" s="88">
        <v>2005</v>
      </c>
      <c r="AU289" s="88">
        <v>2004</v>
      </c>
      <c r="AV289" s="88">
        <v>2003</v>
      </c>
      <c r="AW289" s="88">
        <v>2002</v>
      </c>
      <c r="AX289" s="88">
        <v>2002</v>
      </c>
      <c r="AY289" s="88">
        <v>2002</v>
      </c>
      <c r="AZ289" s="88">
        <v>2001</v>
      </c>
      <c r="BA289" s="88">
        <v>2000</v>
      </c>
      <c r="BB289" s="88">
        <v>1999</v>
      </c>
      <c r="BC289" s="88">
        <v>1999</v>
      </c>
      <c r="BD289" s="88">
        <v>1998</v>
      </c>
      <c r="BE289" s="88">
        <v>1997</v>
      </c>
      <c r="BF289" s="88">
        <v>1996</v>
      </c>
      <c r="BG289" s="88">
        <v>1995</v>
      </c>
      <c r="BH289" s="91">
        <v>1994</v>
      </c>
      <c r="BI289" s="91">
        <v>1993</v>
      </c>
      <c r="BJ289" s="91">
        <v>1992</v>
      </c>
      <c r="BK289" s="91">
        <v>1991</v>
      </c>
      <c r="BL289" s="91">
        <v>1990</v>
      </c>
      <c r="BM289" s="91">
        <v>1990</v>
      </c>
      <c r="BN289" s="91">
        <v>1989</v>
      </c>
      <c r="BO289" s="91">
        <v>1989</v>
      </c>
      <c r="BP289" s="91">
        <v>1989</v>
      </c>
      <c r="BQ289" s="91">
        <v>1988</v>
      </c>
      <c r="BR289" s="91">
        <v>1988</v>
      </c>
      <c r="BS289" s="91">
        <v>1987</v>
      </c>
      <c r="BT289" s="91">
        <v>1986</v>
      </c>
      <c r="BU289" s="91">
        <v>1986</v>
      </c>
      <c r="BV289" s="91">
        <v>1986</v>
      </c>
      <c r="BW289" s="91">
        <v>1985</v>
      </c>
      <c r="BX289" s="91">
        <v>1985</v>
      </c>
      <c r="BY289" s="91">
        <v>1985</v>
      </c>
      <c r="BZ289" s="91">
        <v>1984</v>
      </c>
      <c r="CA289" s="91">
        <v>1984</v>
      </c>
      <c r="CB289" s="91">
        <v>1984</v>
      </c>
      <c r="CC289" s="91">
        <v>1984</v>
      </c>
      <c r="CD289" s="91">
        <v>1984</v>
      </c>
      <c r="CE289" s="91">
        <v>1983</v>
      </c>
      <c r="CF289" s="91">
        <v>1983</v>
      </c>
      <c r="CG289" s="91">
        <v>1983</v>
      </c>
      <c r="CH289" s="91">
        <v>1983</v>
      </c>
      <c r="CI289" s="91">
        <v>1982</v>
      </c>
      <c r="CJ289" s="91">
        <v>1982</v>
      </c>
      <c r="CK289" s="91">
        <v>1982</v>
      </c>
      <c r="CL289" s="91">
        <v>1982</v>
      </c>
      <c r="CM289" s="91">
        <v>1981</v>
      </c>
      <c r="CN289" s="91">
        <v>1981</v>
      </c>
      <c r="CO289" s="91">
        <v>1981</v>
      </c>
      <c r="CP289" s="91">
        <v>1981</v>
      </c>
      <c r="CQ289" s="91">
        <v>1981</v>
      </c>
      <c r="CR289" s="128">
        <v>1980</v>
      </c>
    </row>
    <row r="290" spans="1:96" ht="21.6" customHeight="1">
      <c r="A290" s="91">
        <v>2</v>
      </c>
      <c r="B290" s="92">
        <v>35</v>
      </c>
      <c r="C290" s="93" t="s">
        <v>14</v>
      </c>
      <c r="D290" s="91"/>
      <c r="E290" s="88">
        <f>COUNT(CR290:#REF!)</f>
        <v>0</v>
      </c>
      <c r="F290" s="88" t="e">
        <f>SUM(CR290:#REF!)</f>
        <v>#REF!</v>
      </c>
      <c r="G290" s="15" t="e">
        <f>AVERAGE(CR290:#REF!)</f>
        <v>#REF!</v>
      </c>
      <c r="H290" s="15" t="e">
        <f>STDEV(CR290:#REF!)</f>
        <v>#REF!</v>
      </c>
      <c r="I290" s="88" t="e">
        <f>MAX(CR290:#REF!)</f>
        <v>#REF!</v>
      </c>
      <c r="J290" s="88" t="e">
        <f>MIN(CR290:#REF!)</f>
        <v>#REF!</v>
      </c>
      <c r="K290" s="16" t="e">
        <f t="shared" ref="K290:K301" si="82">D290-G290</f>
        <v>#REF!</v>
      </c>
      <c r="AO290" s="91">
        <v>2</v>
      </c>
      <c r="AP290" s="92">
        <v>35</v>
      </c>
      <c r="AQ290" s="132" t="s">
        <v>14</v>
      </c>
      <c r="AR290" s="108">
        <v>27</v>
      </c>
      <c r="AS290" s="91"/>
      <c r="AT290" s="3">
        <v>7</v>
      </c>
      <c r="AU290" s="91">
        <v>24</v>
      </c>
      <c r="AV290" s="91"/>
      <c r="AW290" s="91">
        <v>27</v>
      </c>
      <c r="AX290" s="91">
        <v>7</v>
      </c>
      <c r="AY290" s="91">
        <v>1</v>
      </c>
      <c r="AZ290">
        <v>9</v>
      </c>
      <c r="BA290" s="94">
        <v>14</v>
      </c>
      <c r="BB290" s="108">
        <v>26</v>
      </c>
      <c r="BC290" s="94">
        <v>1</v>
      </c>
      <c r="BD290" s="91">
        <v>13</v>
      </c>
      <c r="BE290" s="91"/>
      <c r="BF290" s="91">
        <v>20</v>
      </c>
      <c r="BG290" s="91"/>
      <c r="BH290" s="91">
        <v>7</v>
      </c>
      <c r="BI290" s="91">
        <v>5</v>
      </c>
      <c r="BJ290" s="91">
        <v>10</v>
      </c>
      <c r="BK290" s="91">
        <v>9</v>
      </c>
      <c r="BL290" s="91"/>
      <c r="BM290" s="91">
        <v>10</v>
      </c>
      <c r="BN290" s="91">
        <v>15</v>
      </c>
      <c r="BO290" s="91"/>
      <c r="BP290" s="91"/>
      <c r="BQ290" s="91"/>
      <c r="BR290" s="91">
        <v>12</v>
      </c>
      <c r="BS290" s="91"/>
      <c r="BT290" s="91"/>
      <c r="BU290" s="91"/>
      <c r="BV290" s="91">
        <v>17</v>
      </c>
      <c r="BW290" s="91"/>
      <c r="BX290" s="91"/>
      <c r="BY290" s="91">
        <v>6</v>
      </c>
      <c r="BZ290" s="91">
        <v>29</v>
      </c>
      <c r="CA290" s="91"/>
      <c r="CB290" s="91"/>
      <c r="CC290" s="91">
        <v>11</v>
      </c>
      <c r="CD290" s="91"/>
      <c r="CE290" s="91">
        <v>28</v>
      </c>
      <c r="CF290" s="91">
        <v>25</v>
      </c>
      <c r="CG290" s="91">
        <v>15</v>
      </c>
      <c r="CH290" s="91">
        <v>4</v>
      </c>
      <c r="CI290" s="91"/>
      <c r="CJ290" s="91">
        <v>6</v>
      </c>
      <c r="CK290" s="91"/>
      <c r="CL290" s="91">
        <v>3</v>
      </c>
      <c r="CM290" s="91"/>
      <c r="CN290" s="91"/>
      <c r="CO290" s="91"/>
      <c r="CP290" s="91"/>
      <c r="CQ290" s="91">
        <v>3</v>
      </c>
      <c r="CR290" s="124"/>
    </row>
    <row r="291" spans="1:96" ht="23.45" customHeight="1">
      <c r="A291" s="88"/>
      <c r="B291" s="99"/>
      <c r="C291" s="97">
        <v>0</v>
      </c>
      <c r="D291" s="95"/>
      <c r="E291" s="88">
        <f>COUNT(CR291:#REF!)</f>
        <v>0</v>
      </c>
      <c r="F291" s="88" t="e">
        <f>SUM(CR291:#REF!)</f>
        <v>#REF!</v>
      </c>
      <c r="G291" s="15" t="e">
        <f>AVERAGE(CR291:#REF!)</f>
        <v>#REF!</v>
      </c>
      <c r="H291" s="15" t="e">
        <f>STDEV(CR291:#REF!)</f>
        <v>#REF!</v>
      </c>
      <c r="I291" s="88" t="e">
        <f>MAX(CR291:#REF!)</f>
        <v>#REF!</v>
      </c>
      <c r="J291" s="88" t="e">
        <f>MIN(CR291:#REF!)</f>
        <v>#REF!</v>
      </c>
      <c r="K291" s="16" t="e">
        <f t="shared" si="82"/>
        <v>#REF!</v>
      </c>
      <c r="L291" s="16" t="e">
        <f t="shared" ref="L291:L303" si="83">K291/H291</f>
        <v>#REF!</v>
      </c>
      <c r="AO291" s="88"/>
      <c r="AP291" s="99"/>
      <c r="AQ291" s="133">
        <v>0</v>
      </c>
      <c r="AR291" s="108">
        <v>19.3</v>
      </c>
      <c r="AS291" s="95"/>
      <c r="AT291" s="5">
        <v>18.600000000000001</v>
      </c>
      <c r="AU291" s="95">
        <v>19.600000000000001</v>
      </c>
      <c r="AV291" s="95"/>
      <c r="AW291" s="95">
        <v>19.7</v>
      </c>
      <c r="AX291" s="95">
        <v>19.600000000000001</v>
      </c>
      <c r="AY291" s="95">
        <v>18.899999999999999</v>
      </c>
      <c r="AZ291">
        <v>15.8</v>
      </c>
      <c r="BA291" s="94">
        <v>20</v>
      </c>
      <c r="BB291" s="94">
        <v>15.9</v>
      </c>
      <c r="BC291" s="94">
        <v>20.7</v>
      </c>
      <c r="BD291" s="95">
        <v>20.399999999999999</v>
      </c>
      <c r="BE291" s="95"/>
      <c r="BF291" s="95">
        <v>18.899999999999999</v>
      </c>
      <c r="BG291" s="95"/>
      <c r="BH291" s="95">
        <v>19.100000000000001</v>
      </c>
      <c r="BI291" s="95">
        <v>20.6</v>
      </c>
      <c r="BJ291" s="95">
        <v>19</v>
      </c>
      <c r="BK291" s="95">
        <v>14.4</v>
      </c>
      <c r="BL291" s="95"/>
      <c r="BM291" s="95">
        <v>19</v>
      </c>
      <c r="BN291" s="95">
        <v>18.7</v>
      </c>
      <c r="BO291" s="95"/>
      <c r="BP291" s="95"/>
      <c r="BQ291" s="95"/>
      <c r="BR291" s="95">
        <v>19.100000000000001</v>
      </c>
      <c r="BS291" s="95"/>
      <c r="BT291" s="95"/>
      <c r="BU291" s="95"/>
      <c r="BV291" s="95">
        <v>18.899999999999999</v>
      </c>
      <c r="BW291" s="95"/>
      <c r="BX291" s="95"/>
      <c r="BY291" s="95">
        <v>18.2</v>
      </c>
      <c r="BZ291" s="95">
        <v>15.7</v>
      </c>
      <c r="CA291" s="95"/>
      <c r="CB291" s="95"/>
      <c r="CC291" s="95">
        <v>16.8</v>
      </c>
      <c r="CD291" s="95"/>
      <c r="CE291" s="95">
        <v>18</v>
      </c>
      <c r="CF291" s="95">
        <v>17.8</v>
      </c>
      <c r="CG291" s="95">
        <v>18.2</v>
      </c>
      <c r="CH291" s="95">
        <v>20</v>
      </c>
      <c r="CI291" s="95"/>
      <c r="CJ291" s="95">
        <v>18.100000000000001</v>
      </c>
      <c r="CK291" s="95"/>
      <c r="CL291" s="95">
        <v>18.5</v>
      </c>
      <c r="CM291" s="95"/>
      <c r="CN291" s="95"/>
      <c r="CO291" s="95"/>
      <c r="CP291" s="95"/>
      <c r="CQ291" s="95">
        <v>15</v>
      </c>
      <c r="CR291" s="125"/>
    </row>
    <row r="292" spans="1:96">
      <c r="A292" s="88"/>
      <c r="B292" s="99"/>
      <c r="C292" s="100">
        <v>10</v>
      </c>
      <c r="E292" s="88">
        <f>COUNT(CR292:#REF!)</f>
        <v>0</v>
      </c>
      <c r="F292" s="88" t="e">
        <f>SUM(CR292:#REF!)</f>
        <v>#REF!</v>
      </c>
      <c r="G292" s="15" t="e">
        <f>AVERAGE(CR292:#REF!)</f>
        <v>#REF!</v>
      </c>
      <c r="H292" s="15" t="e">
        <f>STDEV(CR292:#REF!)</f>
        <v>#REF!</v>
      </c>
      <c r="I292" s="88" t="e">
        <f>MAX(CR292:#REF!)</f>
        <v>#REF!</v>
      </c>
      <c r="J292" s="88" t="e">
        <f>MIN(CR292:#REF!)</f>
        <v>#REF!</v>
      </c>
      <c r="K292" s="16" t="e">
        <f t="shared" si="82"/>
        <v>#REF!</v>
      </c>
      <c r="L292" s="16" t="e">
        <f t="shared" si="83"/>
        <v>#REF!</v>
      </c>
      <c r="AO292" s="88"/>
      <c r="AP292" s="99"/>
      <c r="AQ292" s="134">
        <v>10</v>
      </c>
      <c r="AR292" s="108">
        <v>19.28</v>
      </c>
      <c r="AT292" s="17">
        <v>18.670000000000002</v>
      </c>
      <c r="AU292" s="108">
        <v>19.78</v>
      </c>
      <c r="AW292" s="108"/>
      <c r="AX292" s="108">
        <v>19.54</v>
      </c>
      <c r="BA292" s="94">
        <v>20.239999999999998</v>
      </c>
      <c r="BB292" s="94"/>
      <c r="BC292" s="94" t="s">
        <v>88</v>
      </c>
      <c r="BD292" t="s">
        <v>83</v>
      </c>
      <c r="BN292" s="88">
        <v>18.39</v>
      </c>
      <c r="BV292" s="88">
        <v>18.78</v>
      </c>
      <c r="BY292" s="88">
        <v>18.23</v>
      </c>
      <c r="BZ292" s="88">
        <v>16.04</v>
      </c>
      <c r="CC292" s="88">
        <v>17.25</v>
      </c>
      <c r="CE292" s="88">
        <v>18.32</v>
      </c>
      <c r="CF292" s="88">
        <v>18.02</v>
      </c>
      <c r="CG292" s="88">
        <v>18.54</v>
      </c>
      <c r="CH292" s="88">
        <v>20.39</v>
      </c>
      <c r="CJ292" s="88">
        <v>17.920000000000002</v>
      </c>
      <c r="CL292" s="88">
        <v>18.79</v>
      </c>
      <c r="CQ292" s="88">
        <v>15.1</v>
      </c>
      <c r="CR292" s="126"/>
    </row>
    <row r="293" spans="1:96">
      <c r="A293" s="88"/>
      <c r="B293" s="99"/>
      <c r="C293" s="100">
        <v>20</v>
      </c>
      <c r="E293" s="88">
        <f>COUNT(CR293:#REF!)</f>
        <v>0</v>
      </c>
      <c r="F293" s="88" t="e">
        <f>SUM(CR293:#REF!)</f>
        <v>#REF!</v>
      </c>
      <c r="G293" s="15" t="e">
        <f>AVERAGE(CR293:#REF!)</f>
        <v>#REF!</v>
      </c>
      <c r="H293" s="15" t="e">
        <f>STDEV(CR293:#REF!)</f>
        <v>#REF!</v>
      </c>
      <c r="I293" s="88" t="e">
        <f>MAX(CR293:#REF!)</f>
        <v>#REF!</v>
      </c>
      <c r="J293" s="88" t="e">
        <f>MIN(CR293:#REF!)</f>
        <v>#REF!</v>
      </c>
      <c r="K293" s="16" t="e">
        <f t="shared" si="82"/>
        <v>#REF!</v>
      </c>
      <c r="L293" s="16" t="e">
        <f t="shared" si="83"/>
        <v>#REF!</v>
      </c>
      <c r="AO293" s="88"/>
      <c r="AP293" s="99"/>
      <c r="AQ293" s="134">
        <v>20</v>
      </c>
      <c r="AR293" s="108">
        <v>19.25</v>
      </c>
      <c r="AT293" s="17">
        <v>18.63</v>
      </c>
      <c r="AU293" s="108">
        <v>19.75</v>
      </c>
      <c r="AW293" s="108"/>
      <c r="AX293" s="108">
        <v>19.54</v>
      </c>
      <c r="BA293" s="94">
        <v>20.239999999999998</v>
      </c>
      <c r="BB293" s="94"/>
      <c r="BC293" s="94" t="s">
        <v>88</v>
      </c>
      <c r="BD293" t="s">
        <v>83</v>
      </c>
      <c r="BN293" s="88">
        <v>18.22</v>
      </c>
      <c r="BV293" s="88">
        <v>18.78</v>
      </c>
      <c r="BY293" s="88">
        <v>18.190000000000001</v>
      </c>
      <c r="BZ293" s="88">
        <v>15.98</v>
      </c>
      <c r="CC293" s="88">
        <v>17.27</v>
      </c>
      <c r="CE293" s="88">
        <v>18.16</v>
      </c>
      <c r="CF293" s="88">
        <v>17.96</v>
      </c>
      <c r="CG293" s="88">
        <v>18.52</v>
      </c>
      <c r="CH293" s="88">
        <v>20.37</v>
      </c>
      <c r="CJ293" s="88">
        <v>17.93</v>
      </c>
      <c r="CL293" s="88">
        <v>18.78</v>
      </c>
      <c r="CQ293" s="88">
        <v>15.14</v>
      </c>
      <c r="CR293" s="126"/>
    </row>
    <row r="294" spans="1:96">
      <c r="A294" s="88"/>
      <c r="B294" s="99"/>
      <c r="C294" s="100">
        <v>30</v>
      </c>
      <c r="E294" s="88">
        <f>COUNT(CR294:#REF!)</f>
        <v>0</v>
      </c>
      <c r="F294" s="88" t="e">
        <f>SUM(CR294:#REF!)</f>
        <v>#REF!</v>
      </c>
      <c r="G294" s="15" t="e">
        <f>AVERAGE(CR294:#REF!)</f>
        <v>#REF!</v>
      </c>
      <c r="H294" s="15" t="e">
        <f>STDEV(CR294:#REF!)</f>
        <v>#REF!</v>
      </c>
      <c r="I294" s="88" t="e">
        <f>MAX(CR294:#REF!)</f>
        <v>#REF!</v>
      </c>
      <c r="J294" s="88" t="e">
        <f>MIN(CR294:#REF!)</f>
        <v>#REF!</v>
      </c>
      <c r="K294" s="16" t="e">
        <f t="shared" si="82"/>
        <v>#REF!</v>
      </c>
      <c r="L294" s="16" t="e">
        <f t="shared" si="83"/>
        <v>#REF!</v>
      </c>
      <c r="AO294" s="88"/>
      <c r="AP294" s="99"/>
      <c r="AQ294" s="134">
        <v>30</v>
      </c>
      <c r="AR294" s="108">
        <v>19.25</v>
      </c>
      <c r="AT294" s="17">
        <v>18.63</v>
      </c>
      <c r="AU294" s="108">
        <v>19.78</v>
      </c>
      <c r="AW294" s="108"/>
      <c r="AX294" s="108">
        <v>19.52</v>
      </c>
      <c r="BA294" s="94">
        <v>20.25</v>
      </c>
      <c r="BB294" s="94"/>
      <c r="BC294" s="94" t="s">
        <v>88</v>
      </c>
      <c r="BD294" t="s">
        <v>83</v>
      </c>
      <c r="BN294" s="88">
        <v>18.12</v>
      </c>
      <c r="BV294" s="88">
        <v>18.78</v>
      </c>
      <c r="BY294" s="88">
        <v>17.600000000000001</v>
      </c>
      <c r="BZ294" s="88">
        <v>15.87</v>
      </c>
      <c r="CC294" s="88">
        <v>17.149999999999999</v>
      </c>
      <c r="CE294" s="88">
        <v>17.97</v>
      </c>
      <c r="CF294" s="88">
        <v>17.88</v>
      </c>
      <c r="CG294" s="88">
        <v>18.48</v>
      </c>
      <c r="CH294" s="88">
        <v>20.170000000000002</v>
      </c>
      <c r="CJ294" s="88">
        <v>17.68</v>
      </c>
      <c r="CL294" s="88">
        <v>18.760000000000002</v>
      </c>
      <c r="CQ294" s="88">
        <v>15.15</v>
      </c>
      <c r="CR294" s="126"/>
    </row>
    <row r="295" spans="1:96">
      <c r="A295" s="88"/>
      <c r="B295" s="99"/>
      <c r="C295" s="100">
        <v>50</v>
      </c>
      <c r="E295" s="88">
        <f>COUNT(CR295:#REF!)</f>
        <v>0</v>
      </c>
      <c r="F295" s="88" t="e">
        <f>SUM(CR295:#REF!)</f>
        <v>#REF!</v>
      </c>
      <c r="G295" s="15" t="e">
        <f>AVERAGE(CR295:#REF!)</f>
        <v>#REF!</v>
      </c>
      <c r="H295" s="15" t="e">
        <f>STDEV(CR295:#REF!)</f>
        <v>#REF!</v>
      </c>
      <c r="I295" s="88" t="e">
        <f>MAX(CR295:#REF!)</f>
        <v>#REF!</v>
      </c>
      <c r="J295" s="88" t="e">
        <f>MIN(CR295:#REF!)</f>
        <v>#REF!</v>
      </c>
      <c r="K295" s="16" t="e">
        <f t="shared" si="82"/>
        <v>#REF!</v>
      </c>
      <c r="L295" s="16" t="e">
        <f t="shared" si="83"/>
        <v>#REF!</v>
      </c>
      <c r="AO295" s="88"/>
      <c r="AP295" s="99"/>
      <c r="AQ295" s="134">
        <v>50</v>
      </c>
      <c r="AR295" s="108">
        <v>19.23</v>
      </c>
      <c r="AT295" s="17">
        <v>18.61</v>
      </c>
      <c r="AU295" s="108">
        <v>19.77</v>
      </c>
      <c r="AW295" s="108"/>
      <c r="AX295" s="108">
        <v>19.47</v>
      </c>
      <c r="BA295" s="94">
        <v>20.23</v>
      </c>
      <c r="BB295" s="94"/>
      <c r="BC295" s="94" t="s">
        <v>88</v>
      </c>
      <c r="BD295" t="s">
        <v>83</v>
      </c>
      <c r="BN295" s="88">
        <v>18.059999999999999</v>
      </c>
      <c r="BV295" s="88">
        <v>18.79</v>
      </c>
      <c r="BY295" s="88">
        <v>17.66</v>
      </c>
      <c r="BZ295" s="88">
        <v>15.67</v>
      </c>
      <c r="CC295" s="88">
        <v>17.059999999999999</v>
      </c>
      <c r="CE295" s="88">
        <v>17.829999999999998</v>
      </c>
      <c r="CF295" s="88">
        <v>17.850000000000001</v>
      </c>
      <c r="CG295" s="88">
        <v>18.38</v>
      </c>
      <c r="CH295" s="88">
        <v>19.84</v>
      </c>
      <c r="CJ295" s="88">
        <v>17.47</v>
      </c>
      <c r="CL295" s="88">
        <v>18.73</v>
      </c>
      <c r="CQ295" s="88">
        <v>15.14</v>
      </c>
      <c r="CR295" s="126"/>
    </row>
    <row r="296" spans="1:96">
      <c r="A296" s="88"/>
      <c r="B296" s="99"/>
      <c r="C296" s="100">
        <v>75</v>
      </c>
      <c r="E296" s="88">
        <f>COUNT(CR296:#REF!)</f>
        <v>0</v>
      </c>
      <c r="F296" s="88" t="e">
        <f>SUM(CR296:#REF!)</f>
        <v>#REF!</v>
      </c>
      <c r="G296" s="15" t="e">
        <f>AVERAGE(CR296:#REF!)</f>
        <v>#REF!</v>
      </c>
      <c r="H296" s="15" t="e">
        <f>STDEV(CR296:#REF!)</f>
        <v>#REF!</v>
      </c>
      <c r="I296" s="88" t="e">
        <f>MAX(CR296:#REF!)</f>
        <v>#REF!</v>
      </c>
      <c r="J296" s="88" t="e">
        <f>MIN(CR296:#REF!)</f>
        <v>#REF!</v>
      </c>
      <c r="K296" s="16" t="e">
        <f t="shared" si="82"/>
        <v>#REF!</v>
      </c>
      <c r="L296" s="16" t="e">
        <f t="shared" si="83"/>
        <v>#REF!</v>
      </c>
      <c r="AO296" s="88"/>
      <c r="AP296" s="99"/>
      <c r="AQ296" s="134">
        <v>75</v>
      </c>
      <c r="AT296" s="17">
        <v>18.61</v>
      </c>
      <c r="AU296" s="108">
        <v>19.559999999999999</v>
      </c>
      <c r="AW296" s="108"/>
      <c r="AX296" s="108">
        <v>19.47</v>
      </c>
      <c r="BA296" s="94">
        <v>20.239999999999998</v>
      </c>
      <c r="BB296" s="94"/>
      <c r="BC296" s="94" t="s">
        <v>88</v>
      </c>
      <c r="BD296" t="s">
        <v>83</v>
      </c>
      <c r="BN296" s="88">
        <v>18.010000000000002</v>
      </c>
      <c r="BV296" s="88">
        <v>18.79</v>
      </c>
      <c r="BZ296" s="88">
        <v>14.86</v>
      </c>
      <c r="CC296" s="88">
        <v>17.02</v>
      </c>
      <c r="CE296" s="88">
        <v>17.59</v>
      </c>
      <c r="CF296" s="88">
        <v>17.850000000000001</v>
      </c>
      <c r="CG296" s="88">
        <v>17.670000000000002</v>
      </c>
      <c r="CH296" s="88">
        <v>19.68</v>
      </c>
      <c r="CJ296" s="88">
        <v>17.47</v>
      </c>
      <c r="CL296" s="88">
        <v>18.72</v>
      </c>
      <c r="CQ296" s="88">
        <v>14.88</v>
      </c>
      <c r="CR296" s="126"/>
    </row>
    <row r="297" spans="1:96">
      <c r="A297" s="88"/>
      <c r="B297" s="99"/>
      <c r="C297" s="100">
        <v>100</v>
      </c>
      <c r="E297" s="88">
        <f>COUNT(CR297:#REF!)</f>
        <v>0</v>
      </c>
      <c r="F297" s="88" t="e">
        <f>SUM(CR297:#REF!)</f>
        <v>#REF!</v>
      </c>
      <c r="G297" s="15" t="e">
        <f>AVERAGE(CR297:#REF!)</f>
        <v>#REF!</v>
      </c>
      <c r="H297" s="15" t="e">
        <f>STDEV(CR297:#REF!)</f>
        <v>#REF!</v>
      </c>
      <c r="I297" s="88" t="e">
        <f>MAX(CR297:#REF!)</f>
        <v>#REF!</v>
      </c>
      <c r="J297" s="88" t="e">
        <f>MIN(CR297:#REF!)</f>
        <v>#REF!</v>
      </c>
      <c r="K297" s="16" t="e">
        <f t="shared" si="82"/>
        <v>#REF!</v>
      </c>
      <c r="L297" s="16" t="e">
        <f t="shared" si="83"/>
        <v>#REF!</v>
      </c>
      <c r="AO297" s="88"/>
      <c r="AP297" s="99"/>
      <c r="AQ297" s="134">
        <v>100</v>
      </c>
      <c r="AR297" s="108">
        <v>19.149999999999999</v>
      </c>
      <c r="AT297" s="17">
        <v>18.46</v>
      </c>
      <c r="AU297" s="108">
        <v>19.36</v>
      </c>
      <c r="AW297" s="108"/>
      <c r="AX297" s="108">
        <v>19.489999999999998</v>
      </c>
      <c r="BA297" s="94">
        <v>20.239999999999998</v>
      </c>
      <c r="BB297" s="94"/>
      <c r="BC297" s="94" t="s">
        <v>88</v>
      </c>
      <c r="BD297" t="s">
        <v>83</v>
      </c>
      <c r="BN297" s="88">
        <v>17.84</v>
      </c>
      <c r="BV297" s="88">
        <v>18.79</v>
      </c>
      <c r="BY297" s="88">
        <v>17.29</v>
      </c>
      <c r="BZ297" s="88">
        <v>14.19</v>
      </c>
      <c r="CC297" s="88">
        <v>16.88</v>
      </c>
      <c r="CE297" s="88">
        <v>17.14</v>
      </c>
      <c r="CF297" s="88">
        <v>17.86</v>
      </c>
      <c r="CG297" s="88">
        <v>16.91</v>
      </c>
      <c r="CH297" s="88">
        <v>19.55</v>
      </c>
      <c r="CJ297" s="88">
        <v>17.37</v>
      </c>
      <c r="CL297" s="88">
        <v>18.66</v>
      </c>
      <c r="CQ297" s="88">
        <v>14.83</v>
      </c>
      <c r="CR297" s="126"/>
    </row>
    <row r="298" spans="1:96">
      <c r="A298" s="88"/>
      <c r="B298" s="99"/>
      <c r="C298" s="100">
        <v>150</v>
      </c>
      <c r="E298" s="88">
        <f>COUNT(CR298:#REF!)</f>
        <v>0</v>
      </c>
      <c r="F298" s="88" t="e">
        <f>SUM(CR298:#REF!)</f>
        <v>#REF!</v>
      </c>
      <c r="G298" s="15" t="e">
        <f>AVERAGE(CR298:#REF!)</f>
        <v>#REF!</v>
      </c>
      <c r="H298" s="15" t="e">
        <f>STDEV(CR298:#REF!)</f>
        <v>#REF!</v>
      </c>
      <c r="I298" s="88" t="e">
        <f>MAX(CR298:#REF!)</f>
        <v>#REF!</v>
      </c>
      <c r="J298" s="88" t="e">
        <f>MIN(CR298:#REF!)</f>
        <v>#REF!</v>
      </c>
      <c r="K298" s="16" t="e">
        <f t="shared" si="82"/>
        <v>#REF!</v>
      </c>
      <c r="L298" s="16" t="e">
        <f t="shared" si="83"/>
        <v>#REF!</v>
      </c>
      <c r="AO298" s="88"/>
      <c r="AP298" s="99"/>
      <c r="AQ298" s="134">
        <v>150</v>
      </c>
      <c r="AR298" s="108">
        <v>19.03</v>
      </c>
      <c r="AT298" s="17">
        <v>17.13</v>
      </c>
      <c r="AU298" s="108">
        <v>19.11</v>
      </c>
      <c r="AW298" s="108"/>
      <c r="AX298" s="108">
        <v>19.41</v>
      </c>
      <c r="BA298" s="94">
        <v>20.18</v>
      </c>
      <c r="BB298" s="94"/>
      <c r="BC298" s="94" t="s">
        <v>88</v>
      </c>
      <c r="BD298" t="s">
        <v>83</v>
      </c>
      <c r="BN298" s="88">
        <v>17.510000000000002</v>
      </c>
      <c r="BV298" s="88">
        <v>18.79</v>
      </c>
      <c r="BY298" s="88">
        <v>16.36</v>
      </c>
      <c r="BZ298" s="88">
        <v>13.73</v>
      </c>
      <c r="CC298" s="88">
        <v>16.239999999999998</v>
      </c>
      <c r="CE298" s="88">
        <v>15.13</v>
      </c>
      <c r="CF298" s="88">
        <v>16.36</v>
      </c>
      <c r="CG298" s="88">
        <v>15.56</v>
      </c>
      <c r="CH298" s="88">
        <v>18</v>
      </c>
      <c r="CJ298" s="88">
        <v>17.3</v>
      </c>
      <c r="CL298" s="88">
        <v>18.62</v>
      </c>
      <c r="CQ298" s="88">
        <v>13.8</v>
      </c>
      <c r="CR298" s="126"/>
    </row>
    <row r="299" spans="1:96">
      <c r="A299" s="88"/>
      <c r="B299" s="99"/>
      <c r="C299" s="100">
        <v>200</v>
      </c>
      <c r="E299" s="88">
        <f>COUNT(CR299:#REF!)</f>
        <v>0</v>
      </c>
      <c r="F299" s="88" t="e">
        <f>SUM(CR299:#REF!)</f>
        <v>#REF!</v>
      </c>
      <c r="G299" s="15" t="e">
        <f>AVERAGE(CR299:#REF!)</f>
        <v>#REF!</v>
      </c>
      <c r="H299" s="15" t="e">
        <f>STDEV(CR299:#REF!)</f>
        <v>#REF!</v>
      </c>
      <c r="I299" s="88" t="e">
        <f>MAX(CR299:#REF!)</f>
        <v>#REF!</v>
      </c>
      <c r="J299" s="88" t="e">
        <f>MIN(CR299:#REF!)</f>
        <v>#REF!</v>
      </c>
      <c r="K299" s="16" t="e">
        <f t="shared" si="82"/>
        <v>#REF!</v>
      </c>
      <c r="L299" s="16" t="e">
        <f t="shared" si="83"/>
        <v>#REF!</v>
      </c>
      <c r="AO299" s="88"/>
      <c r="AP299" s="99"/>
      <c r="AQ299" s="134">
        <v>200</v>
      </c>
      <c r="AR299" s="108">
        <v>18.75</v>
      </c>
      <c r="AT299" s="17">
        <v>16.46</v>
      </c>
      <c r="AU299" s="108">
        <v>18.940000000000001</v>
      </c>
      <c r="AW299" s="108"/>
      <c r="AX299" s="108">
        <v>19.18</v>
      </c>
      <c r="BA299" s="94">
        <v>19.41</v>
      </c>
      <c r="BB299" s="94"/>
      <c r="BC299" s="94" t="s">
        <v>88</v>
      </c>
      <c r="BD299" t="s">
        <v>83</v>
      </c>
      <c r="BN299" s="88">
        <v>14.34</v>
      </c>
      <c r="BV299" s="88">
        <v>18.7</v>
      </c>
      <c r="BY299" s="88">
        <v>15.35</v>
      </c>
      <c r="BZ299" s="88">
        <v>13.75</v>
      </c>
      <c r="CC299" s="88">
        <v>12.71</v>
      </c>
      <c r="CE299" s="88">
        <v>13.08</v>
      </c>
      <c r="CF299" s="88">
        <v>15.56</v>
      </c>
      <c r="CG299" s="88">
        <v>15.71</v>
      </c>
      <c r="CH299" s="88">
        <v>17.71</v>
      </c>
      <c r="CJ299" s="88">
        <v>15.38</v>
      </c>
      <c r="CL299" s="88">
        <v>18.59</v>
      </c>
      <c r="CQ299" s="88">
        <v>11.59</v>
      </c>
      <c r="CR299" s="126"/>
    </row>
    <row r="300" spans="1:96">
      <c r="A300" s="88"/>
      <c r="B300" s="99"/>
      <c r="C300" s="100">
        <v>300</v>
      </c>
      <c r="E300" s="88">
        <f>COUNT(CR300:#REF!)</f>
        <v>0</v>
      </c>
      <c r="F300" s="88" t="e">
        <f>SUM(CR300:#REF!)</f>
        <v>#REF!</v>
      </c>
      <c r="G300" s="15" t="e">
        <f>AVERAGE(CR300:#REF!)</f>
        <v>#REF!</v>
      </c>
      <c r="H300" s="15" t="e">
        <f>STDEV(CR300:#REF!)</f>
        <v>#REF!</v>
      </c>
      <c r="I300" s="88" t="e">
        <f>MAX(CR300:#REF!)</f>
        <v>#REF!</v>
      </c>
      <c r="J300" s="88" t="e">
        <f>MIN(CR300:#REF!)</f>
        <v>#REF!</v>
      </c>
      <c r="K300" s="16" t="e">
        <f t="shared" si="82"/>
        <v>#REF!</v>
      </c>
      <c r="L300" s="16" t="e">
        <f t="shared" si="83"/>
        <v>#REF!</v>
      </c>
      <c r="AO300" s="88"/>
      <c r="AP300" s="99"/>
      <c r="AQ300" s="134">
        <v>300</v>
      </c>
      <c r="AR300" s="108">
        <v>17.54</v>
      </c>
      <c r="AT300" s="17">
        <v>15.52</v>
      </c>
      <c r="AU300" s="108">
        <v>18.39</v>
      </c>
      <c r="AW300" s="108"/>
      <c r="AX300" s="108">
        <v>17.86</v>
      </c>
      <c r="BA300" s="94">
        <v>16.78</v>
      </c>
      <c r="BB300" s="94"/>
      <c r="BC300" s="94" t="s">
        <v>88</v>
      </c>
      <c r="BD300" t="s">
        <v>83</v>
      </c>
      <c r="CR300" s="126"/>
    </row>
    <row r="301" spans="1:96">
      <c r="A301" s="88"/>
      <c r="B301" s="99"/>
      <c r="C301" s="100">
        <v>400</v>
      </c>
      <c r="E301" s="88">
        <f>COUNT(CR301:#REF!)</f>
        <v>0</v>
      </c>
      <c r="F301" s="88" t="e">
        <f>SUM(CR301:#REF!)</f>
        <v>#REF!</v>
      </c>
      <c r="G301" s="15" t="e">
        <f>AVERAGE(CR301:#REF!)</f>
        <v>#REF!</v>
      </c>
      <c r="H301" s="15" t="e">
        <f>STDEV(CR301:#REF!)</f>
        <v>#REF!</v>
      </c>
      <c r="I301" s="88" t="e">
        <f>MAX(CR301:#REF!)</f>
        <v>#REF!</v>
      </c>
      <c r="J301" s="88" t="e">
        <f>MIN(CR301:#REF!)</f>
        <v>#REF!</v>
      </c>
      <c r="K301" s="16" t="e">
        <f t="shared" si="82"/>
        <v>#REF!</v>
      </c>
      <c r="L301" s="16" t="e">
        <f t="shared" si="83"/>
        <v>#REF!</v>
      </c>
      <c r="AO301" s="88"/>
      <c r="AP301" s="99"/>
      <c r="AQ301" s="134">
        <v>400</v>
      </c>
      <c r="AR301" s="108">
        <v>16.78</v>
      </c>
      <c r="AU301" s="108">
        <v>15.47</v>
      </c>
      <c r="AW301" s="108"/>
      <c r="AX301" s="108">
        <v>14.98</v>
      </c>
      <c r="BA301" s="94">
        <v>14.49</v>
      </c>
      <c r="BB301" s="94"/>
      <c r="BC301" s="94" t="s">
        <v>88</v>
      </c>
      <c r="BD301" t="s">
        <v>83</v>
      </c>
      <c r="CR301" s="126"/>
    </row>
    <row r="302" spans="1:96">
      <c r="A302" s="88"/>
      <c r="B302" s="99"/>
      <c r="C302" s="100">
        <v>500</v>
      </c>
      <c r="E302" s="88">
        <f>COUNT(CR302:#REF!)</f>
        <v>0</v>
      </c>
      <c r="F302" s="88" t="e">
        <f>SUM(CR302:#REF!)</f>
        <v>#REF!</v>
      </c>
      <c r="G302" s="15" t="e">
        <f>AVERAGE(CR302:#REF!)</f>
        <v>#REF!</v>
      </c>
      <c r="H302" s="15" t="e">
        <f>STDEV(CR302:#REF!)</f>
        <v>#REF!</v>
      </c>
      <c r="I302" s="88" t="e">
        <f>MAX(CR302:#REF!)</f>
        <v>#REF!</v>
      </c>
      <c r="J302" s="88" t="e">
        <f>MIN(CR302:#REF!)</f>
        <v>#REF!</v>
      </c>
      <c r="K302" s="16" t="e">
        <f>BA302-G302</f>
        <v>#REF!</v>
      </c>
      <c r="L302" s="16" t="e">
        <f t="shared" si="83"/>
        <v>#REF!</v>
      </c>
      <c r="AO302" s="88"/>
      <c r="AP302" s="99"/>
      <c r="AQ302" s="134">
        <v>500</v>
      </c>
      <c r="BA302" s="94"/>
      <c r="BB302" s="94"/>
      <c r="BC302" s="94"/>
      <c r="CR302" s="126"/>
    </row>
    <row r="303" spans="1:96" ht="15" customHeight="1">
      <c r="A303" s="88"/>
      <c r="B303" s="99"/>
      <c r="C303" s="100">
        <v>600</v>
      </c>
      <c r="D303" s="88"/>
      <c r="E303" s="88">
        <f>COUNT(CR303:#REF!)</f>
        <v>0</v>
      </c>
      <c r="F303" s="88" t="e">
        <f>SUM(CR303:#REF!)</f>
        <v>#REF!</v>
      </c>
      <c r="G303" s="15" t="e">
        <f>AVERAGE(CR303:#REF!)</f>
        <v>#REF!</v>
      </c>
      <c r="H303" s="15" t="e">
        <f>STDEV(CR303:#REF!)</f>
        <v>#REF!</v>
      </c>
      <c r="I303" s="88" t="e">
        <f>MAX(CR303:#REF!)</f>
        <v>#REF!</v>
      </c>
      <c r="J303" s="88" t="e">
        <f>MIN(CR303:#REF!)</f>
        <v>#REF!</v>
      </c>
      <c r="K303" s="16" t="e">
        <f>BA303-G303</f>
        <v>#REF!</v>
      </c>
      <c r="L303" s="16" t="e">
        <f t="shared" si="83"/>
        <v>#REF!</v>
      </c>
      <c r="AO303" s="88"/>
      <c r="AP303" s="99"/>
      <c r="AQ303" s="134">
        <v>600</v>
      </c>
      <c r="AS303" s="88"/>
      <c r="AT303" s="88"/>
      <c r="AU303" s="88"/>
      <c r="AV303" s="88"/>
      <c r="AW303" s="88"/>
      <c r="AX303" s="88"/>
      <c r="AY303" s="88"/>
      <c r="AZ303" s="88"/>
      <c r="BA303" s="94"/>
      <c r="BB303" s="94"/>
      <c r="BC303" s="94"/>
      <c r="BD303" s="88"/>
      <c r="BE303" s="88"/>
      <c r="BF303" s="88"/>
      <c r="BG303" s="88"/>
      <c r="BH303" s="88"/>
      <c r="BI303" s="88"/>
      <c r="BJ303" s="88"/>
      <c r="BK303" s="88"/>
      <c r="BL303" s="88"/>
      <c r="BM303" s="88"/>
      <c r="BN303" s="88"/>
      <c r="BO303" s="88"/>
      <c r="BP303" s="88"/>
      <c r="BQ303" s="88"/>
      <c r="BR303" s="88"/>
      <c r="BS303" s="88"/>
      <c r="BT303" s="88"/>
      <c r="BU303" s="88"/>
      <c r="BV303" s="88"/>
      <c r="BW303" s="88"/>
      <c r="BX303" s="88"/>
      <c r="BY303" s="88"/>
      <c r="BZ303" s="88"/>
      <c r="CA303" s="88"/>
      <c r="CB303" s="88"/>
      <c r="CC303" s="88"/>
      <c r="CD303" s="88"/>
      <c r="CE303" s="88"/>
      <c r="CF303" s="88"/>
      <c r="CG303" s="88"/>
      <c r="CH303" s="88"/>
      <c r="CI303" s="88"/>
      <c r="CJ303" s="88"/>
      <c r="CK303" s="88"/>
      <c r="CL303" s="88"/>
      <c r="CM303" s="88"/>
      <c r="CN303" s="88"/>
      <c r="CO303" s="88"/>
      <c r="CP303" s="88"/>
      <c r="CQ303" s="88"/>
      <c r="CR303" s="126"/>
    </row>
    <row r="304" spans="1:96" ht="15" customHeight="1">
      <c r="A304" s="88"/>
      <c r="B304" s="94"/>
      <c r="C304" s="130"/>
      <c r="D304" s="88"/>
      <c r="E304" s="88"/>
      <c r="F304" s="88"/>
      <c r="G304" s="15"/>
      <c r="H304" s="15"/>
      <c r="I304" s="88"/>
      <c r="J304" s="88"/>
      <c r="AO304" s="88"/>
      <c r="AP304" s="94"/>
      <c r="AQ304" s="131"/>
      <c r="AS304" s="88"/>
      <c r="AT304" s="88"/>
      <c r="AU304" s="88"/>
      <c r="AV304" s="88"/>
      <c r="AW304" s="88"/>
      <c r="AX304" s="88"/>
      <c r="AY304" s="88"/>
      <c r="AZ304" s="88"/>
      <c r="BA304" s="94"/>
      <c r="BB304" s="94"/>
      <c r="BC304" s="94"/>
      <c r="BD304" s="88"/>
      <c r="BE304" s="88"/>
      <c r="BF304" s="88"/>
      <c r="BG304" s="88"/>
      <c r="BH304" s="88"/>
      <c r="BI304" s="88"/>
      <c r="BJ304" s="88"/>
      <c r="BK304" s="88"/>
      <c r="BL304" s="88"/>
      <c r="BM304" s="88"/>
      <c r="BN304" s="88"/>
      <c r="BO304" s="88"/>
      <c r="BP304" s="88"/>
      <c r="BQ304" s="88"/>
      <c r="BR304" s="88"/>
      <c r="BS304" s="88"/>
      <c r="BT304" s="88"/>
      <c r="BU304" s="88"/>
      <c r="BV304" s="88"/>
      <c r="BW304" s="88"/>
      <c r="BX304" s="88"/>
      <c r="BY304" s="88"/>
      <c r="BZ304" s="88"/>
      <c r="CA304" s="88"/>
      <c r="CB304" s="88"/>
      <c r="CC304" s="88"/>
      <c r="CD304" s="88"/>
      <c r="CE304" s="88"/>
      <c r="CF304" s="88"/>
      <c r="CG304" s="88"/>
      <c r="CH304" s="88"/>
      <c r="CI304" s="88"/>
      <c r="CJ304" s="88"/>
      <c r="CK304" s="88"/>
      <c r="CL304" s="88"/>
      <c r="CM304" s="88"/>
      <c r="CN304" s="88"/>
      <c r="CO304" s="88"/>
      <c r="CP304" s="88"/>
      <c r="CQ304" s="88"/>
      <c r="CR304" s="131"/>
    </row>
    <row r="305" spans="1:96" ht="21" customHeight="1">
      <c r="A305" s="95"/>
      <c r="B305" s="96"/>
      <c r="C305" s="97" t="s">
        <v>15</v>
      </c>
      <c r="D305" s="95"/>
      <c r="E305" s="88">
        <f>COUNT(CR305:#REF!)</f>
        <v>0</v>
      </c>
      <c r="F305" s="88" t="e">
        <f>SUM(CR305:#REF!)</f>
        <v>#REF!</v>
      </c>
      <c r="G305" s="15" t="e">
        <f>AVERAGE(CR305:#REF!)</f>
        <v>#REF!</v>
      </c>
      <c r="H305" s="15" t="e">
        <f>STDEV(CR305:#REF!)</f>
        <v>#REF!</v>
      </c>
      <c r="I305" s="88" t="e">
        <f>MAX(CR305:#REF!)</f>
        <v>#REF!</v>
      </c>
      <c r="J305" s="88" t="e">
        <f>MIN(CR305:#REF!)</f>
        <v>#REF!</v>
      </c>
      <c r="K305" s="16" t="e">
        <f>D305-G305</f>
        <v>#REF!</v>
      </c>
      <c r="AO305" s="95"/>
      <c r="AP305" s="96"/>
      <c r="AQ305" s="133" t="s">
        <v>15</v>
      </c>
      <c r="AR305" s="108">
        <v>44</v>
      </c>
      <c r="AS305" s="95"/>
      <c r="AT305" s="5">
        <v>267</v>
      </c>
      <c r="AU305" s="95">
        <v>1</v>
      </c>
      <c r="AV305" s="95"/>
      <c r="AW305" s="95">
        <v>233</v>
      </c>
      <c r="AX305" s="95">
        <v>26</v>
      </c>
      <c r="AY305" s="95">
        <v>216</v>
      </c>
      <c r="AZ305">
        <v>210</v>
      </c>
      <c r="BA305" s="94">
        <v>124</v>
      </c>
      <c r="BB305" s="94">
        <v>32</v>
      </c>
      <c r="BC305" s="94">
        <v>278</v>
      </c>
      <c r="BD305" s="95"/>
      <c r="BE305" s="95"/>
      <c r="BF305" s="95"/>
      <c r="BG305" s="95"/>
      <c r="BH305" s="95"/>
      <c r="BI305" s="95"/>
      <c r="BJ305" s="95"/>
      <c r="BK305" s="95"/>
      <c r="BL305" s="95"/>
      <c r="BM305" s="95"/>
      <c r="BN305" s="95">
        <v>9</v>
      </c>
      <c r="BO305" s="95"/>
      <c r="BP305" s="95"/>
      <c r="BQ305" s="95"/>
      <c r="BR305" s="95"/>
      <c r="BS305" s="95"/>
      <c r="BT305" s="95"/>
      <c r="BU305" s="95"/>
      <c r="BV305" s="95">
        <v>180</v>
      </c>
      <c r="BW305" s="95"/>
      <c r="BX305" s="95"/>
      <c r="BY305" s="95">
        <v>238</v>
      </c>
      <c r="BZ305" s="95">
        <v>261</v>
      </c>
      <c r="CA305" s="95"/>
      <c r="CB305" s="95"/>
      <c r="CC305" s="95">
        <v>315</v>
      </c>
      <c r="CD305" s="95"/>
      <c r="CE305" s="95">
        <v>241</v>
      </c>
      <c r="CF305" s="95">
        <v>10</v>
      </c>
      <c r="CG305" s="95">
        <v>239</v>
      </c>
      <c r="CH305" s="95">
        <v>249</v>
      </c>
      <c r="CI305" s="95"/>
      <c r="CJ305" s="95">
        <v>32</v>
      </c>
      <c r="CK305" s="95"/>
      <c r="CL305" s="95">
        <v>168</v>
      </c>
      <c r="CM305" s="95"/>
      <c r="CN305" s="95"/>
      <c r="CO305" s="95"/>
      <c r="CP305" s="95"/>
      <c r="CQ305" s="95">
        <v>188</v>
      </c>
      <c r="CR305" s="125"/>
    </row>
    <row r="306" spans="1:96">
      <c r="A306" s="88"/>
      <c r="B306" s="99"/>
      <c r="C306" s="100" t="s">
        <v>16</v>
      </c>
      <c r="D306" s="88"/>
      <c r="E306" s="88">
        <f>COUNT(CR306:#REF!)</f>
        <v>0</v>
      </c>
      <c r="F306" s="88" t="e">
        <f>SUM(CR306:#REF!)</f>
        <v>#REF!</v>
      </c>
      <c r="G306" s="15" t="e">
        <f>AVERAGE(CR306:#REF!)</f>
        <v>#REF!</v>
      </c>
      <c r="H306" s="15" t="e">
        <f>STDEV(CR306:#REF!)</f>
        <v>#REF!</v>
      </c>
      <c r="I306" s="88" t="e">
        <f>MAX(CR306:#REF!)</f>
        <v>#REF!</v>
      </c>
      <c r="J306" s="88" t="e">
        <f>MIN(CR306:#REF!)</f>
        <v>#REF!</v>
      </c>
      <c r="K306" s="16" t="e">
        <f>D306-G306</f>
        <v>#REF!</v>
      </c>
      <c r="AO306" s="88"/>
      <c r="AP306" s="99"/>
      <c r="AQ306" s="134" t="s">
        <v>16</v>
      </c>
      <c r="AR306" s="108">
        <v>1.5</v>
      </c>
      <c r="AS306" s="88"/>
      <c r="AT306" s="1">
        <v>2.7</v>
      </c>
      <c r="AU306" s="88">
        <v>0.9</v>
      </c>
      <c r="AV306" s="88"/>
      <c r="AW306" s="88">
        <v>1.2</v>
      </c>
      <c r="AX306" s="88">
        <v>0.6</v>
      </c>
      <c r="AY306" s="88">
        <v>1.3</v>
      </c>
      <c r="AZ306">
        <v>2.1</v>
      </c>
      <c r="BA306" s="94">
        <v>0.9</v>
      </c>
      <c r="BB306" s="94">
        <v>1.1000000000000001</v>
      </c>
      <c r="BC306" s="94">
        <v>0.7</v>
      </c>
      <c r="BD306" s="88"/>
      <c r="BE306" s="88"/>
      <c r="BF306" s="88"/>
      <c r="BG306" s="88"/>
      <c r="BH306" s="88"/>
      <c r="BI306" s="88"/>
      <c r="BJ306" s="88"/>
      <c r="BK306" s="88"/>
      <c r="BL306" s="88"/>
      <c r="BM306" s="88"/>
      <c r="BN306" s="88">
        <v>1.8</v>
      </c>
      <c r="BO306" s="88"/>
      <c r="BP306" s="88"/>
      <c r="BQ306" s="88"/>
      <c r="BR306" s="88"/>
      <c r="BS306" s="88"/>
      <c r="BT306" s="88"/>
      <c r="BU306" s="88"/>
      <c r="BV306" s="88">
        <v>0.1</v>
      </c>
      <c r="BW306" s="88"/>
      <c r="BX306" s="88"/>
      <c r="BY306" s="88">
        <v>1.6</v>
      </c>
      <c r="BZ306" s="88">
        <v>0.7</v>
      </c>
      <c r="CA306" s="88"/>
      <c r="CB306" s="88"/>
      <c r="CC306" s="88">
        <v>0.3</v>
      </c>
      <c r="CD306" s="88"/>
      <c r="CE306" s="88">
        <v>2.4</v>
      </c>
      <c r="CF306" s="88">
        <v>1.3</v>
      </c>
      <c r="CG306" s="88">
        <v>2.4</v>
      </c>
      <c r="CH306" s="88">
        <v>2.6</v>
      </c>
      <c r="CI306" s="88"/>
      <c r="CJ306" s="88">
        <v>1.4</v>
      </c>
      <c r="CK306" s="88"/>
      <c r="CL306" s="88">
        <v>0.5</v>
      </c>
      <c r="CM306" s="88"/>
      <c r="CN306" s="88"/>
      <c r="CO306" s="88"/>
      <c r="CP306" s="88"/>
      <c r="CQ306" s="88">
        <v>1.1000000000000001</v>
      </c>
      <c r="CR306" s="126"/>
    </row>
    <row r="307" spans="1:96" ht="16.5" customHeight="1">
      <c r="A307" s="88" t="s">
        <v>0</v>
      </c>
      <c r="B307" s="88" t="s">
        <v>1</v>
      </c>
      <c r="C307" s="89" t="s">
        <v>85</v>
      </c>
      <c r="D307" s="108">
        <v>2008</v>
      </c>
      <c r="E307" s="88" t="s">
        <v>3</v>
      </c>
      <c r="F307" s="88" t="s">
        <v>79</v>
      </c>
      <c r="G307" s="15" t="s">
        <v>86</v>
      </c>
      <c r="H307" s="15" t="s">
        <v>82</v>
      </c>
      <c r="I307" s="88" t="s">
        <v>5</v>
      </c>
      <c r="J307" s="88" t="s">
        <v>6</v>
      </c>
      <c r="K307" s="15" t="s">
        <v>87</v>
      </c>
      <c r="L307" s="16" t="s">
        <v>84</v>
      </c>
      <c r="AO307" s="91" t="s">
        <v>11</v>
      </c>
      <c r="AP307" s="91" t="s">
        <v>12</v>
      </c>
      <c r="AQ307" s="128" t="s">
        <v>13</v>
      </c>
      <c r="AR307" s="108">
        <v>2007</v>
      </c>
      <c r="AS307" s="88">
        <v>2006</v>
      </c>
      <c r="AT307" s="88">
        <v>2005</v>
      </c>
      <c r="AU307" s="88">
        <v>2004</v>
      </c>
      <c r="AV307" s="88">
        <v>2003</v>
      </c>
      <c r="AW307" s="88">
        <v>2002</v>
      </c>
      <c r="AX307" s="88"/>
      <c r="AY307" s="88">
        <v>2002</v>
      </c>
      <c r="AZ307" s="88">
        <v>2001</v>
      </c>
      <c r="BA307" s="88">
        <v>2000</v>
      </c>
      <c r="BB307" s="88">
        <v>1999</v>
      </c>
      <c r="BC307" s="88">
        <v>1999</v>
      </c>
      <c r="BD307" s="88">
        <v>1998</v>
      </c>
      <c r="BE307" s="88">
        <v>1997</v>
      </c>
      <c r="BF307" s="88">
        <v>1996</v>
      </c>
      <c r="BG307" s="88">
        <v>1995</v>
      </c>
      <c r="BH307" s="91">
        <v>1994</v>
      </c>
      <c r="BI307" s="91">
        <v>1993</v>
      </c>
      <c r="BJ307" s="91">
        <v>1992</v>
      </c>
      <c r="BK307" s="91">
        <v>1991</v>
      </c>
      <c r="BL307" s="91">
        <v>1990</v>
      </c>
      <c r="BM307" s="91">
        <v>1990</v>
      </c>
      <c r="BN307" s="91">
        <v>1989</v>
      </c>
      <c r="BO307" s="91">
        <v>1989</v>
      </c>
      <c r="BP307" s="91">
        <v>1989</v>
      </c>
      <c r="BQ307" s="91">
        <v>1988</v>
      </c>
      <c r="BR307" s="91">
        <v>1988</v>
      </c>
      <c r="BS307" s="91">
        <v>1987</v>
      </c>
      <c r="BT307" s="91">
        <v>1986</v>
      </c>
      <c r="BU307" s="91">
        <v>1986</v>
      </c>
      <c r="BV307" s="91">
        <v>1986</v>
      </c>
      <c r="BW307" s="91">
        <v>1985</v>
      </c>
      <c r="BX307" s="91">
        <v>1985</v>
      </c>
      <c r="BY307" s="91">
        <v>1985</v>
      </c>
      <c r="BZ307" s="91">
        <v>1984</v>
      </c>
      <c r="CA307" s="91">
        <v>1984</v>
      </c>
      <c r="CB307" s="91">
        <v>1984</v>
      </c>
      <c r="CC307" s="91">
        <v>1984</v>
      </c>
      <c r="CD307" s="91">
        <v>1984</v>
      </c>
      <c r="CE307" s="91">
        <v>1983</v>
      </c>
      <c r="CF307" s="91">
        <v>1983</v>
      </c>
      <c r="CG307" s="91">
        <v>1983</v>
      </c>
      <c r="CH307" s="91">
        <v>1983</v>
      </c>
      <c r="CI307" s="91">
        <v>1982</v>
      </c>
      <c r="CJ307" s="91">
        <v>1982</v>
      </c>
      <c r="CK307" s="91">
        <v>1982</v>
      </c>
      <c r="CL307" s="91">
        <v>1982</v>
      </c>
      <c r="CM307" s="91">
        <v>1981</v>
      </c>
      <c r="CN307" s="91">
        <v>1981</v>
      </c>
      <c r="CO307" s="91">
        <v>1981</v>
      </c>
      <c r="CP307" s="91">
        <v>1981</v>
      </c>
      <c r="CQ307" s="91">
        <v>1981</v>
      </c>
      <c r="CR307" s="128">
        <v>1980</v>
      </c>
    </row>
    <row r="308" spans="1:96" ht="17.25" customHeight="1">
      <c r="A308" s="91">
        <v>2</v>
      </c>
      <c r="B308" s="92">
        <v>34</v>
      </c>
      <c r="C308" s="93" t="s">
        <v>14</v>
      </c>
      <c r="D308" s="108">
        <v>27</v>
      </c>
      <c r="E308" s="88">
        <f t="shared" ref="E308:E321" si="84">COUNT(CR308:CS308)</f>
        <v>0</v>
      </c>
      <c r="F308" s="88">
        <f t="shared" ref="F308:F321" si="85">SUM(CR308:CS308)</f>
        <v>0</v>
      </c>
      <c r="G308" s="15" t="e">
        <f t="shared" ref="G308:G321" si="86">AVERAGE(CR308:CR308)</f>
        <v>#DIV/0!</v>
      </c>
      <c r="H308" s="15" t="e">
        <f t="shared" ref="H308:H321" si="87">STDEV(CR308:CR308)</f>
        <v>#DIV/0!</v>
      </c>
      <c r="I308" s="88">
        <f t="shared" ref="I308:I321" si="88">MAX(CR308:CS308)</f>
        <v>0</v>
      </c>
      <c r="J308" s="88">
        <f t="shared" ref="J308:J321" si="89">MIN(CR308:CS308)</f>
        <v>0</v>
      </c>
      <c r="K308" s="16" t="e">
        <f t="shared" ref="K308:K321" si="90">D308-G308</f>
        <v>#DIV/0!</v>
      </c>
      <c r="AO308" s="91">
        <v>2</v>
      </c>
      <c r="AP308" s="92">
        <v>34</v>
      </c>
      <c r="AQ308" s="132" t="s">
        <v>14</v>
      </c>
      <c r="AR308" s="108">
        <v>27</v>
      </c>
      <c r="AS308" s="91"/>
      <c r="AT308" s="3">
        <v>7</v>
      </c>
      <c r="AU308" s="91">
        <v>24</v>
      </c>
      <c r="AV308" s="91">
        <v>4</v>
      </c>
      <c r="AW308" s="91">
        <v>27</v>
      </c>
      <c r="AX308" s="91"/>
      <c r="AY308" s="91">
        <v>1</v>
      </c>
      <c r="AZ308">
        <v>9</v>
      </c>
      <c r="BA308" s="94">
        <v>14</v>
      </c>
      <c r="BB308" s="94">
        <v>26</v>
      </c>
      <c r="BC308" s="94">
        <v>1</v>
      </c>
      <c r="BD308" s="91">
        <v>13</v>
      </c>
      <c r="BE308" s="91"/>
      <c r="BF308" s="91">
        <v>20</v>
      </c>
      <c r="BG308" s="91">
        <v>9</v>
      </c>
      <c r="BH308" s="91">
        <v>7</v>
      </c>
      <c r="BI308" s="91">
        <v>5</v>
      </c>
      <c r="BJ308" s="91">
        <v>10</v>
      </c>
      <c r="BK308" s="91">
        <v>9</v>
      </c>
      <c r="BL308" s="91"/>
      <c r="BM308" s="91">
        <v>10</v>
      </c>
      <c r="BN308" s="91">
        <v>15</v>
      </c>
      <c r="BO308" s="91"/>
      <c r="BP308" s="91"/>
      <c r="BQ308" s="91"/>
      <c r="BR308" s="91">
        <v>12</v>
      </c>
      <c r="BS308" s="91"/>
      <c r="BT308" s="91">
        <v>27</v>
      </c>
      <c r="BU308" s="91"/>
      <c r="BV308" s="91">
        <v>17</v>
      </c>
      <c r="BW308" s="91"/>
      <c r="BX308" s="91"/>
      <c r="BY308" s="91">
        <v>6</v>
      </c>
      <c r="BZ308" s="91">
        <v>29</v>
      </c>
      <c r="CA308" s="91"/>
      <c r="CB308" s="91"/>
      <c r="CC308" s="91">
        <v>11</v>
      </c>
      <c r="CD308" s="91"/>
      <c r="CE308" s="91">
        <v>28</v>
      </c>
      <c r="CF308" s="91"/>
      <c r="CG308" s="91">
        <v>15</v>
      </c>
      <c r="CH308" s="91"/>
      <c r="CI308" s="91"/>
      <c r="CJ308" s="91"/>
      <c r="CK308" s="91"/>
      <c r="CL308" s="91">
        <v>3</v>
      </c>
      <c r="CM308" s="91"/>
      <c r="CN308" s="91"/>
      <c r="CO308" s="91"/>
      <c r="CP308" s="91"/>
      <c r="CQ308" s="91">
        <v>3</v>
      </c>
      <c r="CR308" s="124"/>
    </row>
    <row r="309" spans="1:96" ht="22.15" customHeight="1">
      <c r="A309" s="88"/>
      <c r="B309" s="99"/>
      <c r="C309" s="97">
        <v>0</v>
      </c>
      <c r="D309" s="108">
        <v>19.7</v>
      </c>
      <c r="E309" s="88">
        <f t="shared" si="84"/>
        <v>0</v>
      </c>
      <c r="F309" s="88">
        <f t="shared" si="85"/>
        <v>0</v>
      </c>
      <c r="G309" s="15" t="e">
        <f t="shared" si="86"/>
        <v>#DIV/0!</v>
      </c>
      <c r="H309" s="15" t="e">
        <f t="shared" si="87"/>
        <v>#DIV/0!</v>
      </c>
      <c r="I309" s="88">
        <f t="shared" si="88"/>
        <v>0</v>
      </c>
      <c r="J309" s="88">
        <f t="shared" si="89"/>
        <v>0</v>
      </c>
      <c r="K309" s="16" t="e">
        <f t="shared" si="90"/>
        <v>#DIV/0!</v>
      </c>
      <c r="AO309" s="88"/>
      <c r="AP309" s="99"/>
      <c r="AQ309" s="133">
        <v>0</v>
      </c>
      <c r="AR309" s="108">
        <v>19.5</v>
      </c>
      <c r="AS309" s="95"/>
      <c r="AT309" s="5">
        <v>19.100000000000001</v>
      </c>
      <c r="AU309" s="95">
        <v>19.5</v>
      </c>
      <c r="AV309" s="95">
        <v>18.600000000000001</v>
      </c>
      <c r="AW309" s="95">
        <v>19.399999999999999</v>
      </c>
      <c r="AX309" s="95"/>
      <c r="AY309" s="95">
        <v>20</v>
      </c>
      <c r="AZ309">
        <v>16.399999999999999</v>
      </c>
      <c r="BA309" s="94">
        <v>20.2</v>
      </c>
      <c r="BB309" s="94">
        <v>16.7</v>
      </c>
      <c r="BC309" s="94">
        <v>21.2</v>
      </c>
      <c r="BD309" s="95">
        <v>20.7</v>
      </c>
      <c r="BE309" s="95"/>
      <c r="BF309" s="95">
        <v>18.7</v>
      </c>
      <c r="BG309" s="95">
        <v>18.5</v>
      </c>
      <c r="BH309" s="95">
        <v>19.399999999999999</v>
      </c>
      <c r="BI309" s="95">
        <v>20.7</v>
      </c>
      <c r="BJ309" s="95">
        <v>18.899999999999999</v>
      </c>
      <c r="BK309" s="95">
        <v>14.6</v>
      </c>
      <c r="BL309" s="95"/>
      <c r="BM309" s="95">
        <v>19.399999999999999</v>
      </c>
      <c r="BN309" s="95">
        <v>18.3</v>
      </c>
      <c r="BO309" s="95"/>
      <c r="BP309" s="95"/>
      <c r="BQ309" s="95"/>
      <c r="BR309" s="95">
        <v>19.399999999999999</v>
      </c>
      <c r="BS309" s="95"/>
      <c r="BT309" s="95">
        <v>17.899999999999999</v>
      </c>
      <c r="BU309" s="95"/>
      <c r="BV309" s="95">
        <v>19.2</v>
      </c>
      <c r="BW309" s="95"/>
      <c r="BX309" s="95"/>
      <c r="BY309" s="95">
        <v>18.399999999999999</v>
      </c>
      <c r="BZ309" s="95">
        <v>17.100000000000001</v>
      </c>
      <c r="CA309" s="95"/>
      <c r="CB309" s="95"/>
      <c r="CC309" s="95">
        <v>17.600000000000001</v>
      </c>
      <c r="CD309" s="95"/>
      <c r="CE309" s="95">
        <v>17.7</v>
      </c>
      <c r="CF309" s="95"/>
      <c r="CG309" s="95">
        <v>19.2</v>
      </c>
      <c r="CH309" s="95"/>
      <c r="CI309" s="95"/>
      <c r="CJ309" s="95"/>
      <c r="CK309" s="95"/>
      <c r="CL309" s="95">
        <v>18.8</v>
      </c>
      <c r="CM309" s="95"/>
      <c r="CN309" s="95"/>
      <c r="CO309" s="95"/>
      <c r="CP309" s="95"/>
      <c r="CQ309" s="95">
        <v>14.8</v>
      </c>
      <c r="CR309" s="125"/>
    </row>
    <row r="310" spans="1:96">
      <c r="A310" s="88"/>
      <c r="B310" s="99"/>
      <c r="C310" s="100">
        <v>10</v>
      </c>
      <c r="D310" s="108">
        <v>19.760000000000002</v>
      </c>
      <c r="E310" s="88">
        <f t="shared" si="84"/>
        <v>0</v>
      </c>
      <c r="F310" s="88">
        <f t="shared" si="85"/>
        <v>0</v>
      </c>
      <c r="G310" s="15" t="e">
        <f t="shared" si="86"/>
        <v>#DIV/0!</v>
      </c>
      <c r="H310" s="15" t="e">
        <f t="shared" si="87"/>
        <v>#DIV/0!</v>
      </c>
      <c r="I310" s="88">
        <f t="shared" si="88"/>
        <v>0</v>
      </c>
      <c r="J310" s="88">
        <f t="shared" si="89"/>
        <v>0</v>
      </c>
      <c r="K310" s="16" t="e">
        <f t="shared" si="90"/>
        <v>#DIV/0!</v>
      </c>
      <c r="AO310" s="88"/>
      <c r="AP310" s="99"/>
      <c r="AQ310" s="134">
        <v>10</v>
      </c>
      <c r="AR310" s="108">
        <v>19.57</v>
      </c>
      <c r="AT310" s="17">
        <v>19.14</v>
      </c>
      <c r="AU310" s="108">
        <v>19.760000000000002</v>
      </c>
      <c r="AV310" s="108">
        <v>18.600000000000001</v>
      </c>
      <c r="BA310" s="107">
        <v>20.399999999999999</v>
      </c>
      <c r="BB310" s="107"/>
      <c r="BC310" s="107">
        <v>20.87</v>
      </c>
      <c r="BD310">
        <v>20.94</v>
      </c>
      <c r="BF310" s="16">
        <v>18.77</v>
      </c>
      <c r="BH310" s="88">
        <v>19.18</v>
      </c>
      <c r="BI310" s="88">
        <v>20.36</v>
      </c>
      <c r="BJ310" s="88">
        <v>18.38</v>
      </c>
      <c r="BK310">
        <v>12.84</v>
      </c>
      <c r="BM310" s="88">
        <v>18.59</v>
      </c>
      <c r="BN310" s="88">
        <v>17.82</v>
      </c>
      <c r="BT310" s="88">
        <v>17.62</v>
      </c>
      <c r="BV310" s="88">
        <v>18.989999999999998</v>
      </c>
      <c r="BZ310" s="88">
        <v>17.27</v>
      </c>
      <c r="CC310" s="88">
        <v>17.84</v>
      </c>
      <c r="CE310" s="88">
        <v>18.03</v>
      </c>
      <c r="CG310" s="88">
        <v>19.579999999999998</v>
      </c>
      <c r="CL310" s="88">
        <v>19.13</v>
      </c>
      <c r="CR310" s="126"/>
    </row>
    <row r="311" spans="1:96">
      <c r="A311" s="88"/>
      <c r="B311" s="99"/>
      <c r="C311" s="100">
        <v>20</v>
      </c>
      <c r="D311" s="108">
        <v>19.760000000000002</v>
      </c>
      <c r="E311" s="88">
        <f t="shared" si="84"/>
        <v>0</v>
      </c>
      <c r="F311" s="88">
        <f t="shared" si="85"/>
        <v>0</v>
      </c>
      <c r="G311" s="15" t="e">
        <f t="shared" si="86"/>
        <v>#DIV/0!</v>
      </c>
      <c r="H311" s="15" t="e">
        <f t="shared" si="87"/>
        <v>#DIV/0!</v>
      </c>
      <c r="I311" s="88">
        <f t="shared" si="88"/>
        <v>0</v>
      </c>
      <c r="J311" s="88">
        <f t="shared" si="89"/>
        <v>0</v>
      </c>
      <c r="K311" s="16" t="e">
        <f t="shared" si="90"/>
        <v>#DIV/0!</v>
      </c>
      <c r="AO311" s="88"/>
      <c r="AP311" s="99"/>
      <c r="AQ311" s="134">
        <v>20</v>
      </c>
      <c r="AR311" s="108">
        <v>19.55</v>
      </c>
      <c r="AT311" s="17">
        <v>19.04</v>
      </c>
      <c r="AU311" s="108">
        <v>19.760000000000002</v>
      </c>
      <c r="AV311" s="108">
        <v>18.62</v>
      </c>
      <c r="BA311" s="107">
        <v>20.399999999999999</v>
      </c>
      <c r="BB311" s="107"/>
      <c r="BC311" s="107">
        <v>20.88</v>
      </c>
      <c r="BD311">
        <v>20.94</v>
      </c>
      <c r="BF311" s="16">
        <v>18.760000000000002</v>
      </c>
      <c r="BH311" s="88">
        <v>19.18</v>
      </c>
      <c r="BI311" s="88">
        <v>20.36</v>
      </c>
      <c r="BJ311" s="88">
        <v>18.38</v>
      </c>
      <c r="BK311">
        <v>12.83</v>
      </c>
      <c r="BM311" s="88">
        <v>18.600000000000001</v>
      </c>
      <c r="BN311" s="88">
        <v>17.82</v>
      </c>
      <c r="BT311" s="88">
        <v>17.59</v>
      </c>
      <c r="BV311" s="88">
        <v>18.989999999999998</v>
      </c>
      <c r="BZ311" s="88">
        <v>17.239999999999998</v>
      </c>
      <c r="CC311" s="88">
        <v>17.850000000000001</v>
      </c>
      <c r="CE311" s="88">
        <v>18.05</v>
      </c>
      <c r="CG311" s="88">
        <v>19.61</v>
      </c>
      <c r="CL311" s="88">
        <v>19.14</v>
      </c>
      <c r="CR311" s="126"/>
    </row>
    <row r="312" spans="1:96">
      <c r="A312" s="88"/>
      <c r="B312" s="99"/>
      <c r="C312" s="100">
        <v>30</v>
      </c>
      <c r="D312" s="108">
        <v>19.760000000000002</v>
      </c>
      <c r="E312" s="88">
        <f t="shared" si="84"/>
        <v>0</v>
      </c>
      <c r="F312" s="88">
        <f t="shared" si="85"/>
        <v>0</v>
      </c>
      <c r="G312" s="15" t="e">
        <f t="shared" si="86"/>
        <v>#DIV/0!</v>
      </c>
      <c r="H312" s="15" t="e">
        <f t="shared" si="87"/>
        <v>#DIV/0!</v>
      </c>
      <c r="I312" s="88">
        <f t="shared" si="88"/>
        <v>0</v>
      </c>
      <c r="J312" s="88">
        <f t="shared" si="89"/>
        <v>0</v>
      </c>
      <c r="K312" s="16" t="e">
        <f t="shared" si="90"/>
        <v>#DIV/0!</v>
      </c>
      <c r="AO312" s="88"/>
      <c r="AP312" s="99"/>
      <c r="AQ312" s="134">
        <v>30</v>
      </c>
      <c r="AR312" s="108">
        <v>19.559999999999999</v>
      </c>
      <c r="AT312" s="17">
        <v>18.989999999999998</v>
      </c>
      <c r="AU312" s="108">
        <v>19.75</v>
      </c>
      <c r="AV312" s="108">
        <v>18.61</v>
      </c>
      <c r="BA312" s="107">
        <v>20.41</v>
      </c>
      <c r="BB312" s="107"/>
      <c r="BC312" s="107">
        <v>20.87</v>
      </c>
      <c r="BD312">
        <v>20.94</v>
      </c>
      <c r="BF312" s="16">
        <v>18.77</v>
      </c>
      <c r="BH312" s="88">
        <v>19.18</v>
      </c>
      <c r="BI312" s="88">
        <v>20.36</v>
      </c>
      <c r="BJ312" s="88">
        <v>18.38</v>
      </c>
      <c r="BK312">
        <v>12.84</v>
      </c>
      <c r="BM312" s="88">
        <v>18.600000000000001</v>
      </c>
      <c r="BN312" s="88">
        <v>17.82</v>
      </c>
      <c r="BT312" s="88">
        <v>16.88</v>
      </c>
      <c r="BV312" s="88">
        <v>18.989999999999998</v>
      </c>
      <c r="BZ312" s="88">
        <v>17.21</v>
      </c>
      <c r="CC312" s="88">
        <v>17.850000000000001</v>
      </c>
      <c r="CE312" s="88">
        <v>17.940000000000001</v>
      </c>
      <c r="CG312" s="88">
        <v>19.59</v>
      </c>
      <c r="CL312" s="88">
        <v>19.14</v>
      </c>
      <c r="CQ312" s="88">
        <v>14.96</v>
      </c>
      <c r="CR312" s="126"/>
    </row>
    <row r="313" spans="1:96">
      <c r="A313" s="88"/>
      <c r="B313" s="99"/>
      <c r="C313" s="100">
        <v>50</v>
      </c>
      <c r="D313" s="108">
        <v>19.760000000000002</v>
      </c>
      <c r="E313" s="88">
        <f t="shared" si="84"/>
        <v>0</v>
      </c>
      <c r="F313" s="88">
        <f t="shared" si="85"/>
        <v>0</v>
      </c>
      <c r="G313" s="15" t="e">
        <f t="shared" si="86"/>
        <v>#DIV/0!</v>
      </c>
      <c r="H313" s="15" t="e">
        <f t="shared" si="87"/>
        <v>#DIV/0!</v>
      </c>
      <c r="I313" s="88">
        <f t="shared" si="88"/>
        <v>0</v>
      </c>
      <c r="J313" s="88">
        <f t="shared" si="89"/>
        <v>0</v>
      </c>
      <c r="K313" s="16" t="e">
        <f t="shared" si="90"/>
        <v>#DIV/0!</v>
      </c>
      <c r="AO313" s="88"/>
      <c r="AP313" s="99"/>
      <c r="AQ313" s="134">
        <v>50</v>
      </c>
      <c r="AR313" s="108">
        <v>19.53</v>
      </c>
      <c r="AT313" s="17">
        <v>18.96</v>
      </c>
      <c r="AU313" s="108">
        <v>19.739999999999998</v>
      </c>
      <c r="AV313" s="108">
        <v>18.62</v>
      </c>
      <c r="BA313" s="107">
        <v>20.41</v>
      </c>
      <c r="BB313" s="107"/>
      <c r="BC313" s="107">
        <v>20.87</v>
      </c>
      <c r="BD313">
        <v>20.94</v>
      </c>
      <c r="BF313" s="16">
        <v>18.760000000000002</v>
      </c>
      <c r="BH313" s="88">
        <v>19.190000000000001</v>
      </c>
      <c r="BI313" s="88">
        <v>20.36</v>
      </c>
      <c r="BJ313" s="88">
        <v>18.05</v>
      </c>
      <c r="BK313">
        <v>12.84</v>
      </c>
      <c r="BM313" s="88">
        <v>18.600000000000001</v>
      </c>
      <c r="BN313" s="88">
        <v>17.82</v>
      </c>
      <c r="BT313" s="88">
        <v>15.54</v>
      </c>
      <c r="BV313" s="88">
        <v>18.989999999999998</v>
      </c>
      <c r="BZ313" s="88">
        <v>17.22</v>
      </c>
      <c r="CC313" s="88">
        <v>17.850000000000001</v>
      </c>
      <c r="CE313" s="88">
        <v>17.8</v>
      </c>
      <c r="CG313" s="88">
        <v>19.52</v>
      </c>
      <c r="CL313" s="88">
        <v>19.149999999999999</v>
      </c>
      <c r="CQ313" s="88">
        <v>14.95</v>
      </c>
      <c r="CR313" s="126"/>
    </row>
    <row r="314" spans="1:96">
      <c r="A314" s="88"/>
      <c r="B314" s="99"/>
      <c r="C314" s="100">
        <v>75</v>
      </c>
      <c r="D314" s="108">
        <v>19.77</v>
      </c>
      <c r="E314" s="88">
        <f t="shared" si="84"/>
        <v>0</v>
      </c>
      <c r="F314" s="88">
        <f t="shared" si="85"/>
        <v>0</v>
      </c>
      <c r="G314" s="15" t="e">
        <f t="shared" si="86"/>
        <v>#DIV/0!</v>
      </c>
      <c r="H314" s="15" t="e">
        <f t="shared" si="87"/>
        <v>#DIV/0!</v>
      </c>
      <c r="I314" s="88">
        <f t="shared" si="88"/>
        <v>0</v>
      </c>
      <c r="J314" s="88">
        <f t="shared" si="89"/>
        <v>0</v>
      </c>
      <c r="K314" s="16" t="e">
        <f t="shared" si="90"/>
        <v>#DIV/0!</v>
      </c>
      <c r="AO314" s="88"/>
      <c r="AP314" s="99"/>
      <c r="AQ314" s="134">
        <v>75</v>
      </c>
      <c r="AT314" s="17">
        <v>19.010000000000002</v>
      </c>
      <c r="AU314" s="108">
        <v>19.72</v>
      </c>
      <c r="AV314" s="108">
        <v>18.61</v>
      </c>
      <c r="BA314" s="107">
        <v>20.41</v>
      </c>
      <c r="BB314" s="107"/>
      <c r="BC314" s="107">
        <v>20.73</v>
      </c>
      <c r="BD314">
        <v>20.9</v>
      </c>
      <c r="BF314" s="16">
        <v>17.96</v>
      </c>
      <c r="BH314" s="88">
        <v>19.03</v>
      </c>
      <c r="BI314" s="88">
        <v>20.37</v>
      </c>
      <c r="BJ314" s="88">
        <v>16.95</v>
      </c>
      <c r="BK314">
        <v>12.84</v>
      </c>
      <c r="BM314" s="88">
        <v>18.37</v>
      </c>
      <c r="BN314" s="88">
        <v>17.809999999999999</v>
      </c>
      <c r="BT314" s="88">
        <v>14.9</v>
      </c>
      <c r="BV314" s="88">
        <v>19</v>
      </c>
      <c r="BZ314" s="88">
        <v>17.190000000000001</v>
      </c>
      <c r="CC314" s="88">
        <v>17.809999999999999</v>
      </c>
      <c r="CE314" s="88">
        <v>17.690000000000001</v>
      </c>
      <c r="CG314" s="88">
        <v>19.12</v>
      </c>
      <c r="CL314" s="88">
        <v>19.07</v>
      </c>
      <c r="CQ314" s="88">
        <v>14.95</v>
      </c>
      <c r="CR314" s="126"/>
    </row>
    <row r="315" spans="1:96">
      <c r="A315" s="88"/>
      <c r="B315" s="99"/>
      <c r="C315" s="100">
        <v>100</v>
      </c>
      <c r="D315" s="108">
        <v>19.7</v>
      </c>
      <c r="E315" s="88">
        <f t="shared" si="84"/>
        <v>0</v>
      </c>
      <c r="F315" s="88">
        <f t="shared" si="85"/>
        <v>0</v>
      </c>
      <c r="G315" s="15" t="e">
        <f t="shared" si="86"/>
        <v>#DIV/0!</v>
      </c>
      <c r="H315" s="15" t="e">
        <f t="shared" si="87"/>
        <v>#DIV/0!</v>
      </c>
      <c r="I315" s="88">
        <f t="shared" si="88"/>
        <v>0</v>
      </c>
      <c r="J315" s="88">
        <f t="shared" si="89"/>
        <v>0</v>
      </c>
      <c r="K315" s="16" t="e">
        <f t="shared" si="90"/>
        <v>#DIV/0!</v>
      </c>
      <c r="AO315" s="88"/>
      <c r="AP315" s="99"/>
      <c r="AQ315" s="134">
        <v>100</v>
      </c>
      <c r="AR315" s="108">
        <v>19.53</v>
      </c>
      <c r="AT315" s="17">
        <v>18.78</v>
      </c>
      <c r="AU315" s="108">
        <v>19.690000000000001</v>
      </c>
      <c r="AV315" s="108">
        <v>18.579999999999998</v>
      </c>
      <c r="BA315" s="107">
        <v>20.420000000000002</v>
      </c>
      <c r="BB315" s="107"/>
      <c r="BC315" s="107">
        <v>20.56</v>
      </c>
      <c r="BD315">
        <v>20.79</v>
      </c>
      <c r="BF315" s="16">
        <v>17.87</v>
      </c>
      <c r="BH315" s="88">
        <v>18.97</v>
      </c>
      <c r="BI315" s="88">
        <v>20.350000000000001</v>
      </c>
      <c r="BJ315" s="88">
        <v>16.21</v>
      </c>
      <c r="BK315">
        <v>12.85</v>
      </c>
      <c r="BM315" s="88">
        <v>17.510000000000002</v>
      </c>
      <c r="BN315" s="88">
        <v>17.41</v>
      </c>
      <c r="BT315" s="88">
        <v>14.69</v>
      </c>
      <c r="BV315" s="88">
        <v>19</v>
      </c>
      <c r="BZ315" s="88">
        <v>16.71</v>
      </c>
      <c r="CC315" s="88">
        <v>16.82</v>
      </c>
      <c r="CE315" s="88">
        <v>17.63</v>
      </c>
      <c r="CG315" s="88">
        <v>18.93</v>
      </c>
      <c r="CL315" s="88">
        <v>18.7</v>
      </c>
      <c r="CQ315" s="88">
        <v>14.95</v>
      </c>
      <c r="CR315" s="126"/>
    </row>
    <row r="316" spans="1:96">
      <c r="A316" s="88"/>
      <c r="B316" s="99"/>
      <c r="C316" s="100">
        <v>150</v>
      </c>
      <c r="D316" s="108">
        <v>19.489999999999998</v>
      </c>
      <c r="E316" s="88">
        <f t="shared" si="84"/>
        <v>0</v>
      </c>
      <c r="F316" s="88">
        <f t="shared" si="85"/>
        <v>0</v>
      </c>
      <c r="G316" s="15" t="e">
        <f t="shared" si="86"/>
        <v>#DIV/0!</v>
      </c>
      <c r="H316" s="15" t="e">
        <f t="shared" si="87"/>
        <v>#DIV/0!</v>
      </c>
      <c r="I316" s="88">
        <f t="shared" si="88"/>
        <v>0</v>
      </c>
      <c r="J316" s="88">
        <f t="shared" si="89"/>
        <v>0</v>
      </c>
      <c r="K316" s="16" t="e">
        <f t="shared" si="90"/>
        <v>#DIV/0!</v>
      </c>
      <c r="AO316" s="88"/>
      <c r="AP316" s="99"/>
      <c r="AQ316" s="134">
        <v>150</v>
      </c>
      <c r="AR316" s="108">
        <v>19.309999999999999</v>
      </c>
      <c r="AT316" s="17">
        <v>18.010000000000002</v>
      </c>
      <c r="AU316" s="108">
        <v>19.440000000000001</v>
      </c>
      <c r="AV316" s="108">
        <v>18.579999999999998</v>
      </c>
      <c r="BA316" s="107">
        <v>20.309999999999999</v>
      </c>
      <c r="BB316" s="107"/>
      <c r="BC316" s="107">
        <v>19.68</v>
      </c>
      <c r="BD316">
        <v>19.75</v>
      </c>
      <c r="BF316" s="16">
        <v>16.739999999999998</v>
      </c>
      <c r="BH316" s="88">
        <v>17.86</v>
      </c>
      <c r="BI316" s="88">
        <v>19.84</v>
      </c>
      <c r="BJ316" s="88">
        <v>15.56</v>
      </c>
      <c r="BK316">
        <v>12.51</v>
      </c>
      <c r="BM316" s="88">
        <v>16.61</v>
      </c>
      <c r="BN316" s="88">
        <v>16.29</v>
      </c>
      <c r="BT316" s="88">
        <v>14.35</v>
      </c>
      <c r="BV316" s="88">
        <v>18.5</v>
      </c>
      <c r="BZ316" s="88">
        <v>16.04</v>
      </c>
      <c r="CC316" s="88">
        <v>15.81</v>
      </c>
      <c r="CE316" s="88">
        <v>17.420000000000002</v>
      </c>
      <c r="CG316" s="88">
        <v>17.760000000000002</v>
      </c>
      <c r="CL316" s="88">
        <v>18.11</v>
      </c>
      <c r="CQ316" s="88">
        <v>14.83</v>
      </c>
      <c r="CR316" s="126"/>
    </row>
    <row r="317" spans="1:96">
      <c r="A317" s="88"/>
      <c r="B317" s="99"/>
      <c r="C317" s="100">
        <v>200</v>
      </c>
      <c r="D317" s="108">
        <v>19.309999999999999</v>
      </c>
      <c r="E317" s="88">
        <f t="shared" si="84"/>
        <v>0</v>
      </c>
      <c r="F317" s="88">
        <f t="shared" si="85"/>
        <v>0</v>
      </c>
      <c r="G317" s="15" t="e">
        <f t="shared" si="86"/>
        <v>#DIV/0!</v>
      </c>
      <c r="H317" s="15" t="e">
        <f t="shared" si="87"/>
        <v>#DIV/0!</v>
      </c>
      <c r="I317" s="88">
        <f t="shared" si="88"/>
        <v>0</v>
      </c>
      <c r="J317" s="88">
        <f t="shared" si="89"/>
        <v>0</v>
      </c>
      <c r="K317" s="16" t="e">
        <f t="shared" si="90"/>
        <v>#DIV/0!</v>
      </c>
      <c r="AO317" s="88"/>
      <c r="AP317" s="99"/>
      <c r="AQ317" s="134">
        <v>200</v>
      </c>
      <c r="AR317" s="108">
        <v>19.32</v>
      </c>
      <c r="AT317" s="17">
        <v>17.59</v>
      </c>
      <c r="AU317" s="108">
        <v>19.149999999999999</v>
      </c>
      <c r="AV317" s="108">
        <v>18.559999999999999</v>
      </c>
      <c r="BA317" s="107">
        <v>18.91</v>
      </c>
      <c r="BB317" s="107"/>
      <c r="BC317" s="107">
        <v>18.579999999999998</v>
      </c>
      <c r="BD317">
        <v>18.54</v>
      </c>
      <c r="BF317" s="16">
        <v>15.39</v>
      </c>
      <c r="BH317" s="88">
        <v>16.940000000000001</v>
      </c>
      <c r="BI317" s="88">
        <v>19.690000000000001</v>
      </c>
      <c r="BJ317" s="88">
        <v>14.52</v>
      </c>
      <c r="BK317">
        <v>12.03</v>
      </c>
      <c r="BM317" s="88">
        <v>14.97</v>
      </c>
      <c r="BN317" s="88">
        <v>14.34</v>
      </c>
      <c r="BT317" s="88">
        <v>13.5</v>
      </c>
      <c r="BV317" s="88">
        <v>17.829999999999998</v>
      </c>
      <c r="BZ317" s="88">
        <v>13.98</v>
      </c>
      <c r="CC317" s="88">
        <v>13.57</v>
      </c>
      <c r="CE317" s="88">
        <v>16.149999999999999</v>
      </c>
      <c r="CG317" s="88">
        <v>16.47</v>
      </c>
      <c r="CL317" s="88">
        <v>17.64</v>
      </c>
      <c r="CQ317" s="88">
        <v>12.88</v>
      </c>
      <c r="CR317" s="126"/>
    </row>
    <row r="318" spans="1:96">
      <c r="A318" s="88"/>
      <c r="B318" s="99"/>
      <c r="C318" s="100">
        <v>300</v>
      </c>
      <c r="D318" s="108">
        <v>18.239999999999998</v>
      </c>
      <c r="E318" s="88">
        <f t="shared" si="84"/>
        <v>0</v>
      </c>
      <c r="F318" s="88">
        <f t="shared" si="85"/>
        <v>0</v>
      </c>
      <c r="G318" s="15" t="e">
        <f t="shared" si="86"/>
        <v>#DIV/0!</v>
      </c>
      <c r="H318" s="15" t="e">
        <f t="shared" si="87"/>
        <v>#DIV/0!</v>
      </c>
      <c r="I318" s="88">
        <f t="shared" si="88"/>
        <v>0</v>
      </c>
      <c r="J318" s="88">
        <f t="shared" si="89"/>
        <v>0</v>
      </c>
      <c r="K318" s="16" t="e">
        <f t="shared" si="90"/>
        <v>#DIV/0!</v>
      </c>
      <c r="AO318" s="88"/>
      <c r="AP318" s="99"/>
      <c r="AQ318" s="134">
        <v>300</v>
      </c>
      <c r="AR318" s="108">
        <v>18.149999999999999</v>
      </c>
      <c r="AT318" s="17">
        <v>16.34</v>
      </c>
      <c r="AU318" s="108">
        <v>18.84</v>
      </c>
      <c r="AV318" s="108">
        <v>17.55</v>
      </c>
      <c r="BA318" s="107">
        <v>16.64</v>
      </c>
      <c r="BB318" s="107"/>
      <c r="BC318" s="107">
        <v>16.920000000000002</v>
      </c>
      <c r="BD318">
        <v>16.21</v>
      </c>
      <c r="BF318" s="16">
        <v>11.54</v>
      </c>
      <c r="CR318" s="126"/>
    </row>
    <row r="319" spans="1:96">
      <c r="A319" s="88"/>
      <c r="B319" s="99"/>
      <c r="C319" s="100">
        <v>400</v>
      </c>
      <c r="D319" s="108">
        <v>16.02</v>
      </c>
      <c r="E319" s="88">
        <f t="shared" si="84"/>
        <v>0</v>
      </c>
      <c r="F319" s="88">
        <f t="shared" si="85"/>
        <v>0</v>
      </c>
      <c r="G319" s="15" t="e">
        <f t="shared" si="86"/>
        <v>#DIV/0!</v>
      </c>
      <c r="H319" s="15" t="e">
        <f t="shared" si="87"/>
        <v>#DIV/0!</v>
      </c>
      <c r="I319" s="88">
        <f t="shared" si="88"/>
        <v>0</v>
      </c>
      <c r="J319" s="88">
        <f t="shared" si="89"/>
        <v>0</v>
      </c>
      <c r="K319" s="16" t="e">
        <f t="shared" si="90"/>
        <v>#DIV/0!</v>
      </c>
      <c r="AO319" s="88"/>
      <c r="AP319" s="99"/>
      <c r="AQ319" s="134">
        <v>400</v>
      </c>
      <c r="AR319" s="108">
        <v>16.78</v>
      </c>
      <c r="AT319" s="17">
        <v>13.13</v>
      </c>
      <c r="AU319" s="108">
        <v>16.43</v>
      </c>
      <c r="AV319" s="108">
        <v>14.85</v>
      </c>
      <c r="BA319" s="107">
        <v>13.54</v>
      </c>
      <c r="BB319" s="107"/>
      <c r="BC319" s="107">
        <v>15.51</v>
      </c>
      <c r="BD319">
        <v>13.54</v>
      </c>
      <c r="BF319" s="16">
        <v>8.8000000000000007</v>
      </c>
      <c r="CR319" s="126"/>
    </row>
    <row r="320" spans="1:96">
      <c r="A320" s="88"/>
      <c r="B320" s="99"/>
      <c r="C320" s="100">
        <v>500</v>
      </c>
      <c r="E320" s="88">
        <f t="shared" si="84"/>
        <v>0</v>
      </c>
      <c r="F320" s="88">
        <f t="shared" si="85"/>
        <v>0</v>
      </c>
      <c r="G320" s="15" t="e">
        <f t="shared" si="86"/>
        <v>#DIV/0!</v>
      </c>
      <c r="H320" s="15" t="e">
        <f t="shared" si="87"/>
        <v>#DIV/0!</v>
      </c>
      <c r="I320" s="88">
        <f t="shared" si="88"/>
        <v>0</v>
      </c>
      <c r="J320" s="88">
        <f t="shared" si="89"/>
        <v>0</v>
      </c>
      <c r="K320" s="16" t="e">
        <f t="shared" si="90"/>
        <v>#DIV/0!</v>
      </c>
      <c r="AO320" s="88"/>
      <c r="AP320" s="99"/>
      <c r="AQ320" s="134">
        <v>500</v>
      </c>
      <c r="AU320" s="108">
        <v>14.13</v>
      </c>
      <c r="AV320" s="108">
        <v>12.79</v>
      </c>
      <c r="BA320" s="107">
        <v>10.58</v>
      </c>
      <c r="BB320" s="107"/>
      <c r="BC320" s="107">
        <v>12.3</v>
      </c>
      <c r="BF320" s="16"/>
      <c r="CR320" s="126"/>
    </row>
    <row r="321" spans="1:96" ht="14.45" customHeight="1">
      <c r="A321" s="88"/>
      <c r="B321" s="99"/>
      <c r="C321" s="100">
        <v>600</v>
      </c>
      <c r="E321" s="88">
        <f t="shared" si="84"/>
        <v>0</v>
      </c>
      <c r="F321" s="88">
        <f t="shared" si="85"/>
        <v>0</v>
      </c>
      <c r="G321" s="15" t="e">
        <f t="shared" si="86"/>
        <v>#DIV/0!</v>
      </c>
      <c r="H321" s="15" t="e">
        <f t="shared" si="87"/>
        <v>#DIV/0!</v>
      </c>
      <c r="I321" s="88">
        <f t="shared" si="88"/>
        <v>0</v>
      </c>
      <c r="J321" s="88">
        <f t="shared" si="89"/>
        <v>0</v>
      </c>
      <c r="K321" s="16" t="e">
        <f t="shared" si="90"/>
        <v>#DIV/0!</v>
      </c>
      <c r="AO321" s="88"/>
      <c r="AP321" s="99"/>
      <c r="AQ321" s="134">
        <v>600</v>
      </c>
      <c r="AS321" s="88"/>
      <c r="AT321" s="88"/>
      <c r="AU321" s="88"/>
      <c r="AV321" s="88"/>
      <c r="AW321" s="88"/>
      <c r="AX321" s="88"/>
      <c r="AY321" s="88"/>
      <c r="AZ321" s="88"/>
      <c r="BA321" s="107"/>
      <c r="BB321" s="107"/>
      <c r="BC321" s="107"/>
      <c r="BD321" s="88"/>
      <c r="BE321" s="88"/>
      <c r="BF321" s="15"/>
      <c r="BG321" s="88"/>
      <c r="BH321" s="88"/>
      <c r="BI321" s="88"/>
      <c r="BJ321" s="88"/>
      <c r="BK321" s="88"/>
      <c r="BL321" s="88"/>
      <c r="BM321" s="88"/>
      <c r="BN321" s="88"/>
      <c r="BO321" s="88"/>
      <c r="BP321" s="88"/>
      <c r="BQ321" s="88"/>
      <c r="BR321" s="88"/>
      <c r="BS321" s="88"/>
      <c r="BT321" s="88"/>
      <c r="BU321" s="88"/>
      <c r="BV321" s="88"/>
      <c r="BW321" s="88"/>
      <c r="BX321" s="88"/>
      <c r="BY321" s="88"/>
      <c r="BZ321" s="88"/>
      <c r="CA321" s="88"/>
      <c r="CB321" s="88"/>
      <c r="CC321" s="88"/>
      <c r="CD321" s="88"/>
      <c r="CE321" s="88"/>
      <c r="CF321" s="88"/>
      <c r="CG321" s="88"/>
      <c r="CH321" s="88"/>
      <c r="CI321" s="88"/>
      <c r="CJ321" s="88"/>
      <c r="CK321" s="88"/>
      <c r="CL321" s="88"/>
      <c r="CM321" s="88"/>
      <c r="CN321" s="88"/>
      <c r="CO321" s="88"/>
      <c r="CP321" s="88"/>
      <c r="CQ321" s="88"/>
      <c r="CR321" s="126"/>
    </row>
    <row r="322" spans="1:96" ht="14.45" customHeight="1">
      <c r="A322" s="88"/>
      <c r="B322" s="94"/>
      <c r="C322" s="130"/>
      <c r="E322" s="88"/>
      <c r="F322" s="88"/>
      <c r="G322" s="15"/>
      <c r="H322" s="15"/>
      <c r="I322" s="88"/>
      <c r="J322" s="88"/>
      <c r="AO322" s="88"/>
      <c r="AP322" s="94"/>
      <c r="AQ322" s="131"/>
      <c r="AS322" s="88"/>
      <c r="AT322" s="88"/>
      <c r="AU322" s="88"/>
      <c r="AV322" s="88"/>
      <c r="AW322" s="88"/>
      <c r="AX322" s="88"/>
      <c r="AY322" s="88"/>
      <c r="AZ322" s="88"/>
      <c r="BA322" s="107"/>
      <c r="BB322" s="107"/>
      <c r="BC322" s="107"/>
      <c r="BD322" s="88"/>
      <c r="BE322" s="88"/>
      <c r="BF322" s="15"/>
      <c r="BG322" s="88"/>
      <c r="BH322" s="88"/>
      <c r="BI322" s="88"/>
      <c r="BJ322" s="88"/>
      <c r="BK322" s="88"/>
      <c r="BL322" s="88"/>
      <c r="BM322" s="88"/>
      <c r="BN322" s="88"/>
      <c r="BO322" s="88"/>
      <c r="BP322" s="88"/>
      <c r="BQ322" s="88"/>
      <c r="BR322" s="88"/>
      <c r="BS322" s="88"/>
      <c r="BT322" s="88"/>
      <c r="BU322" s="88"/>
      <c r="BV322" s="88"/>
      <c r="BW322" s="88"/>
      <c r="BX322" s="88"/>
      <c r="BY322" s="88"/>
      <c r="BZ322" s="88"/>
      <c r="CA322" s="88"/>
      <c r="CB322" s="88"/>
      <c r="CC322" s="88"/>
      <c r="CD322" s="88"/>
      <c r="CE322" s="88"/>
      <c r="CF322" s="88"/>
      <c r="CG322" s="88"/>
      <c r="CH322" s="88"/>
      <c r="CI322" s="88"/>
      <c r="CJ322" s="88"/>
      <c r="CK322" s="88"/>
      <c r="CL322" s="88"/>
      <c r="CM322" s="88"/>
      <c r="CN322" s="88"/>
      <c r="CO322" s="88"/>
      <c r="CP322" s="88"/>
      <c r="CQ322" s="88"/>
      <c r="CR322" s="131"/>
    </row>
    <row r="323" spans="1:96" ht="16.5" customHeight="1">
      <c r="A323" s="95"/>
      <c r="B323" s="96"/>
      <c r="C323" s="97" t="s">
        <v>15</v>
      </c>
      <c r="D323" s="108">
        <v>30</v>
      </c>
      <c r="E323" s="88">
        <f>COUNT(CR323:CS323)</f>
        <v>0</v>
      </c>
      <c r="F323" s="88">
        <f>SUM(CR323:CS323)</f>
        <v>0</v>
      </c>
      <c r="G323" s="15" t="e">
        <f>AVERAGE(CR323:CR323)</f>
        <v>#DIV/0!</v>
      </c>
      <c r="H323" s="15" t="e">
        <f>STDEV(CR323:CR323)</f>
        <v>#DIV/0!</v>
      </c>
      <c r="I323" s="88">
        <f>MAX(CR323:CS323)</f>
        <v>0</v>
      </c>
      <c r="J323" s="88">
        <f>MIN(CR323:CS323)</f>
        <v>0</v>
      </c>
      <c r="K323" s="16" t="e">
        <f>D323-G323</f>
        <v>#DIV/0!</v>
      </c>
      <c r="AO323" s="95"/>
      <c r="AP323" s="96"/>
      <c r="AQ323" s="133" t="s">
        <v>15</v>
      </c>
      <c r="AR323" s="108">
        <v>30</v>
      </c>
      <c r="AS323" s="95"/>
      <c r="AT323" s="5">
        <v>277</v>
      </c>
      <c r="AU323" s="95">
        <v>331</v>
      </c>
      <c r="AV323" s="95">
        <v>307</v>
      </c>
      <c r="AW323" s="95">
        <v>188</v>
      </c>
      <c r="AX323" s="95"/>
      <c r="AY323" s="95">
        <v>151</v>
      </c>
      <c r="AZ323">
        <v>285</v>
      </c>
      <c r="BA323" s="94">
        <v>102</v>
      </c>
      <c r="BB323" s="94">
        <v>120</v>
      </c>
      <c r="BC323" s="94">
        <v>224</v>
      </c>
      <c r="BD323" s="95">
        <v>135</v>
      </c>
      <c r="BE323" s="95"/>
      <c r="BF323" s="95">
        <v>112</v>
      </c>
      <c r="BG323" s="95"/>
      <c r="BH323" s="95">
        <v>133</v>
      </c>
      <c r="BI323" s="95">
        <v>164</v>
      </c>
      <c r="BJ323" s="95">
        <v>119</v>
      </c>
      <c r="BK323" s="95">
        <v>299</v>
      </c>
      <c r="BL323" s="95"/>
      <c r="BM323" s="95">
        <v>75</v>
      </c>
      <c r="BN323" s="95">
        <v>90</v>
      </c>
      <c r="BO323" s="95"/>
      <c r="BP323" s="95"/>
      <c r="BQ323" s="95"/>
      <c r="BR323" s="95"/>
      <c r="BS323" s="95"/>
      <c r="BT323" s="95">
        <v>148</v>
      </c>
      <c r="BU323" s="95"/>
      <c r="BV323" s="95">
        <v>152</v>
      </c>
      <c r="BW323" s="95"/>
      <c r="BX323" s="95"/>
      <c r="BY323" s="95">
        <v>263</v>
      </c>
      <c r="BZ323" s="95">
        <v>306</v>
      </c>
      <c r="CA323" s="95"/>
      <c r="CB323" s="95"/>
      <c r="CC323" s="95"/>
      <c r="CD323" s="95"/>
      <c r="CE323" s="95"/>
      <c r="CF323" s="95"/>
      <c r="CG323" s="95"/>
      <c r="CH323" s="95"/>
      <c r="CI323" s="95"/>
      <c r="CJ323" s="95"/>
      <c r="CK323" s="95"/>
      <c r="CL323" s="95">
        <v>50</v>
      </c>
      <c r="CM323" s="95"/>
      <c r="CN323" s="95"/>
      <c r="CO323" s="95"/>
      <c r="CP323" s="95"/>
      <c r="CQ323" s="95">
        <v>111</v>
      </c>
      <c r="CR323" s="125"/>
    </row>
    <row r="324" spans="1:96">
      <c r="A324" s="88"/>
      <c r="B324" s="99"/>
      <c r="C324" s="100" t="s">
        <v>16</v>
      </c>
      <c r="D324" s="108">
        <v>0.6</v>
      </c>
      <c r="E324" s="88">
        <f>COUNT(CR324:CS324)</f>
        <v>0</v>
      </c>
      <c r="F324" s="88">
        <f>SUM(CR324:CS324)</f>
        <v>0</v>
      </c>
      <c r="G324" s="15" t="e">
        <f>AVERAGE(CR324:CR324)</f>
        <v>#DIV/0!</v>
      </c>
      <c r="H324" s="15" t="e">
        <f>STDEV(CR324:CR324)</f>
        <v>#DIV/0!</v>
      </c>
      <c r="I324" s="88">
        <f>MAX(CR324:CS324)</f>
        <v>0</v>
      </c>
      <c r="J324" s="88">
        <f>MIN(CR324:CS324)</f>
        <v>0</v>
      </c>
      <c r="K324" s="16" t="e">
        <f>D324-G324</f>
        <v>#DIV/0!</v>
      </c>
      <c r="AO324" s="88"/>
      <c r="AP324" s="99"/>
      <c r="AQ324" s="134" t="s">
        <v>16</v>
      </c>
      <c r="AR324" s="108">
        <v>0.6</v>
      </c>
      <c r="AS324" s="88"/>
      <c r="AT324" s="1">
        <v>1.7</v>
      </c>
      <c r="AU324" s="88">
        <v>1</v>
      </c>
      <c r="AV324" s="88">
        <v>0.4</v>
      </c>
      <c r="AW324" s="88">
        <v>0.8</v>
      </c>
      <c r="AX324" s="88"/>
      <c r="AY324" s="88">
        <v>0.8</v>
      </c>
      <c r="AZ324">
        <v>1.3</v>
      </c>
      <c r="BA324" s="94">
        <v>0.6</v>
      </c>
      <c r="BB324" s="94">
        <v>0.6</v>
      </c>
      <c r="BC324" s="94">
        <v>0.7</v>
      </c>
      <c r="BD324" s="88">
        <v>0.8</v>
      </c>
      <c r="BE324" s="88"/>
      <c r="BF324" s="88">
        <v>1.62</v>
      </c>
      <c r="BG324" s="88"/>
      <c r="BH324" s="88">
        <v>1.7</v>
      </c>
      <c r="BI324" s="88">
        <v>0.73</v>
      </c>
      <c r="BJ324" s="88">
        <v>0.63</v>
      </c>
      <c r="BK324" s="88">
        <v>0.51</v>
      </c>
      <c r="BL324" s="88"/>
      <c r="BM324" s="88">
        <v>1.1399999999999999</v>
      </c>
      <c r="BN324" s="88">
        <v>0.5</v>
      </c>
      <c r="BO324" s="88"/>
      <c r="BP324" s="88"/>
      <c r="BQ324" s="88"/>
      <c r="BR324" s="88"/>
      <c r="BS324" s="88"/>
      <c r="BT324" s="88">
        <v>1.6</v>
      </c>
      <c r="BU324" s="88"/>
      <c r="BV324" s="88">
        <v>0.4</v>
      </c>
      <c r="BW324" s="88"/>
      <c r="BX324" s="88"/>
      <c r="BY324" s="88">
        <v>0.6</v>
      </c>
      <c r="BZ324" s="88">
        <v>0.7</v>
      </c>
      <c r="CA324" s="88"/>
      <c r="CB324" s="88"/>
      <c r="CC324" s="88"/>
      <c r="CD324" s="88"/>
      <c r="CE324" s="88"/>
      <c r="CF324" s="88"/>
      <c r="CG324" s="88"/>
      <c r="CH324" s="88"/>
      <c r="CI324" s="88"/>
      <c r="CJ324" s="88"/>
      <c r="CK324" s="88"/>
      <c r="CL324" s="88">
        <v>0.9</v>
      </c>
      <c r="CM324" s="88"/>
      <c r="CN324" s="88"/>
      <c r="CO324" s="88"/>
      <c r="CP324" s="88"/>
      <c r="CQ324" s="88">
        <v>0.4</v>
      </c>
      <c r="CR324" s="126"/>
    </row>
    <row r="325" spans="1:96" ht="18" customHeight="1">
      <c r="A325" s="88" t="s">
        <v>0</v>
      </c>
      <c r="B325" s="88" t="s">
        <v>1</v>
      </c>
      <c r="C325" s="89" t="s">
        <v>85</v>
      </c>
      <c r="D325" s="108">
        <v>2008</v>
      </c>
      <c r="E325" s="88" t="s">
        <v>3</v>
      </c>
      <c r="F325" s="88" t="s">
        <v>79</v>
      </c>
      <c r="G325" s="15" t="s">
        <v>86</v>
      </c>
      <c r="H325" s="15" t="s">
        <v>82</v>
      </c>
      <c r="I325" s="88" t="s">
        <v>5</v>
      </c>
      <c r="J325" s="88" t="s">
        <v>6</v>
      </c>
      <c r="K325" s="15" t="s">
        <v>87</v>
      </c>
      <c r="L325" s="16" t="s">
        <v>84</v>
      </c>
      <c r="AO325" s="91" t="s">
        <v>11</v>
      </c>
      <c r="AP325" s="91" t="s">
        <v>12</v>
      </c>
      <c r="AQ325" s="128" t="s">
        <v>13</v>
      </c>
      <c r="AR325" s="108">
        <v>2007</v>
      </c>
      <c r="AS325" s="88">
        <v>2006</v>
      </c>
      <c r="AT325" s="88">
        <v>2005</v>
      </c>
      <c r="AU325" s="88">
        <v>2004</v>
      </c>
      <c r="AV325" s="103">
        <v>2003</v>
      </c>
      <c r="AW325" s="88">
        <v>2002</v>
      </c>
      <c r="AX325" s="88"/>
      <c r="AY325" s="88">
        <v>2002</v>
      </c>
      <c r="AZ325" s="88">
        <v>2001</v>
      </c>
      <c r="BA325" s="88">
        <v>2000</v>
      </c>
      <c r="BB325" s="88">
        <v>1999</v>
      </c>
      <c r="BC325" s="88">
        <v>1999</v>
      </c>
      <c r="BD325" s="88">
        <v>1998</v>
      </c>
      <c r="BE325" s="88">
        <v>1997</v>
      </c>
      <c r="BF325" s="88">
        <v>1996</v>
      </c>
      <c r="BG325" s="88">
        <v>1995</v>
      </c>
      <c r="BH325" s="91">
        <v>1994</v>
      </c>
      <c r="BI325" s="91">
        <v>1993</v>
      </c>
      <c r="BJ325" s="91">
        <v>1992</v>
      </c>
      <c r="BK325" s="91">
        <v>1991</v>
      </c>
      <c r="BL325" s="91">
        <v>1990</v>
      </c>
      <c r="BM325" s="91">
        <v>1990</v>
      </c>
      <c r="BN325" s="91">
        <v>1989</v>
      </c>
      <c r="BO325" s="91">
        <v>1989</v>
      </c>
      <c r="BP325" s="91">
        <v>1989</v>
      </c>
      <c r="BQ325" s="91">
        <v>1988</v>
      </c>
      <c r="BR325" s="91">
        <v>1988</v>
      </c>
      <c r="BS325" s="91">
        <v>1987</v>
      </c>
      <c r="BT325" s="91">
        <v>1986</v>
      </c>
      <c r="BU325" s="91">
        <v>1986</v>
      </c>
      <c r="BV325" s="91">
        <v>1986</v>
      </c>
      <c r="BW325" s="91">
        <v>1985</v>
      </c>
      <c r="BX325" s="91">
        <v>1985</v>
      </c>
      <c r="BY325" s="91">
        <v>1985</v>
      </c>
      <c r="BZ325" s="91">
        <v>1984</v>
      </c>
      <c r="CA325" s="91">
        <v>1984</v>
      </c>
      <c r="CB325" s="91">
        <v>1984</v>
      </c>
      <c r="CC325" s="91">
        <v>1984</v>
      </c>
      <c r="CD325" s="91">
        <v>1984</v>
      </c>
      <c r="CE325" s="91">
        <v>1983</v>
      </c>
      <c r="CF325" s="91">
        <v>1983</v>
      </c>
      <c r="CG325" s="91">
        <v>1983</v>
      </c>
      <c r="CH325" s="91">
        <v>1983</v>
      </c>
      <c r="CI325" s="91">
        <v>1982</v>
      </c>
      <c r="CJ325" s="91">
        <v>1982</v>
      </c>
      <c r="CK325" s="91">
        <v>1982</v>
      </c>
      <c r="CL325" s="91">
        <v>1982</v>
      </c>
      <c r="CM325" s="91">
        <v>1981</v>
      </c>
      <c r="CN325" s="91">
        <v>1981</v>
      </c>
      <c r="CO325" s="91">
        <v>1981</v>
      </c>
      <c r="CP325" s="91">
        <v>1981</v>
      </c>
      <c r="CQ325" s="91">
        <v>1981</v>
      </c>
      <c r="CR325" s="128">
        <v>1980</v>
      </c>
    </row>
    <row r="326" spans="1:96" ht="15" customHeight="1">
      <c r="A326" s="91">
        <v>2</v>
      </c>
      <c r="B326" s="92">
        <v>33</v>
      </c>
      <c r="C326" s="93" t="s">
        <v>14</v>
      </c>
      <c r="D326" s="108">
        <v>27</v>
      </c>
      <c r="E326" s="88">
        <f t="shared" ref="E326:E339" si="91">COUNT(CR326:CS326)</f>
        <v>0</v>
      </c>
      <c r="F326" s="88">
        <f t="shared" ref="F326:F339" si="92">SUM(CR326:CS326)</f>
        <v>0</v>
      </c>
      <c r="G326" s="15" t="e">
        <f t="shared" ref="G326:G339" si="93">AVERAGE(CR326:CR326)</f>
        <v>#DIV/0!</v>
      </c>
      <c r="H326" s="15" t="e">
        <f t="shared" ref="H326:H339" si="94">STDEV(CR326:CR326)</f>
        <v>#DIV/0!</v>
      </c>
      <c r="I326" s="88">
        <f t="shared" ref="I326:I339" si="95">MAX(CR326:CS326)</f>
        <v>0</v>
      </c>
      <c r="J326" s="88">
        <f t="shared" ref="J326:J339" si="96">MIN(CR326:CS326)</f>
        <v>0</v>
      </c>
      <c r="K326" s="16" t="e">
        <f t="shared" ref="K326:K339" si="97">D326-G326</f>
        <v>#DIV/0!</v>
      </c>
      <c r="AO326" s="91">
        <v>2</v>
      </c>
      <c r="AP326" s="92">
        <v>33</v>
      </c>
      <c r="AQ326" s="132" t="s">
        <v>14</v>
      </c>
      <c r="AR326" s="108">
        <v>27</v>
      </c>
      <c r="AS326" s="91"/>
      <c r="AT326" s="3">
        <v>7</v>
      </c>
      <c r="AU326" s="91">
        <v>24</v>
      </c>
      <c r="AV326" s="88">
        <v>4</v>
      </c>
      <c r="AW326" s="91">
        <v>27</v>
      </c>
      <c r="AX326" s="91"/>
      <c r="AY326" s="91">
        <v>1</v>
      </c>
      <c r="AZ326">
        <v>9</v>
      </c>
      <c r="BA326" s="94">
        <v>14</v>
      </c>
      <c r="BB326" s="91">
        <v>26</v>
      </c>
      <c r="BC326" s="91">
        <v>1</v>
      </c>
      <c r="BD326" s="91">
        <v>13</v>
      </c>
      <c r="BE326" s="91" t="s">
        <v>89</v>
      </c>
      <c r="BF326" s="91">
        <v>20</v>
      </c>
      <c r="BG326" s="91">
        <v>9</v>
      </c>
      <c r="BH326" s="91">
        <v>7</v>
      </c>
      <c r="BI326" s="91">
        <v>5</v>
      </c>
      <c r="BJ326" s="91">
        <v>10</v>
      </c>
      <c r="BK326" s="91">
        <v>9</v>
      </c>
      <c r="BL326" s="91"/>
      <c r="BM326" s="91">
        <v>10</v>
      </c>
      <c r="BN326" s="91">
        <v>15</v>
      </c>
      <c r="BO326" s="91"/>
      <c r="BP326" s="91"/>
      <c r="BQ326" s="91"/>
      <c r="BR326" s="91">
        <v>12</v>
      </c>
      <c r="BS326" s="91"/>
      <c r="BT326" s="91">
        <v>27</v>
      </c>
      <c r="BU326" s="91"/>
      <c r="BV326" s="91">
        <v>17</v>
      </c>
      <c r="BW326" s="91"/>
      <c r="BX326" s="91"/>
      <c r="BY326" s="91">
        <v>6</v>
      </c>
      <c r="BZ326" s="91">
        <v>29</v>
      </c>
      <c r="CA326" s="91"/>
      <c r="CB326" s="91"/>
      <c r="CC326" s="91">
        <v>11</v>
      </c>
      <c r="CD326" s="91"/>
      <c r="CE326" s="91">
        <v>28</v>
      </c>
      <c r="CF326" s="91"/>
      <c r="CG326" s="91">
        <v>15</v>
      </c>
      <c r="CH326" s="91"/>
      <c r="CI326" s="91"/>
      <c r="CJ326" s="91"/>
      <c r="CK326" s="91"/>
      <c r="CL326" s="91">
        <v>3</v>
      </c>
      <c r="CM326" s="91"/>
      <c r="CN326" s="91"/>
      <c r="CO326" s="91"/>
      <c r="CP326" s="91"/>
      <c r="CQ326" s="91">
        <v>3</v>
      </c>
      <c r="CR326" s="124"/>
    </row>
    <row r="327" spans="1:96" ht="14.45" customHeight="1">
      <c r="A327" s="88"/>
      <c r="B327" s="99"/>
      <c r="C327" s="97">
        <v>0</v>
      </c>
      <c r="D327" s="108">
        <v>20.010000000000002</v>
      </c>
      <c r="E327" s="88">
        <f t="shared" si="91"/>
        <v>0</v>
      </c>
      <c r="F327" s="88">
        <f t="shared" si="92"/>
        <v>0</v>
      </c>
      <c r="G327" s="15" t="e">
        <f t="shared" si="93"/>
        <v>#DIV/0!</v>
      </c>
      <c r="H327" s="15" t="e">
        <f t="shared" si="94"/>
        <v>#DIV/0!</v>
      </c>
      <c r="I327" s="88">
        <f t="shared" si="95"/>
        <v>0</v>
      </c>
      <c r="J327" s="88">
        <f t="shared" si="96"/>
        <v>0</v>
      </c>
      <c r="K327" s="16" t="e">
        <f t="shared" si="97"/>
        <v>#DIV/0!</v>
      </c>
      <c r="AO327" s="88"/>
      <c r="AP327" s="99"/>
      <c r="AQ327" s="133">
        <v>0</v>
      </c>
      <c r="AR327" s="108">
        <v>19.7</v>
      </c>
      <c r="AS327" s="95"/>
      <c r="AT327" s="5">
        <v>19.399999999999999</v>
      </c>
      <c r="AU327" s="95">
        <v>19.899999999999999</v>
      </c>
      <c r="AV327" s="94">
        <v>18.899999999999999</v>
      </c>
      <c r="AW327" s="95">
        <v>19.5</v>
      </c>
      <c r="AX327" s="95"/>
      <c r="AY327" s="95">
        <v>20.100000000000001</v>
      </c>
      <c r="AZ327">
        <v>16.2</v>
      </c>
      <c r="BA327" s="106">
        <v>20.3</v>
      </c>
      <c r="BB327" s="95">
        <v>17</v>
      </c>
      <c r="BC327" s="95">
        <v>21.3</v>
      </c>
      <c r="BD327" s="95">
        <v>20.8</v>
      </c>
      <c r="BE327" s="95">
        <v>14.8</v>
      </c>
      <c r="BF327" s="95">
        <v>18.7</v>
      </c>
      <c r="BG327" s="95">
        <v>18.8</v>
      </c>
      <c r="BH327" s="95">
        <v>20.2</v>
      </c>
      <c r="BI327" s="95">
        <v>20.8</v>
      </c>
      <c r="BJ327" s="95">
        <v>15.8</v>
      </c>
      <c r="BK327" s="95">
        <v>15.1</v>
      </c>
      <c r="BL327" s="95"/>
      <c r="BM327" s="95">
        <v>19.100000000000001</v>
      </c>
      <c r="BN327" s="95">
        <v>19.8</v>
      </c>
      <c r="BO327" s="95"/>
      <c r="BP327" s="95"/>
      <c r="BQ327" s="95"/>
      <c r="BR327" s="95">
        <v>19.5</v>
      </c>
      <c r="BS327" s="95"/>
      <c r="BT327" s="95">
        <v>14.3</v>
      </c>
      <c r="BU327" s="95"/>
      <c r="BV327" s="95">
        <v>19.399999999999999</v>
      </c>
      <c r="BW327" s="95"/>
      <c r="BX327" s="95"/>
      <c r="BY327" s="95">
        <v>18.2</v>
      </c>
      <c r="BZ327" s="95">
        <v>17.100000000000001</v>
      </c>
      <c r="CA327" s="95"/>
      <c r="CB327" s="95"/>
      <c r="CC327" s="95">
        <v>17.600000000000001</v>
      </c>
      <c r="CD327" s="95"/>
      <c r="CE327" s="95">
        <v>17.399999999999999</v>
      </c>
      <c r="CF327" s="95"/>
      <c r="CG327" s="95">
        <v>19.100000000000001</v>
      </c>
      <c r="CH327" s="95"/>
      <c r="CI327" s="95"/>
      <c r="CJ327" s="95"/>
      <c r="CK327" s="95"/>
      <c r="CL327" s="95">
        <v>18.600000000000001</v>
      </c>
      <c r="CM327" s="95"/>
      <c r="CN327" s="95"/>
      <c r="CO327" s="95"/>
      <c r="CP327" s="95"/>
      <c r="CQ327" s="95">
        <v>16.399999999999999</v>
      </c>
      <c r="CR327" s="125"/>
    </row>
    <row r="328" spans="1:96" ht="15" customHeight="1">
      <c r="A328" s="88"/>
      <c r="B328" s="99"/>
      <c r="C328" s="100">
        <v>10</v>
      </c>
      <c r="D328" s="108">
        <v>20.079999999999998</v>
      </c>
      <c r="E328" s="88">
        <f t="shared" si="91"/>
        <v>0</v>
      </c>
      <c r="F328" s="88">
        <f t="shared" si="92"/>
        <v>0</v>
      </c>
      <c r="G328" s="15" t="e">
        <f t="shared" si="93"/>
        <v>#DIV/0!</v>
      </c>
      <c r="H328" s="15" t="e">
        <f t="shared" si="94"/>
        <v>#DIV/0!</v>
      </c>
      <c r="I328" s="88">
        <f t="shared" si="95"/>
        <v>0</v>
      </c>
      <c r="J328" s="88">
        <f t="shared" si="96"/>
        <v>0</v>
      </c>
      <c r="K328" s="16" t="e">
        <f t="shared" si="97"/>
        <v>#DIV/0!</v>
      </c>
      <c r="AO328" s="88"/>
      <c r="AP328" s="99"/>
      <c r="AQ328" s="134">
        <v>10</v>
      </c>
      <c r="AR328" s="108">
        <v>19.7</v>
      </c>
      <c r="AT328" s="17">
        <v>19.47</v>
      </c>
      <c r="AU328" s="108">
        <v>20.079999999999998</v>
      </c>
      <c r="AV328" s="95">
        <v>18.96</v>
      </c>
      <c r="AW328" s="108">
        <v>19.41</v>
      </c>
      <c r="AX328" s="108"/>
      <c r="AY328" s="108">
        <v>20.11</v>
      </c>
      <c r="BA328" s="94">
        <v>20.38</v>
      </c>
      <c r="BD328" t="s">
        <v>83</v>
      </c>
      <c r="BG328">
        <v>18.579999999999998</v>
      </c>
      <c r="BH328" s="88">
        <v>19.86</v>
      </c>
      <c r="BI328" s="88">
        <v>20.41</v>
      </c>
      <c r="BJ328" s="88">
        <v>15.08</v>
      </c>
      <c r="BK328">
        <v>13.3</v>
      </c>
      <c r="BM328" s="88">
        <v>18.28</v>
      </c>
      <c r="BN328" s="88">
        <v>19.309999999999999</v>
      </c>
      <c r="BR328" s="88">
        <v>19.829999999999998</v>
      </c>
      <c r="BT328" s="88">
        <v>13.79</v>
      </c>
      <c r="BV328" s="88">
        <v>19.149999999999999</v>
      </c>
      <c r="BY328" s="88">
        <v>18.309999999999999</v>
      </c>
      <c r="BZ328" s="88">
        <v>17.239999999999998</v>
      </c>
      <c r="CC328" s="88">
        <v>17.809999999999999</v>
      </c>
      <c r="CE328" s="88">
        <v>17.920000000000002</v>
      </c>
      <c r="CG328" s="88">
        <v>19.48</v>
      </c>
      <c r="CL328" s="88">
        <v>18.87</v>
      </c>
      <c r="CQ328" s="88">
        <v>16.649999999999999</v>
      </c>
      <c r="CR328" s="126"/>
    </row>
    <row r="329" spans="1:96" ht="15" customHeight="1">
      <c r="A329" s="88"/>
      <c r="B329" s="99"/>
      <c r="C329" s="100">
        <v>20</v>
      </c>
      <c r="D329" s="108">
        <v>20.079999999999998</v>
      </c>
      <c r="E329" s="88">
        <f t="shared" si="91"/>
        <v>0</v>
      </c>
      <c r="F329" s="88">
        <f t="shared" si="92"/>
        <v>0</v>
      </c>
      <c r="G329" s="15" t="e">
        <f t="shared" si="93"/>
        <v>#DIV/0!</v>
      </c>
      <c r="H329" s="15" t="e">
        <f t="shared" si="94"/>
        <v>#DIV/0!</v>
      </c>
      <c r="I329" s="88">
        <f t="shared" si="95"/>
        <v>0</v>
      </c>
      <c r="J329" s="88">
        <f t="shared" si="96"/>
        <v>0</v>
      </c>
      <c r="K329" s="16" t="e">
        <f t="shared" si="97"/>
        <v>#DIV/0!</v>
      </c>
      <c r="AO329" s="88"/>
      <c r="AP329" s="99"/>
      <c r="AQ329" s="134">
        <v>20</v>
      </c>
      <c r="AR329" s="108">
        <v>19.68</v>
      </c>
      <c r="AT329" s="17">
        <v>19.47</v>
      </c>
      <c r="AU329" s="108">
        <v>20.07</v>
      </c>
      <c r="AV329" s="88">
        <v>18.96</v>
      </c>
      <c r="AW329" s="108">
        <v>19.41</v>
      </c>
      <c r="AX329" s="108"/>
      <c r="AY329" s="108">
        <v>20.12</v>
      </c>
      <c r="BA329" s="94">
        <v>20.38</v>
      </c>
      <c r="BD329" t="s">
        <v>83</v>
      </c>
      <c r="BG329">
        <v>18.579999999999998</v>
      </c>
      <c r="BH329" s="88">
        <v>19.86</v>
      </c>
      <c r="BI329" s="88">
        <v>20.41</v>
      </c>
      <c r="BJ329" s="88">
        <v>15</v>
      </c>
      <c r="BK329">
        <v>13.28</v>
      </c>
      <c r="BM329" s="88">
        <v>18.27</v>
      </c>
      <c r="BN329" s="88">
        <v>19.32</v>
      </c>
      <c r="BR329" s="88">
        <v>19.84</v>
      </c>
      <c r="BT329" s="88">
        <v>13.72</v>
      </c>
      <c r="BV329" s="88">
        <v>19.149999999999999</v>
      </c>
      <c r="BY329" s="88">
        <v>18.28</v>
      </c>
      <c r="BZ329" s="88">
        <v>17.23</v>
      </c>
      <c r="CC329" s="88">
        <v>17.82</v>
      </c>
      <c r="CE329" s="88">
        <v>17.71</v>
      </c>
      <c r="CG329" s="88">
        <v>19.489999999999998</v>
      </c>
      <c r="CL329" s="88">
        <v>18.91</v>
      </c>
      <c r="CQ329" s="88">
        <v>16.64</v>
      </c>
      <c r="CR329" s="126"/>
    </row>
    <row r="330" spans="1:96" ht="14.45" customHeight="1">
      <c r="A330" s="88"/>
      <c r="B330" s="99"/>
      <c r="C330" s="100">
        <v>30</v>
      </c>
      <c r="D330" s="108">
        <v>20.079999999999998</v>
      </c>
      <c r="E330" s="88">
        <f t="shared" si="91"/>
        <v>0</v>
      </c>
      <c r="F330" s="88">
        <f t="shared" si="92"/>
        <v>0</v>
      </c>
      <c r="G330" s="15" t="e">
        <f t="shared" si="93"/>
        <v>#DIV/0!</v>
      </c>
      <c r="H330" s="15" t="e">
        <f t="shared" si="94"/>
        <v>#DIV/0!</v>
      </c>
      <c r="I330" s="88">
        <f t="shared" si="95"/>
        <v>0</v>
      </c>
      <c r="J330" s="88">
        <f t="shared" si="96"/>
        <v>0</v>
      </c>
      <c r="K330" s="16" t="e">
        <f t="shared" si="97"/>
        <v>#DIV/0!</v>
      </c>
      <c r="AO330" s="88"/>
      <c r="AP330" s="99"/>
      <c r="AQ330" s="134">
        <v>30</v>
      </c>
      <c r="AR330" s="108">
        <v>19.68</v>
      </c>
      <c r="AT330" s="17">
        <v>19.47</v>
      </c>
      <c r="AU330" s="108">
        <v>20.079999999999998</v>
      </c>
      <c r="AV330" s="95">
        <v>18.96</v>
      </c>
      <c r="AW330" s="108">
        <v>19.39</v>
      </c>
      <c r="AX330" s="108"/>
      <c r="AY330" s="108">
        <v>20.12</v>
      </c>
      <c r="BA330" s="94">
        <v>20.38</v>
      </c>
      <c r="BD330" t="s">
        <v>83</v>
      </c>
      <c r="BG330">
        <v>18.59</v>
      </c>
      <c r="BH330" s="88">
        <v>19.87</v>
      </c>
      <c r="BI330" s="88">
        <v>20.41</v>
      </c>
      <c r="BJ330" s="88">
        <v>14.88</v>
      </c>
      <c r="BK330">
        <v>13.27</v>
      </c>
      <c r="BM330" s="88">
        <v>18.27</v>
      </c>
      <c r="BN330" s="88">
        <v>19.32</v>
      </c>
      <c r="BR330" s="88">
        <v>19.84</v>
      </c>
      <c r="BT330" s="88">
        <v>13.68</v>
      </c>
      <c r="BV330" s="88">
        <v>19.13</v>
      </c>
      <c r="BY330" s="88">
        <v>18.190000000000001</v>
      </c>
      <c r="BZ330" s="88">
        <v>17.22</v>
      </c>
      <c r="CC330" s="88">
        <v>17.82</v>
      </c>
      <c r="CE330" s="88">
        <v>17.71</v>
      </c>
      <c r="CG330" s="88">
        <v>19.489999999999998</v>
      </c>
      <c r="CL330" s="88">
        <v>18.920000000000002</v>
      </c>
      <c r="CQ330" s="88">
        <v>16.57</v>
      </c>
      <c r="CR330" s="126"/>
    </row>
    <row r="331" spans="1:96" ht="15" customHeight="1">
      <c r="A331" s="88"/>
      <c r="B331" s="99"/>
      <c r="C331" s="100">
        <v>50</v>
      </c>
      <c r="D331" s="108">
        <v>20.09</v>
      </c>
      <c r="E331" s="88">
        <f t="shared" si="91"/>
        <v>0</v>
      </c>
      <c r="F331" s="88">
        <f t="shared" si="92"/>
        <v>0</v>
      </c>
      <c r="G331" s="15" t="e">
        <f t="shared" si="93"/>
        <v>#DIV/0!</v>
      </c>
      <c r="H331" s="15" t="e">
        <f t="shared" si="94"/>
        <v>#DIV/0!</v>
      </c>
      <c r="I331" s="88">
        <f t="shared" si="95"/>
        <v>0</v>
      </c>
      <c r="J331" s="88">
        <f t="shared" si="96"/>
        <v>0</v>
      </c>
      <c r="K331" s="16" t="e">
        <f t="shared" si="97"/>
        <v>#DIV/0!</v>
      </c>
      <c r="AO331" s="88"/>
      <c r="AP331" s="99"/>
      <c r="AQ331" s="134">
        <v>50</v>
      </c>
      <c r="AR331" s="108">
        <v>19.68</v>
      </c>
      <c r="AT331" s="17">
        <v>19.22</v>
      </c>
      <c r="AU331" s="108">
        <v>20.09</v>
      </c>
      <c r="AV331" s="108">
        <v>18.97</v>
      </c>
      <c r="AW331" s="108">
        <v>19.350000000000001</v>
      </c>
      <c r="AX331" s="108"/>
      <c r="AY331" s="108">
        <v>20.13</v>
      </c>
      <c r="BA331" s="94">
        <v>20.39</v>
      </c>
      <c r="BD331" t="s">
        <v>83</v>
      </c>
      <c r="BE331">
        <v>14.23</v>
      </c>
      <c r="BG331">
        <v>18.59</v>
      </c>
      <c r="BH331" s="88">
        <v>19.48</v>
      </c>
      <c r="BI331" s="88">
        <v>20.420000000000002</v>
      </c>
      <c r="BJ331" s="88">
        <v>14.85</v>
      </c>
      <c r="BK331">
        <v>13.26</v>
      </c>
      <c r="BM331" s="88">
        <v>18.239999999999998</v>
      </c>
      <c r="BN331" s="88">
        <v>18.57</v>
      </c>
      <c r="BR331" s="88">
        <v>19.829999999999998</v>
      </c>
      <c r="BT331" s="88">
        <v>13.54</v>
      </c>
      <c r="BV331" s="88">
        <v>19.02</v>
      </c>
      <c r="BY331" s="88">
        <v>17.579999999999998</v>
      </c>
      <c r="BZ331" s="88">
        <v>16.43</v>
      </c>
      <c r="CC331" s="88">
        <v>17.43</v>
      </c>
      <c r="CE331" s="88">
        <v>17.68</v>
      </c>
      <c r="CG331" s="88">
        <v>19.21</v>
      </c>
      <c r="CL331" s="88">
        <v>18.91</v>
      </c>
      <c r="CQ331" s="88">
        <v>16.350000000000001</v>
      </c>
      <c r="CR331" s="126"/>
    </row>
    <row r="332" spans="1:96" ht="15" customHeight="1">
      <c r="A332" s="88"/>
      <c r="B332" s="99"/>
      <c r="C332" s="100">
        <v>75</v>
      </c>
      <c r="D332" s="108">
        <v>20.09</v>
      </c>
      <c r="E332" s="88">
        <f t="shared" si="91"/>
        <v>0</v>
      </c>
      <c r="F332" s="88">
        <f t="shared" si="92"/>
        <v>0</v>
      </c>
      <c r="G332" s="15" t="e">
        <f t="shared" si="93"/>
        <v>#DIV/0!</v>
      </c>
      <c r="H332" s="15" t="e">
        <f t="shared" si="94"/>
        <v>#DIV/0!</v>
      </c>
      <c r="I332" s="88">
        <f t="shared" si="95"/>
        <v>0</v>
      </c>
      <c r="J332" s="88">
        <f t="shared" si="96"/>
        <v>0</v>
      </c>
      <c r="K332" s="16" t="e">
        <f t="shared" si="97"/>
        <v>#DIV/0!</v>
      </c>
      <c r="AO332" s="88"/>
      <c r="AP332" s="99"/>
      <c r="AQ332" s="134">
        <v>75</v>
      </c>
      <c r="AT332" s="17">
        <v>17.71</v>
      </c>
      <c r="AU332" s="108">
        <v>20.09</v>
      </c>
      <c r="AV332" s="108">
        <v>18.899999999999999</v>
      </c>
      <c r="AW332" s="108">
        <v>19.350000000000001</v>
      </c>
      <c r="AX332" s="108"/>
      <c r="AY332" s="108">
        <v>20.13</v>
      </c>
      <c r="BA332" s="94">
        <v>20.39</v>
      </c>
      <c r="BD332" t="s">
        <v>83</v>
      </c>
      <c r="BG332">
        <v>18.59</v>
      </c>
      <c r="BH332" s="88">
        <v>19.190000000000001</v>
      </c>
      <c r="BI332" s="88">
        <v>20.27</v>
      </c>
      <c r="BJ332" s="88">
        <v>14.84</v>
      </c>
      <c r="BK332">
        <v>13.16</v>
      </c>
      <c r="BM332" s="88">
        <v>17.3</v>
      </c>
      <c r="BN332" s="88">
        <v>17.010000000000002</v>
      </c>
      <c r="BR332" s="88">
        <v>19.82</v>
      </c>
      <c r="BT332" s="88">
        <v>13.46</v>
      </c>
      <c r="BV332" s="88">
        <v>18.95</v>
      </c>
      <c r="BY332" s="88">
        <v>17.149999999999999</v>
      </c>
      <c r="BZ332" s="88">
        <v>15.95</v>
      </c>
      <c r="CC332" s="88">
        <v>16.829999999999998</v>
      </c>
      <c r="CE332" s="88">
        <v>17.690000000000001</v>
      </c>
      <c r="CG332" s="88">
        <v>18.420000000000002</v>
      </c>
      <c r="CL332" s="88">
        <v>18.899999999999999</v>
      </c>
      <c r="CQ332" s="88">
        <v>15.69</v>
      </c>
      <c r="CR332" s="126"/>
    </row>
    <row r="333" spans="1:96" ht="15" customHeight="1">
      <c r="A333" s="88"/>
      <c r="B333" s="99"/>
      <c r="C333" s="100">
        <v>100</v>
      </c>
      <c r="D333" s="108">
        <v>20.059999999999999</v>
      </c>
      <c r="E333" s="88">
        <f t="shared" si="91"/>
        <v>0</v>
      </c>
      <c r="F333" s="88">
        <f t="shared" si="92"/>
        <v>0</v>
      </c>
      <c r="G333" s="15" t="e">
        <f t="shared" si="93"/>
        <v>#DIV/0!</v>
      </c>
      <c r="H333" s="15" t="e">
        <f t="shared" si="94"/>
        <v>#DIV/0!</v>
      </c>
      <c r="I333" s="88">
        <f t="shared" si="95"/>
        <v>0</v>
      </c>
      <c r="J333" s="88">
        <f t="shared" si="96"/>
        <v>0</v>
      </c>
      <c r="K333" s="16" t="e">
        <f t="shared" si="97"/>
        <v>#DIV/0!</v>
      </c>
      <c r="AO333" s="88"/>
      <c r="AP333" s="99"/>
      <c r="AQ333" s="134">
        <v>100</v>
      </c>
      <c r="AR333" s="108">
        <v>19.690000000000001</v>
      </c>
      <c r="AT333" s="17">
        <v>17.48</v>
      </c>
      <c r="AU333" s="108">
        <v>20.09</v>
      </c>
      <c r="AV333" s="108">
        <v>18.899999999999999</v>
      </c>
      <c r="AW333" s="108">
        <v>19.34</v>
      </c>
      <c r="AX333" s="108"/>
      <c r="AY333" s="108">
        <v>20.14</v>
      </c>
      <c r="BA333" s="94">
        <v>20.399999999999999</v>
      </c>
      <c r="BD333" t="s">
        <v>83</v>
      </c>
      <c r="BE333">
        <v>13.61</v>
      </c>
      <c r="BG333">
        <v>18.59</v>
      </c>
      <c r="BH333" s="88">
        <v>19.010000000000002</v>
      </c>
      <c r="BI333" s="88">
        <v>20.04</v>
      </c>
      <c r="BJ333" s="88">
        <v>14.82</v>
      </c>
      <c r="BK333">
        <v>13.12</v>
      </c>
      <c r="BM333" s="88">
        <v>16.73</v>
      </c>
      <c r="BN333" s="88">
        <v>16.27</v>
      </c>
      <c r="BR333" s="88">
        <v>19.72</v>
      </c>
      <c r="BT333" s="88">
        <v>13.44</v>
      </c>
      <c r="BV333" s="88">
        <v>18.95</v>
      </c>
      <c r="BY333" s="88">
        <v>16.920000000000002</v>
      </c>
      <c r="BZ333" s="88">
        <v>15.31</v>
      </c>
      <c r="CC333" s="88">
        <v>16.239999999999998</v>
      </c>
      <c r="CE333" s="88">
        <v>17.670000000000002</v>
      </c>
      <c r="CG333" s="88">
        <v>17.45</v>
      </c>
      <c r="CL333" s="88">
        <v>18.690000000000001</v>
      </c>
      <c r="CQ333" s="88">
        <v>15.6</v>
      </c>
      <c r="CR333" s="126"/>
    </row>
    <row r="334" spans="1:96" ht="14.45" customHeight="1">
      <c r="A334" s="88"/>
      <c r="B334" s="99"/>
      <c r="C334" s="100">
        <v>150</v>
      </c>
      <c r="D334" s="108">
        <v>19.45</v>
      </c>
      <c r="E334" s="88">
        <f t="shared" si="91"/>
        <v>0</v>
      </c>
      <c r="F334" s="88">
        <f t="shared" si="92"/>
        <v>0</v>
      </c>
      <c r="G334" s="15" t="e">
        <f t="shared" si="93"/>
        <v>#DIV/0!</v>
      </c>
      <c r="H334" s="15" t="e">
        <f t="shared" si="94"/>
        <v>#DIV/0!</v>
      </c>
      <c r="I334" s="88">
        <f t="shared" si="95"/>
        <v>0</v>
      </c>
      <c r="J334" s="88">
        <f t="shared" si="96"/>
        <v>0</v>
      </c>
      <c r="K334" s="16" t="e">
        <f t="shared" si="97"/>
        <v>#DIV/0!</v>
      </c>
      <c r="AO334" s="88"/>
      <c r="AP334" s="99"/>
      <c r="AQ334" s="134">
        <v>150</v>
      </c>
      <c r="AR334" s="108">
        <v>19.690000000000001</v>
      </c>
      <c r="AT334" s="17">
        <v>17.079999999999998</v>
      </c>
      <c r="AU334" s="108">
        <v>19.93</v>
      </c>
      <c r="AV334" s="108">
        <v>18.78</v>
      </c>
      <c r="AW334" s="108">
        <v>19.170000000000002</v>
      </c>
      <c r="AX334" s="108"/>
      <c r="AY334" s="108">
        <v>20.14</v>
      </c>
      <c r="BA334" s="94">
        <v>19.73</v>
      </c>
      <c r="BD334" t="s">
        <v>83</v>
      </c>
      <c r="BG334">
        <v>18.559999999999999</v>
      </c>
      <c r="BH334" s="88">
        <v>18.16</v>
      </c>
      <c r="BI334" s="88">
        <v>19.64</v>
      </c>
      <c r="BJ334" s="88">
        <v>13.64</v>
      </c>
      <c r="BK334">
        <v>13.08</v>
      </c>
      <c r="BM334" s="88">
        <v>15.95</v>
      </c>
      <c r="BN334" s="88">
        <v>14.84</v>
      </c>
      <c r="BR334" s="88">
        <v>19.32</v>
      </c>
      <c r="BT334" s="88">
        <v>13.4</v>
      </c>
      <c r="BV334" s="88">
        <v>18.670000000000002</v>
      </c>
      <c r="BY334" s="88">
        <v>16.350000000000001</v>
      </c>
      <c r="BZ334" s="88">
        <v>13.82</v>
      </c>
      <c r="CC334" s="88">
        <v>15.94</v>
      </c>
      <c r="CE334" s="88">
        <v>17.53</v>
      </c>
      <c r="CG334" s="88">
        <v>16.63</v>
      </c>
      <c r="CL334" s="88">
        <v>17.510000000000002</v>
      </c>
      <c r="CQ334" s="88">
        <v>14.56</v>
      </c>
      <c r="CR334" s="126"/>
    </row>
    <row r="335" spans="1:96" ht="15" customHeight="1">
      <c r="A335" s="88"/>
      <c r="B335" s="99"/>
      <c r="C335" s="100">
        <v>200</v>
      </c>
      <c r="D335" s="108">
        <v>19.25</v>
      </c>
      <c r="E335" s="88">
        <f t="shared" si="91"/>
        <v>0</v>
      </c>
      <c r="F335" s="88">
        <f t="shared" si="92"/>
        <v>0</v>
      </c>
      <c r="G335" s="15" t="e">
        <f t="shared" si="93"/>
        <v>#DIV/0!</v>
      </c>
      <c r="H335" s="15" t="e">
        <f t="shared" si="94"/>
        <v>#DIV/0!</v>
      </c>
      <c r="I335" s="88">
        <f t="shared" si="95"/>
        <v>0</v>
      </c>
      <c r="J335" s="88">
        <f t="shared" si="96"/>
        <v>0</v>
      </c>
      <c r="K335" s="16" t="e">
        <f t="shared" si="97"/>
        <v>#DIV/0!</v>
      </c>
      <c r="AO335" s="88"/>
      <c r="AP335" s="99"/>
      <c r="AQ335" s="134">
        <v>200</v>
      </c>
      <c r="AR335" s="108">
        <v>19.690000000000001</v>
      </c>
      <c r="AT335" s="17">
        <v>16.95</v>
      </c>
      <c r="AU335" s="108">
        <v>19.13</v>
      </c>
      <c r="AV335" s="108">
        <v>18.03</v>
      </c>
      <c r="AW335" s="108">
        <v>18.989999999999998</v>
      </c>
      <c r="AX335" s="108"/>
      <c r="AY335" s="108">
        <v>18.690000000000001</v>
      </c>
      <c r="BA335" s="94">
        <v>19.34</v>
      </c>
      <c r="BD335" t="s">
        <v>83</v>
      </c>
      <c r="BE335">
        <v>13.23</v>
      </c>
      <c r="BG335">
        <v>18.53</v>
      </c>
      <c r="BH335" s="88">
        <v>17.12</v>
      </c>
      <c r="BI335" s="88">
        <v>19.440000000000001</v>
      </c>
      <c r="BJ335" s="88">
        <v>12.74</v>
      </c>
      <c r="BK335">
        <v>11.08</v>
      </c>
      <c r="BM335" s="88">
        <v>14.68</v>
      </c>
      <c r="BN335" s="88">
        <v>13.7</v>
      </c>
      <c r="BR335" s="88">
        <v>18.27</v>
      </c>
      <c r="BT335" s="88">
        <v>13.3</v>
      </c>
      <c r="BV335" s="88">
        <v>17.84</v>
      </c>
      <c r="BY335" s="88">
        <v>15.45</v>
      </c>
      <c r="BZ335" s="88">
        <v>12.36</v>
      </c>
      <c r="CC335" s="88">
        <v>14.03</v>
      </c>
      <c r="CE335" s="88">
        <v>16.88</v>
      </c>
      <c r="CG335" s="88">
        <v>16.100000000000001</v>
      </c>
      <c r="CL335" s="88">
        <v>16.920000000000002</v>
      </c>
      <c r="CQ335" s="88">
        <v>13.18</v>
      </c>
      <c r="CR335" s="126"/>
    </row>
    <row r="336" spans="1:96">
      <c r="A336" s="88"/>
      <c r="B336" s="99"/>
      <c r="C336" s="100">
        <v>300</v>
      </c>
      <c r="D336" s="108">
        <v>17.649999999999999</v>
      </c>
      <c r="E336" s="88">
        <f t="shared" si="91"/>
        <v>0</v>
      </c>
      <c r="F336" s="88">
        <f t="shared" si="92"/>
        <v>0</v>
      </c>
      <c r="G336" s="15" t="e">
        <f t="shared" si="93"/>
        <v>#DIV/0!</v>
      </c>
      <c r="H336" s="15" t="e">
        <f t="shared" si="94"/>
        <v>#DIV/0!</v>
      </c>
      <c r="I336" s="88">
        <f t="shared" si="95"/>
        <v>0</v>
      </c>
      <c r="J336" s="88">
        <f t="shared" si="96"/>
        <v>0</v>
      </c>
      <c r="K336" s="16" t="e">
        <f t="shared" si="97"/>
        <v>#DIV/0!</v>
      </c>
      <c r="AO336" s="88"/>
      <c r="AP336" s="99"/>
      <c r="AQ336" s="134">
        <v>300</v>
      </c>
      <c r="AR336" s="108">
        <v>17.760000000000002</v>
      </c>
      <c r="AT336" s="17">
        <v>15.92</v>
      </c>
      <c r="AU336" s="108">
        <v>18.2</v>
      </c>
      <c r="AV336" s="108">
        <v>16.760000000000002</v>
      </c>
      <c r="AW336" s="108">
        <v>17.91</v>
      </c>
      <c r="AX336" s="108"/>
      <c r="AY336" s="108">
        <v>17.18</v>
      </c>
      <c r="BA336" s="94">
        <v>16.989999999999998</v>
      </c>
      <c r="BD336" t="s">
        <v>83</v>
      </c>
      <c r="BE336">
        <v>9.57</v>
      </c>
      <c r="BG336">
        <v>17.29</v>
      </c>
      <c r="CR336" s="126"/>
    </row>
    <row r="337" spans="1:96">
      <c r="A337" s="88"/>
      <c r="B337" s="99"/>
      <c r="C337" s="100">
        <v>400</v>
      </c>
      <c r="D337" s="108">
        <v>15.88</v>
      </c>
      <c r="E337" s="88">
        <f t="shared" si="91"/>
        <v>0</v>
      </c>
      <c r="F337" s="88">
        <f t="shared" si="92"/>
        <v>0</v>
      </c>
      <c r="G337" s="15" t="e">
        <f t="shared" si="93"/>
        <v>#DIV/0!</v>
      </c>
      <c r="H337" s="15" t="e">
        <f t="shared" si="94"/>
        <v>#DIV/0!</v>
      </c>
      <c r="I337" s="88">
        <f t="shared" si="95"/>
        <v>0</v>
      </c>
      <c r="J337" s="88">
        <f t="shared" si="96"/>
        <v>0</v>
      </c>
      <c r="K337" s="16" t="e">
        <f t="shared" si="97"/>
        <v>#DIV/0!</v>
      </c>
      <c r="AO337" s="88"/>
      <c r="AP337" s="99"/>
      <c r="AQ337" s="134">
        <v>400</v>
      </c>
      <c r="AR337" s="108">
        <v>16.05</v>
      </c>
      <c r="AT337" s="17">
        <v>12.35</v>
      </c>
      <c r="AU337" s="108">
        <v>15.94</v>
      </c>
      <c r="AV337" s="108">
        <v>14.89</v>
      </c>
      <c r="AW337" s="108"/>
      <c r="AX337" s="108"/>
      <c r="AY337" s="108">
        <v>15.16</v>
      </c>
      <c r="BA337" s="94">
        <v>13.4</v>
      </c>
      <c r="BD337" t="s">
        <v>83</v>
      </c>
      <c r="BE337">
        <v>8.43</v>
      </c>
      <c r="BG337">
        <v>15.07</v>
      </c>
      <c r="CR337" s="126"/>
    </row>
    <row r="338" spans="1:96">
      <c r="A338" s="88"/>
      <c r="B338" s="99"/>
      <c r="C338" s="100">
        <v>500</v>
      </c>
      <c r="D338" s="108">
        <v>13.05</v>
      </c>
      <c r="E338" s="88">
        <f t="shared" si="91"/>
        <v>0</v>
      </c>
      <c r="F338" s="88">
        <f t="shared" si="92"/>
        <v>0</v>
      </c>
      <c r="G338" s="15" t="e">
        <f t="shared" si="93"/>
        <v>#DIV/0!</v>
      </c>
      <c r="H338" s="15" t="e">
        <f t="shared" si="94"/>
        <v>#DIV/0!</v>
      </c>
      <c r="I338" s="88">
        <f t="shared" si="95"/>
        <v>0</v>
      </c>
      <c r="J338" s="88">
        <f t="shared" si="96"/>
        <v>0</v>
      </c>
      <c r="K338" s="16" t="e">
        <f t="shared" si="97"/>
        <v>#DIV/0!</v>
      </c>
      <c r="AO338" s="88"/>
      <c r="AP338" s="99"/>
      <c r="AQ338" s="134">
        <v>500</v>
      </c>
      <c r="AT338" s="17">
        <v>9.39</v>
      </c>
      <c r="AU338" s="108">
        <v>13.28</v>
      </c>
      <c r="AV338" s="108">
        <v>12.02</v>
      </c>
      <c r="BA338" s="94">
        <v>10.17</v>
      </c>
      <c r="CR338" s="126"/>
    </row>
    <row r="339" spans="1:96">
      <c r="A339" s="88"/>
      <c r="B339" s="99"/>
      <c r="C339" s="100">
        <v>600</v>
      </c>
      <c r="E339" s="88">
        <f t="shared" si="91"/>
        <v>0</v>
      </c>
      <c r="F339" s="88">
        <f t="shared" si="92"/>
        <v>0</v>
      </c>
      <c r="G339" s="15" t="e">
        <f t="shared" si="93"/>
        <v>#DIV/0!</v>
      </c>
      <c r="H339" s="15" t="e">
        <f t="shared" si="94"/>
        <v>#DIV/0!</v>
      </c>
      <c r="I339" s="88">
        <f t="shared" si="95"/>
        <v>0</v>
      </c>
      <c r="J339" s="88">
        <f t="shared" si="96"/>
        <v>0</v>
      </c>
      <c r="K339" s="16" t="e">
        <f t="shared" si="97"/>
        <v>#DIV/0!</v>
      </c>
      <c r="AO339" s="88"/>
      <c r="AP339" s="99"/>
      <c r="AQ339" s="134">
        <v>600</v>
      </c>
      <c r="AS339" s="88"/>
      <c r="AT339" s="88"/>
      <c r="AU339" s="88"/>
      <c r="AV339" s="88"/>
      <c r="AW339" s="88"/>
      <c r="AX339" s="88"/>
      <c r="AY339" s="88"/>
      <c r="AZ339" s="88"/>
      <c r="BA339" s="94"/>
      <c r="BB339" s="88"/>
      <c r="BC339" s="88"/>
      <c r="BD339" s="88"/>
      <c r="BE339" s="88"/>
      <c r="BF339" s="88"/>
      <c r="BG339" s="88"/>
      <c r="BH339" s="88"/>
      <c r="BI339" s="88"/>
      <c r="BJ339" s="88"/>
      <c r="BK339" s="88"/>
      <c r="BL339" s="88"/>
      <c r="BM339" s="88"/>
      <c r="BN339" s="88"/>
      <c r="BO339" s="88"/>
      <c r="BP339" s="88"/>
      <c r="BQ339" s="88"/>
      <c r="BR339" s="88"/>
      <c r="BS339" s="88"/>
      <c r="BT339" s="88"/>
      <c r="BU339" s="88"/>
      <c r="BV339" s="88"/>
      <c r="BW339" s="88"/>
      <c r="BX339" s="88"/>
      <c r="BY339" s="88"/>
      <c r="BZ339" s="88"/>
      <c r="CA339" s="88"/>
      <c r="CB339" s="88"/>
      <c r="CC339" s="88"/>
      <c r="CD339" s="88"/>
      <c r="CE339" s="88"/>
      <c r="CF339" s="88"/>
      <c r="CG339" s="88"/>
      <c r="CH339" s="88"/>
      <c r="CI339" s="88"/>
      <c r="CJ339" s="88"/>
      <c r="CK339" s="88"/>
      <c r="CL339" s="88"/>
      <c r="CM339" s="88"/>
      <c r="CN339" s="88"/>
      <c r="CO339" s="88"/>
      <c r="CP339" s="88"/>
      <c r="CQ339" s="88"/>
      <c r="CR339" s="126"/>
    </row>
    <row r="340" spans="1:96">
      <c r="A340" s="88"/>
      <c r="B340" s="94"/>
      <c r="C340" s="130"/>
      <c r="E340" s="88"/>
      <c r="F340" s="88"/>
      <c r="G340" s="15"/>
      <c r="H340" s="15"/>
      <c r="I340" s="88"/>
      <c r="J340" s="88"/>
      <c r="AO340" s="88"/>
      <c r="AP340" s="94"/>
      <c r="AQ340" s="131"/>
      <c r="AS340" s="88"/>
      <c r="AT340" s="88"/>
      <c r="AU340" s="88"/>
      <c r="AV340" s="88"/>
      <c r="AW340" s="88"/>
      <c r="AX340" s="88"/>
      <c r="AY340" s="88"/>
      <c r="AZ340" s="88"/>
      <c r="BA340" s="94"/>
      <c r="BB340" s="88"/>
      <c r="BC340" s="88"/>
      <c r="BD340" s="88"/>
      <c r="BE340" s="88"/>
      <c r="BF340" s="88"/>
      <c r="BG340" s="88"/>
      <c r="BH340" s="88"/>
      <c r="BI340" s="88"/>
      <c r="BJ340" s="88"/>
      <c r="BK340" s="88"/>
      <c r="BL340" s="88"/>
      <c r="BM340" s="88"/>
      <c r="BN340" s="88"/>
      <c r="BO340" s="88"/>
      <c r="BP340" s="88"/>
      <c r="BQ340" s="88"/>
      <c r="BR340" s="88"/>
      <c r="BS340" s="88"/>
      <c r="BT340" s="88"/>
      <c r="BU340" s="88"/>
      <c r="BV340" s="88"/>
      <c r="BW340" s="88"/>
      <c r="BX340" s="88"/>
      <c r="BY340" s="88"/>
      <c r="BZ340" s="88"/>
      <c r="CA340" s="88"/>
      <c r="CB340" s="88"/>
      <c r="CC340" s="88"/>
      <c r="CD340" s="88"/>
      <c r="CE340" s="88"/>
      <c r="CF340" s="88"/>
      <c r="CG340" s="88"/>
      <c r="CH340" s="88"/>
      <c r="CI340" s="88"/>
      <c r="CJ340" s="88"/>
      <c r="CK340" s="88"/>
      <c r="CL340" s="88"/>
      <c r="CM340" s="88"/>
      <c r="CN340" s="88"/>
      <c r="CO340" s="88"/>
      <c r="CP340" s="88"/>
      <c r="CQ340" s="88"/>
      <c r="CR340" s="131"/>
    </row>
    <row r="341" spans="1:96" ht="14.45" customHeight="1">
      <c r="A341" s="95"/>
      <c r="B341" s="96"/>
      <c r="C341" s="97" t="s">
        <v>15</v>
      </c>
      <c r="D341" s="108">
        <v>0</v>
      </c>
      <c r="E341" s="88">
        <f>COUNT(CR341:CS341)</f>
        <v>0</v>
      </c>
      <c r="F341" s="88">
        <f>SUM(CR341:CS341)</f>
        <v>0</v>
      </c>
      <c r="G341" s="15" t="e">
        <f>AVERAGE(CR341:CR341)</f>
        <v>#DIV/0!</v>
      </c>
      <c r="H341" s="15" t="e">
        <f>STDEV(CR341:CR341)</f>
        <v>#DIV/0!</v>
      </c>
      <c r="I341" s="88">
        <f>MAX(CR341:CS341)</f>
        <v>0</v>
      </c>
      <c r="J341" s="88">
        <f>MIN(CR341:CS341)</f>
        <v>0</v>
      </c>
      <c r="K341" s="16" t="e">
        <f>D341-G341</f>
        <v>#DIV/0!</v>
      </c>
      <c r="AO341" s="95"/>
      <c r="AP341" s="96"/>
      <c r="AQ341" s="133" t="s">
        <v>15</v>
      </c>
      <c r="AR341" s="108">
        <v>0</v>
      </c>
      <c r="AS341" s="95"/>
      <c r="AT341" s="5">
        <v>317</v>
      </c>
      <c r="AU341" s="95">
        <v>5</v>
      </c>
      <c r="AV341" s="88">
        <v>236</v>
      </c>
      <c r="AW341" s="95">
        <v>149</v>
      </c>
      <c r="AX341" s="95"/>
      <c r="AY341" s="95">
        <v>129</v>
      </c>
      <c r="AZ341">
        <v>163</v>
      </c>
      <c r="BA341" s="94">
        <v>40</v>
      </c>
      <c r="BB341" s="95">
        <v>138</v>
      </c>
      <c r="BC341" s="95">
        <v>148</v>
      </c>
      <c r="BD341" s="95">
        <v>90</v>
      </c>
      <c r="BE341" s="95"/>
      <c r="BF341" s="95"/>
      <c r="BG341" s="95">
        <v>191</v>
      </c>
      <c r="BH341" s="95">
        <v>143</v>
      </c>
      <c r="BI341" s="95">
        <v>79</v>
      </c>
      <c r="BJ341" s="95">
        <v>55</v>
      </c>
      <c r="BK341" s="95">
        <v>9</v>
      </c>
      <c r="BL341" s="95"/>
      <c r="BM341" s="95">
        <v>57</v>
      </c>
      <c r="BN341" s="95">
        <v>104</v>
      </c>
      <c r="BO341" s="95"/>
      <c r="BP341" s="95"/>
      <c r="BQ341" s="95"/>
      <c r="BR341" s="95">
        <v>338</v>
      </c>
      <c r="BS341" s="95"/>
      <c r="BT341" s="95">
        <v>150</v>
      </c>
      <c r="BU341" s="95"/>
      <c r="BV341" s="95"/>
      <c r="BW341" s="95"/>
      <c r="BX341" s="95"/>
      <c r="BY341" s="95">
        <v>22</v>
      </c>
      <c r="BZ341" s="95">
        <v>336</v>
      </c>
      <c r="CA341" s="95"/>
      <c r="CB341" s="95"/>
      <c r="CC341" s="95">
        <v>215</v>
      </c>
      <c r="CD341" s="95"/>
      <c r="CE341" s="95">
        <v>233</v>
      </c>
      <c r="CF341" s="95"/>
      <c r="CG341" s="95">
        <v>304</v>
      </c>
      <c r="CH341" s="95"/>
      <c r="CI341" s="95"/>
      <c r="CJ341" s="95"/>
      <c r="CK341" s="95"/>
      <c r="CL341" s="95">
        <v>106</v>
      </c>
      <c r="CM341" s="95"/>
      <c r="CN341" s="95"/>
      <c r="CO341" s="95"/>
      <c r="CP341" s="95"/>
      <c r="CQ341" s="95">
        <v>107</v>
      </c>
      <c r="CR341" s="125"/>
    </row>
    <row r="342" spans="1:96" ht="14.45" customHeight="1">
      <c r="A342" s="88"/>
      <c r="B342" s="99"/>
      <c r="C342" s="100" t="s">
        <v>16</v>
      </c>
      <c r="D342" s="108">
        <v>0.2</v>
      </c>
      <c r="E342" s="88">
        <f>COUNT(CR342:CS342)</f>
        <v>0</v>
      </c>
      <c r="F342" s="88">
        <f>SUM(CR342:CS342)</f>
        <v>0</v>
      </c>
      <c r="G342" s="15" t="e">
        <f>AVERAGE(CR342:CR342)</f>
        <v>#DIV/0!</v>
      </c>
      <c r="H342" s="15" t="e">
        <f>STDEV(CR342:CR342)</f>
        <v>#DIV/0!</v>
      </c>
      <c r="I342" s="88">
        <f>MAX(CR342:CS342)</f>
        <v>0</v>
      </c>
      <c r="J342" s="88">
        <f>MIN(CR342:CS342)</f>
        <v>0</v>
      </c>
      <c r="K342" s="16" t="e">
        <f>D342-G342</f>
        <v>#DIV/0!</v>
      </c>
      <c r="AO342" s="88"/>
      <c r="AP342" s="99"/>
      <c r="AQ342" s="134" t="s">
        <v>16</v>
      </c>
      <c r="AR342" s="108">
        <v>0.2</v>
      </c>
      <c r="AS342" s="88"/>
      <c r="AT342" s="1">
        <v>2.7</v>
      </c>
      <c r="AU342" s="88">
        <v>1.2</v>
      </c>
      <c r="AV342" s="94">
        <v>0.7</v>
      </c>
      <c r="AW342" s="88">
        <v>0.3</v>
      </c>
      <c r="AX342" s="88"/>
      <c r="AY342" s="88">
        <v>0.8</v>
      </c>
      <c r="AZ342">
        <v>0.7</v>
      </c>
      <c r="BA342" s="106">
        <v>1.1000000000000001</v>
      </c>
      <c r="BB342" s="88">
        <v>1.6</v>
      </c>
      <c r="BC342" s="88">
        <v>0.7</v>
      </c>
      <c r="BD342" s="88">
        <v>1</v>
      </c>
      <c r="BE342" s="88"/>
      <c r="BF342" s="88"/>
      <c r="BG342" s="88">
        <v>0.3</v>
      </c>
      <c r="BH342" s="88">
        <v>0.5</v>
      </c>
      <c r="BI342" s="88">
        <v>0.76</v>
      </c>
      <c r="BJ342" s="88">
        <v>1.22</v>
      </c>
      <c r="BK342" s="88">
        <v>0.61</v>
      </c>
      <c r="BL342" s="88"/>
      <c r="BM342" s="88">
        <v>2.02</v>
      </c>
      <c r="BN342" s="88">
        <v>2</v>
      </c>
      <c r="BO342" s="88"/>
      <c r="BP342" s="88"/>
      <c r="BQ342" s="88"/>
      <c r="BR342" s="88">
        <v>0.9</v>
      </c>
      <c r="BS342" s="88"/>
      <c r="BT342" s="88">
        <v>1.2</v>
      </c>
      <c r="BU342" s="88"/>
      <c r="BV342" s="88"/>
      <c r="BW342" s="88"/>
      <c r="BX342" s="88"/>
      <c r="BY342" s="88">
        <v>1.9</v>
      </c>
      <c r="BZ342" s="88">
        <v>1.1000000000000001</v>
      </c>
      <c r="CA342" s="88"/>
      <c r="CB342" s="88"/>
      <c r="CC342" s="88">
        <v>0.6</v>
      </c>
      <c r="CD342" s="88"/>
      <c r="CE342" s="88">
        <v>1.2</v>
      </c>
      <c r="CF342" s="88"/>
      <c r="CG342" s="88">
        <v>1.3</v>
      </c>
      <c r="CH342" s="88"/>
      <c r="CI342" s="88"/>
      <c r="CJ342" s="88"/>
      <c r="CK342" s="88"/>
      <c r="CL342" s="88">
        <v>0.3</v>
      </c>
      <c r="CM342" s="88"/>
      <c r="CN342" s="88"/>
      <c r="CO342" s="88"/>
      <c r="CP342" s="88"/>
      <c r="CQ342" s="88">
        <v>0.95</v>
      </c>
      <c r="CR342" s="126"/>
    </row>
    <row r="343" spans="1:96" ht="25.15" customHeight="1">
      <c r="A343" s="88" t="s">
        <v>0</v>
      </c>
      <c r="B343" s="88" t="s">
        <v>1</v>
      </c>
      <c r="C343" s="89" t="s">
        <v>90</v>
      </c>
      <c r="D343" s="88">
        <v>2003</v>
      </c>
      <c r="E343" s="88" t="s">
        <v>3</v>
      </c>
      <c r="F343" s="88" t="s">
        <v>79</v>
      </c>
      <c r="G343" s="15" t="s">
        <v>91</v>
      </c>
      <c r="H343" s="15" t="s">
        <v>82</v>
      </c>
      <c r="I343" s="88" t="s">
        <v>5</v>
      </c>
      <c r="J343" s="88" t="s">
        <v>6</v>
      </c>
      <c r="K343" s="15" t="s">
        <v>92</v>
      </c>
      <c r="L343" s="16" t="s">
        <v>84</v>
      </c>
      <c r="AO343" s="91" t="s">
        <v>11</v>
      </c>
      <c r="AP343" s="91" t="s">
        <v>12</v>
      </c>
      <c r="AQ343" s="128" t="s">
        <v>13</v>
      </c>
      <c r="AS343" s="88">
        <v>2006</v>
      </c>
      <c r="AT343" s="88">
        <v>2005</v>
      </c>
      <c r="AU343" s="88">
        <v>2004</v>
      </c>
      <c r="AV343" s="88">
        <v>2003</v>
      </c>
      <c r="AW343" s="88">
        <v>2002</v>
      </c>
      <c r="AX343" s="88"/>
      <c r="AY343" s="88">
        <v>2002</v>
      </c>
      <c r="AZ343" s="88">
        <v>2001</v>
      </c>
      <c r="BA343" s="88">
        <v>2000</v>
      </c>
      <c r="BB343" s="88">
        <v>1999</v>
      </c>
      <c r="BC343" s="88">
        <v>1999</v>
      </c>
      <c r="BD343" s="88">
        <v>1998</v>
      </c>
      <c r="BE343" s="88">
        <v>1997</v>
      </c>
      <c r="BF343" s="88">
        <v>1996</v>
      </c>
      <c r="BG343" s="88">
        <v>1995</v>
      </c>
      <c r="BH343" s="91">
        <v>1994</v>
      </c>
      <c r="BI343" s="91">
        <v>1993</v>
      </c>
      <c r="BJ343" s="91">
        <v>1992</v>
      </c>
      <c r="BK343" s="91">
        <v>1991</v>
      </c>
      <c r="BL343" s="91">
        <v>1990</v>
      </c>
      <c r="BM343" s="91">
        <v>1990</v>
      </c>
      <c r="BN343" s="91">
        <v>1989</v>
      </c>
      <c r="BO343" s="91">
        <v>1989</v>
      </c>
      <c r="BP343" s="91">
        <v>1989</v>
      </c>
      <c r="BQ343" s="91">
        <v>1988</v>
      </c>
      <c r="BR343" s="91">
        <v>1988</v>
      </c>
      <c r="BS343" s="91">
        <v>1987</v>
      </c>
      <c r="BT343" s="91">
        <v>1986</v>
      </c>
      <c r="BU343" s="91">
        <v>1986</v>
      </c>
      <c r="BV343" s="91">
        <v>1986</v>
      </c>
      <c r="BW343" s="91">
        <v>1985</v>
      </c>
      <c r="BX343" s="91">
        <v>1985</v>
      </c>
      <c r="BY343" s="91">
        <v>1985</v>
      </c>
      <c r="BZ343" s="91">
        <v>1984</v>
      </c>
      <c r="CA343" s="91">
        <v>1984</v>
      </c>
      <c r="CB343" s="91">
        <v>1984</v>
      </c>
      <c r="CC343" s="91">
        <v>1984</v>
      </c>
      <c r="CD343" s="91">
        <v>1984</v>
      </c>
      <c r="CE343" s="91">
        <v>1983</v>
      </c>
      <c r="CF343" s="91">
        <v>1983</v>
      </c>
      <c r="CG343" s="91">
        <v>1983</v>
      </c>
      <c r="CH343" s="91">
        <v>1983</v>
      </c>
      <c r="CI343" s="91">
        <v>1982</v>
      </c>
      <c r="CJ343" s="91">
        <v>1982</v>
      </c>
      <c r="CK343" s="91">
        <v>1982</v>
      </c>
      <c r="CL343" s="91">
        <v>1982</v>
      </c>
      <c r="CM343" s="91">
        <v>1981</v>
      </c>
      <c r="CN343" s="91">
        <v>1981</v>
      </c>
      <c r="CO343" s="91">
        <v>1981</v>
      </c>
      <c r="CP343" s="91">
        <v>1981</v>
      </c>
      <c r="CQ343" s="91">
        <v>1981</v>
      </c>
      <c r="CR343" s="128">
        <v>1980</v>
      </c>
    </row>
    <row r="344" spans="1:96">
      <c r="A344" s="91">
        <v>2</v>
      </c>
      <c r="B344" s="92">
        <v>32</v>
      </c>
      <c r="C344" s="93" t="s">
        <v>14</v>
      </c>
      <c r="D344" s="91">
        <v>4</v>
      </c>
      <c r="E344" s="88">
        <f>COUNT(CR344:#REF!)</f>
        <v>0</v>
      </c>
      <c r="F344" s="88" t="e">
        <f>SUM(CR344:#REF!)</f>
        <v>#REF!</v>
      </c>
      <c r="G344" s="15" t="e">
        <f>AVERAGE(CR344:#REF!)</f>
        <v>#REF!</v>
      </c>
      <c r="H344" s="15" t="e">
        <f>STDEV(CR344:#REF!)</f>
        <v>#REF!</v>
      </c>
      <c r="I344" s="88" t="e">
        <f>MAX(CR344:#REF!)</f>
        <v>#REF!</v>
      </c>
      <c r="J344" s="88" t="e">
        <f>MIN(CR344:#REF!)</f>
        <v>#REF!</v>
      </c>
      <c r="K344" s="16" t="e">
        <f t="shared" ref="K344:K375" si="98">D344-G344</f>
        <v>#REF!</v>
      </c>
      <c r="AO344" s="91">
        <v>2</v>
      </c>
      <c r="AP344" s="92">
        <v>32</v>
      </c>
      <c r="AQ344" s="132" t="s">
        <v>14</v>
      </c>
      <c r="AS344" s="91"/>
      <c r="AT344" s="3">
        <v>7</v>
      </c>
      <c r="AU344" s="91">
        <v>24</v>
      </c>
      <c r="AV344" s="91">
        <v>4</v>
      </c>
      <c r="AW344" s="91">
        <v>27</v>
      </c>
      <c r="AX344" s="91"/>
      <c r="AY344" s="91"/>
      <c r="AZ344">
        <v>9</v>
      </c>
      <c r="BA344" s="94">
        <v>14</v>
      </c>
      <c r="BB344" s="91">
        <v>26</v>
      </c>
      <c r="BC344" s="91">
        <v>1</v>
      </c>
      <c r="BD344" s="91">
        <v>13</v>
      </c>
      <c r="BE344" s="91"/>
      <c r="BF344" s="91">
        <v>20</v>
      </c>
      <c r="BG344" s="91"/>
      <c r="BH344" s="91">
        <v>7</v>
      </c>
      <c r="BI344" s="91">
        <v>5</v>
      </c>
      <c r="BJ344" s="91">
        <v>10</v>
      </c>
      <c r="BK344" s="91">
        <v>9</v>
      </c>
      <c r="BL344" s="91"/>
      <c r="BM344" s="91">
        <v>10</v>
      </c>
      <c r="BN344" s="91">
        <v>15</v>
      </c>
      <c r="BO344" s="91"/>
      <c r="BP344" s="91"/>
      <c r="BQ344" s="91"/>
      <c r="BR344" s="91">
        <v>12</v>
      </c>
      <c r="BS344" s="91"/>
      <c r="BT344" s="91">
        <v>27</v>
      </c>
      <c r="BU344" s="91"/>
      <c r="BV344" s="91">
        <v>17</v>
      </c>
      <c r="BW344" s="91"/>
      <c r="BX344" s="91"/>
      <c r="BY344" s="91">
        <v>6</v>
      </c>
      <c r="BZ344" s="91">
        <v>29</v>
      </c>
      <c r="CA344" s="91"/>
      <c r="CB344" s="91"/>
      <c r="CC344" s="91">
        <v>11</v>
      </c>
      <c r="CD344" s="91"/>
      <c r="CE344" s="91">
        <v>28</v>
      </c>
      <c r="CF344" s="91"/>
      <c r="CG344" s="91">
        <v>15</v>
      </c>
      <c r="CH344" s="91"/>
      <c r="CI344" s="91"/>
      <c r="CJ344" s="91"/>
      <c r="CK344" s="91"/>
      <c r="CL344" s="91"/>
      <c r="CM344" s="91"/>
      <c r="CN344" s="91"/>
      <c r="CO344" s="91"/>
      <c r="CP344" s="91"/>
      <c r="CQ344" s="91">
        <v>3</v>
      </c>
      <c r="CR344" s="124"/>
    </row>
    <row r="345" spans="1:96">
      <c r="A345" s="88"/>
      <c r="B345" s="99"/>
      <c r="C345" s="97">
        <v>0</v>
      </c>
      <c r="D345" s="95">
        <v>18.899999999999999</v>
      </c>
      <c r="E345" s="88">
        <f>COUNT(CR345:#REF!)</f>
        <v>0</v>
      </c>
      <c r="F345" s="88" t="e">
        <f>SUM(CR345:#REF!)</f>
        <v>#REF!</v>
      </c>
      <c r="G345" s="15" t="e">
        <f>AVERAGE(CR345:#REF!)</f>
        <v>#REF!</v>
      </c>
      <c r="H345" s="15" t="e">
        <f>STDEV(CR345:#REF!)</f>
        <v>#REF!</v>
      </c>
      <c r="I345" s="88" t="e">
        <f>MAX(CR345:#REF!)</f>
        <v>#REF!</v>
      </c>
      <c r="J345" s="88" t="e">
        <f>MIN(CR345:#REF!)</f>
        <v>#REF!</v>
      </c>
      <c r="K345" s="16" t="e">
        <f t="shared" si="98"/>
        <v>#REF!</v>
      </c>
      <c r="L345" s="16" t="e">
        <f t="shared" ref="L345:L357" si="99">K345/H345</f>
        <v>#REF!</v>
      </c>
      <c r="AO345" s="88"/>
      <c r="AP345" s="99"/>
      <c r="AQ345" s="133">
        <v>0</v>
      </c>
      <c r="AS345" s="95"/>
      <c r="AT345" s="5">
        <v>17.7</v>
      </c>
      <c r="AU345" s="95">
        <v>19.8</v>
      </c>
      <c r="AV345" s="95">
        <v>18.899999999999999</v>
      </c>
      <c r="AW345" s="95">
        <v>20</v>
      </c>
      <c r="AX345" s="95"/>
      <c r="AY345" s="95"/>
      <c r="AZ345">
        <v>16.3</v>
      </c>
      <c r="BA345" s="94">
        <v>20.3</v>
      </c>
      <c r="BB345" s="95">
        <v>18.100000000000001</v>
      </c>
      <c r="BC345" s="95">
        <v>21.5</v>
      </c>
      <c r="BD345" s="95">
        <v>20.9</v>
      </c>
      <c r="BE345" s="95"/>
      <c r="BF345" s="95">
        <v>18.600000000000001</v>
      </c>
      <c r="BG345" s="95"/>
      <c r="BH345" s="95">
        <v>19.899999999999999</v>
      </c>
      <c r="BI345" s="95">
        <v>20.6</v>
      </c>
      <c r="BJ345" s="95">
        <v>16.2</v>
      </c>
      <c r="BK345" s="95">
        <v>14.7</v>
      </c>
      <c r="BL345" s="95"/>
      <c r="BM345" s="95">
        <v>18.600000000000001</v>
      </c>
      <c r="BN345" s="95">
        <v>18</v>
      </c>
      <c r="BO345" s="95"/>
      <c r="BP345" s="95"/>
      <c r="BQ345" s="95"/>
      <c r="BR345" s="95">
        <v>19.399999999999999</v>
      </c>
      <c r="BS345" s="95"/>
      <c r="BT345" s="95">
        <v>18.5</v>
      </c>
      <c r="BU345" s="95"/>
      <c r="BV345" s="95">
        <v>19.5</v>
      </c>
      <c r="BW345" s="95"/>
      <c r="BX345" s="95"/>
      <c r="BY345" s="95">
        <v>16.8</v>
      </c>
      <c r="BZ345" s="95">
        <v>16.100000000000001</v>
      </c>
      <c r="CA345" s="95"/>
      <c r="CB345" s="95"/>
      <c r="CC345" s="95">
        <v>16.5</v>
      </c>
      <c r="CD345" s="95"/>
      <c r="CE345" s="95">
        <v>17.5</v>
      </c>
      <c r="CF345" s="95"/>
      <c r="CG345" s="95">
        <v>17.2</v>
      </c>
      <c r="CH345" s="95"/>
      <c r="CI345" s="95"/>
      <c r="CJ345" s="95"/>
      <c r="CK345" s="95"/>
      <c r="CL345" s="95"/>
      <c r="CM345" s="95"/>
      <c r="CN345" s="95"/>
      <c r="CO345" s="95"/>
      <c r="CP345" s="95"/>
      <c r="CQ345" s="95">
        <v>18.600000000000001</v>
      </c>
      <c r="CR345" s="125"/>
    </row>
    <row r="346" spans="1:96">
      <c r="A346" s="88"/>
      <c r="B346" s="99"/>
      <c r="C346" s="100">
        <v>10</v>
      </c>
      <c r="D346" s="108">
        <v>18.91</v>
      </c>
      <c r="E346" s="88">
        <f>COUNT(CR346:#REF!)</f>
        <v>0</v>
      </c>
      <c r="F346" s="88" t="e">
        <f>SUM(CR346:#REF!)</f>
        <v>#REF!</v>
      </c>
      <c r="G346" s="15" t="e">
        <f>AVERAGE(CR346:#REF!)</f>
        <v>#REF!</v>
      </c>
      <c r="H346" s="15" t="e">
        <f>STDEV(CR346:#REF!)</f>
        <v>#REF!</v>
      </c>
      <c r="I346" s="88" t="e">
        <f>MAX(CR346:#REF!)</f>
        <v>#REF!</v>
      </c>
      <c r="J346" s="88" t="e">
        <f>MIN(CR346:#REF!)</f>
        <v>#REF!</v>
      </c>
      <c r="K346" s="16" t="e">
        <f t="shared" si="98"/>
        <v>#REF!</v>
      </c>
      <c r="L346" s="16" t="e">
        <f t="shared" si="99"/>
        <v>#REF!</v>
      </c>
      <c r="AO346" s="88"/>
      <c r="AP346" s="99"/>
      <c r="AQ346" s="134">
        <v>10</v>
      </c>
      <c r="AT346" s="17">
        <v>17.77</v>
      </c>
      <c r="AU346" s="108">
        <v>19.87</v>
      </c>
      <c r="AV346" s="108">
        <v>18.91</v>
      </c>
      <c r="BA346" s="94">
        <v>20.43</v>
      </c>
      <c r="BC346">
        <v>21.04</v>
      </c>
      <c r="BD346">
        <v>21.01</v>
      </c>
      <c r="BF346" s="120">
        <v>18.579999999999998</v>
      </c>
      <c r="BH346" s="88">
        <v>19.45</v>
      </c>
      <c r="BI346" s="88">
        <v>20.18</v>
      </c>
      <c r="BJ346" s="88">
        <v>15.57</v>
      </c>
      <c r="BM346" s="88">
        <v>17.72</v>
      </c>
      <c r="BN346" s="88">
        <v>16.989999999999998</v>
      </c>
      <c r="BR346" s="88">
        <v>19.66</v>
      </c>
      <c r="BT346" s="88">
        <v>18.22</v>
      </c>
      <c r="BV346" s="88">
        <v>19.25</v>
      </c>
      <c r="BY346" s="88">
        <v>16.39</v>
      </c>
      <c r="BZ346" s="88">
        <v>16.23</v>
      </c>
      <c r="CC346" s="88">
        <v>16.75</v>
      </c>
      <c r="CE346" s="88">
        <v>17.84</v>
      </c>
      <c r="CG346" s="88">
        <v>17.48</v>
      </c>
      <c r="CQ346" s="88">
        <v>18.73</v>
      </c>
      <c r="CR346" s="126"/>
    </row>
    <row r="347" spans="1:96">
      <c r="A347" s="88"/>
      <c r="B347" s="99"/>
      <c r="C347" s="100">
        <v>20</v>
      </c>
      <c r="D347" s="108">
        <v>18.91</v>
      </c>
      <c r="E347" s="88">
        <f>COUNT(CR347:#REF!)</f>
        <v>0</v>
      </c>
      <c r="F347" s="88" t="e">
        <f>SUM(CR347:#REF!)</f>
        <v>#REF!</v>
      </c>
      <c r="G347" s="15" t="e">
        <f>AVERAGE(CR347:#REF!)</f>
        <v>#REF!</v>
      </c>
      <c r="H347" s="15" t="e">
        <f>STDEV(CR347:#REF!)</f>
        <v>#REF!</v>
      </c>
      <c r="I347" s="88" t="e">
        <f>MAX(CR347:#REF!)</f>
        <v>#REF!</v>
      </c>
      <c r="J347" s="88" t="e">
        <f>MIN(CR347:#REF!)</f>
        <v>#REF!</v>
      </c>
      <c r="K347" s="16" t="e">
        <f t="shared" si="98"/>
        <v>#REF!</v>
      </c>
      <c r="L347" s="16" t="e">
        <f t="shared" si="99"/>
        <v>#REF!</v>
      </c>
      <c r="AO347" s="88"/>
      <c r="AP347" s="99"/>
      <c r="AQ347" s="134">
        <v>20</v>
      </c>
      <c r="AT347" s="17">
        <v>17.600000000000001</v>
      </c>
      <c r="AU347" s="108">
        <v>19.87</v>
      </c>
      <c r="AV347" s="108">
        <v>18.91</v>
      </c>
      <c r="BA347" s="94">
        <v>20.43</v>
      </c>
      <c r="BC347">
        <v>21.03</v>
      </c>
      <c r="BD347">
        <v>20.99</v>
      </c>
      <c r="BF347" s="120">
        <v>18.57</v>
      </c>
      <c r="BH347" s="88">
        <v>19.46</v>
      </c>
      <c r="BI347" s="88">
        <v>20.18</v>
      </c>
      <c r="BJ347" s="88">
        <v>15.57</v>
      </c>
      <c r="BM347" s="88">
        <v>17.03</v>
      </c>
      <c r="BN347" s="88">
        <v>16.61</v>
      </c>
      <c r="BR347" s="88">
        <v>19.66</v>
      </c>
      <c r="BT347" s="88">
        <v>18.2</v>
      </c>
      <c r="BV347" s="88">
        <v>19.25</v>
      </c>
      <c r="BY347" s="88">
        <v>16.3</v>
      </c>
      <c r="BZ347" s="88">
        <v>16.22</v>
      </c>
      <c r="CC347" s="88">
        <v>16.739999999999998</v>
      </c>
      <c r="CE347" s="88">
        <v>17.84</v>
      </c>
      <c r="CG347" s="88">
        <v>17.47</v>
      </c>
      <c r="CQ347" s="88">
        <v>18.71</v>
      </c>
      <c r="CR347" s="126"/>
    </row>
    <row r="348" spans="1:96">
      <c r="A348" s="88"/>
      <c r="B348" s="99"/>
      <c r="C348" s="100">
        <v>30</v>
      </c>
      <c r="D348" s="108">
        <v>18.91</v>
      </c>
      <c r="E348" s="88">
        <f>COUNT(CR348:#REF!)</f>
        <v>0</v>
      </c>
      <c r="F348" s="88" t="e">
        <f>SUM(CR348:#REF!)</f>
        <v>#REF!</v>
      </c>
      <c r="G348" s="15" t="e">
        <f>AVERAGE(CR348:#REF!)</f>
        <v>#REF!</v>
      </c>
      <c r="H348" s="15" t="e">
        <f>STDEV(CR348:#REF!)</f>
        <v>#REF!</v>
      </c>
      <c r="I348" s="88" t="e">
        <f>MAX(CR348:#REF!)</f>
        <v>#REF!</v>
      </c>
      <c r="J348" s="88" t="e">
        <f>MIN(CR348:#REF!)</f>
        <v>#REF!</v>
      </c>
      <c r="K348" s="16" t="e">
        <f t="shared" si="98"/>
        <v>#REF!</v>
      </c>
      <c r="L348" s="16" t="e">
        <f t="shared" si="99"/>
        <v>#REF!</v>
      </c>
      <c r="AO348" s="88"/>
      <c r="AP348" s="99"/>
      <c r="AQ348" s="134">
        <v>30</v>
      </c>
      <c r="AT348" s="17">
        <v>17.34</v>
      </c>
      <c r="AU348" s="108">
        <v>19.87</v>
      </c>
      <c r="AV348" s="108">
        <v>18.91</v>
      </c>
      <c r="BA348" s="94">
        <v>20.440000000000001</v>
      </c>
      <c r="BC348">
        <v>21.04</v>
      </c>
      <c r="BD348">
        <v>20.99</v>
      </c>
      <c r="BF348" s="120">
        <v>18.559999999999999</v>
      </c>
      <c r="BH348" s="88">
        <v>19.45</v>
      </c>
      <c r="BI348" s="88">
        <v>20.18</v>
      </c>
      <c r="BJ348" s="88">
        <v>15.57</v>
      </c>
      <c r="BM348" s="88">
        <v>16.97</v>
      </c>
      <c r="BN348" s="88">
        <v>16.2</v>
      </c>
      <c r="BR348" s="88">
        <v>19.66</v>
      </c>
      <c r="BT348" s="88">
        <v>18.18</v>
      </c>
      <c r="BV348" s="88">
        <v>19.239999999999998</v>
      </c>
      <c r="BY348" s="88">
        <v>16.28</v>
      </c>
      <c r="BZ348" s="88">
        <v>16.22</v>
      </c>
      <c r="CC348" s="88">
        <v>16.54</v>
      </c>
      <c r="CE348" s="88">
        <v>17.84</v>
      </c>
      <c r="CG348" s="88">
        <v>17.420000000000002</v>
      </c>
      <c r="CQ348" s="88">
        <v>18.649999999999999</v>
      </c>
      <c r="CR348" s="126"/>
    </row>
    <row r="349" spans="1:96">
      <c r="A349" s="88"/>
      <c r="B349" s="99"/>
      <c r="C349" s="100">
        <v>50</v>
      </c>
      <c r="D349" s="108">
        <v>18.920000000000002</v>
      </c>
      <c r="E349" s="88">
        <f>COUNT(CR349:#REF!)</f>
        <v>0</v>
      </c>
      <c r="F349" s="88" t="e">
        <f>SUM(CR349:#REF!)</f>
        <v>#REF!</v>
      </c>
      <c r="G349" s="15" t="e">
        <f>AVERAGE(CR349:#REF!)</f>
        <v>#REF!</v>
      </c>
      <c r="H349" s="15" t="e">
        <f>STDEV(CR349:#REF!)</f>
        <v>#REF!</v>
      </c>
      <c r="I349" s="88" t="e">
        <f>MAX(CR349:#REF!)</f>
        <v>#REF!</v>
      </c>
      <c r="J349" s="88" t="e">
        <f>MIN(CR349:#REF!)</f>
        <v>#REF!</v>
      </c>
      <c r="K349" s="16" t="e">
        <f t="shared" si="98"/>
        <v>#REF!</v>
      </c>
      <c r="L349" s="16" t="e">
        <f t="shared" si="99"/>
        <v>#REF!</v>
      </c>
      <c r="AO349" s="88"/>
      <c r="AP349" s="99"/>
      <c r="AQ349" s="134">
        <v>50</v>
      </c>
      <c r="AT349" s="17">
        <v>17.309999999999999</v>
      </c>
      <c r="AU349" s="108">
        <v>19.84</v>
      </c>
      <c r="AV349" s="108">
        <v>18.920000000000002</v>
      </c>
      <c r="BA349" s="94">
        <v>20.45</v>
      </c>
      <c r="BC349">
        <v>21.05</v>
      </c>
      <c r="BD349">
        <v>20.98</v>
      </c>
      <c r="BF349" s="120">
        <v>18.5</v>
      </c>
      <c r="BH349" s="88">
        <v>19.45</v>
      </c>
      <c r="BI349" s="88">
        <v>20.2</v>
      </c>
      <c r="BJ349" s="88">
        <v>15.57</v>
      </c>
      <c r="BM349" s="88">
        <v>16.57</v>
      </c>
      <c r="BN349" s="88">
        <v>15.96</v>
      </c>
      <c r="BR349" s="88">
        <v>19.670000000000002</v>
      </c>
      <c r="BT349" s="88">
        <v>17.829999999999998</v>
      </c>
      <c r="BV349" s="88">
        <v>19.239999999999998</v>
      </c>
      <c r="BY349" s="88">
        <v>16.14</v>
      </c>
      <c r="BZ349" s="88">
        <v>16.23</v>
      </c>
      <c r="CC349" s="88">
        <v>16.48</v>
      </c>
      <c r="CE349" s="88">
        <v>17.84</v>
      </c>
      <c r="CG349" s="88">
        <v>17.329999999999998</v>
      </c>
      <c r="CQ349" s="88">
        <v>18.45</v>
      </c>
      <c r="CR349" s="126"/>
    </row>
    <row r="350" spans="1:96">
      <c r="A350" s="88"/>
      <c r="B350" s="99"/>
      <c r="C350" s="100">
        <v>75</v>
      </c>
      <c r="D350" s="108">
        <v>18.920000000000002</v>
      </c>
      <c r="E350" s="88">
        <f>COUNT(CR350:#REF!)</f>
        <v>0</v>
      </c>
      <c r="F350" s="88" t="e">
        <f>SUM(CR350:#REF!)</f>
        <v>#REF!</v>
      </c>
      <c r="G350" s="15" t="e">
        <f>AVERAGE(CR350:#REF!)</f>
        <v>#REF!</v>
      </c>
      <c r="H350" s="15" t="e">
        <f>STDEV(CR350:#REF!)</f>
        <v>#REF!</v>
      </c>
      <c r="I350" s="88" t="e">
        <f>MAX(CR350:#REF!)</f>
        <v>#REF!</v>
      </c>
      <c r="J350" s="88" t="e">
        <f>MIN(CR350:#REF!)</f>
        <v>#REF!</v>
      </c>
      <c r="K350" s="16" t="e">
        <f t="shared" si="98"/>
        <v>#REF!</v>
      </c>
      <c r="L350" s="16" t="e">
        <f t="shared" si="99"/>
        <v>#REF!</v>
      </c>
      <c r="AO350" s="88"/>
      <c r="AP350" s="99"/>
      <c r="AQ350" s="134">
        <v>75</v>
      </c>
      <c r="AT350" s="17">
        <v>17.260000000000002</v>
      </c>
      <c r="AU350" s="108">
        <v>19.739999999999998</v>
      </c>
      <c r="AV350" s="108">
        <v>18.920000000000002</v>
      </c>
      <c r="BA350" s="94">
        <v>20.190000000000001</v>
      </c>
      <c r="BC350">
        <v>21.05</v>
      </c>
      <c r="BD350">
        <v>20.98</v>
      </c>
      <c r="BF350" s="120">
        <v>18.489999999999998</v>
      </c>
      <c r="BH350" s="88">
        <v>18.84</v>
      </c>
      <c r="BI350" s="88">
        <v>20.2</v>
      </c>
      <c r="BJ350" s="88">
        <v>15.27</v>
      </c>
      <c r="BM350" s="88">
        <v>16.21</v>
      </c>
      <c r="BN350" s="88">
        <v>15.45</v>
      </c>
      <c r="BR350" s="88">
        <v>19.670000000000002</v>
      </c>
      <c r="BT350" s="88">
        <v>17.48</v>
      </c>
      <c r="BV350" s="88">
        <v>19.25</v>
      </c>
      <c r="BY350" s="88">
        <v>15.72</v>
      </c>
      <c r="BZ350" s="88">
        <v>16.21</v>
      </c>
      <c r="CC350" s="88">
        <v>16.440000000000001</v>
      </c>
      <c r="CE350" s="88">
        <v>17.84</v>
      </c>
      <c r="CG350" s="88">
        <v>17.22</v>
      </c>
      <c r="CQ350" s="88">
        <v>16.899999999999999</v>
      </c>
      <c r="CR350" s="126"/>
    </row>
    <row r="351" spans="1:96">
      <c r="A351" s="88"/>
      <c r="B351" s="99"/>
      <c r="C351" s="100">
        <v>100</v>
      </c>
      <c r="D351" s="108">
        <v>18.920000000000002</v>
      </c>
      <c r="E351" s="88">
        <f>COUNT(CR351:#REF!)</f>
        <v>0</v>
      </c>
      <c r="F351" s="88" t="e">
        <f>SUM(CR351:#REF!)</f>
        <v>#REF!</v>
      </c>
      <c r="G351" s="15" t="e">
        <f>AVERAGE(CR351:#REF!)</f>
        <v>#REF!</v>
      </c>
      <c r="H351" s="15" t="e">
        <f>STDEV(CR351:#REF!)</f>
        <v>#REF!</v>
      </c>
      <c r="I351" s="88" t="e">
        <f>MAX(CR351:#REF!)</f>
        <v>#REF!</v>
      </c>
      <c r="J351" s="88" t="e">
        <f>MIN(CR351:#REF!)</f>
        <v>#REF!</v>
      </c>
      <c r="K351" s="16" t="e">
        <f t="shared" si="98"/>
        <v>#REF!</v>
      </c>
      <c r="L351" s="16" t="e">
        <f t="shared" si="99"/>
        <v>#REF!</v>
      </c>
      <c r="AO351" s="88"/>
      <c r="AP351" s="99"/>
      <c r="AQ351" s="134">
        <v>100</v>
      </c>
      <c r="AT351" s="17">
        <v>17.239999999999998</v>
      </c>
      <c r="AU351" s="108">
        <v>19.690000000000001</v>
      </c>
      <c r="AV351" s="108">
        <v>18.920000000000002</v>
      </c>
      <c r="BA351" s="94">
        <v>19.739999999999998</v>
      </c>
      <c r="BC351">
        <v>21.05</v>
      </c>
      <c r="BD351">
        <v>20.87</v>
      </c>
      <c r="BF351" s="120">
        <v>18.5</v>
      </c>
      <c r="BH351" s="88">
        <v>18.63</v>
      </c>
      <c r="BI351" s="88">
        <v>19.739999999999998</v>
      </c>
      <c r="BJ351" s="88">
        <v>15.04</v>
      </c>
      <c r="BM351" s="88">
        <v>16.010000000000002</v>
      </c>
      <c r="BN351" s="88">
        <v>15.2</v>
      </c>
      <c r="BR351" s="88">
        <v>19.68</v>
      </c>
      <c r="BT351" s="88">
        <v>16.97</v>
      </c>
      <c r="BV351" s="88">
        <v>19.239999999999998</v>
      </c>
      <c r="BY351" s="88">
        <v>15.62</v>
      </c>
      <c r="BZ351" s="88">
        <v>16.03</v>
      </c>
      <c r="CC351" s="88">
        <v>16.39</v>
      </c>
      <c r="CE351" s="88">
        <v>17.829999999999998</v>
      </c>
      <c r="CG351" s="88">
        <v>17.02</v>
      </c>
      <c r="CQ351" s="88">
        <v>16.38</v>
      </c>
      <c r="CR351" s="126"/>
    </row>
    <row r="352" spans="1:96">
      <c r="A352" s="88"/>
      <c r="B352" s="99"/>
      <c r="C352" s="100">
        <v>150</v>
      </c>
      <c r="D352" s="108">
        <v>18.93</v>
      </c>
      <c r="E352" s="88">
        <f>COUNT(CR352:#REF!)</f>
        <v>0</v>
      </c>
      <c r="F352" s="88" t="e">
        <f>SUM(CR352:#REF!)</f>
        <v>#REF!</v>
      </c>
      <c r="G352" s="15" t="e">
        <f>AVERAGE(CR352:#REF!)</f>
        <v>#REF!</v>
      </c>
      <c r="H352" s="15" t="e">
        <f>STDEV(CR352:#REF!)</f>
        <v>#REF!</v>
      </c>
      <c r="I352" s="88" t="e">
        <f>MAX(CR352:#REF!)</f>
        <v>#REF!</v>
      </c>
      <c r="J352" s="88" t="e">
        <f>MIN(CR352:#REF!)</f>
        <v>#REF!</v>
      </c>
      <c r="K352" s="16" t="e">
        <f t="shared" si="98"/>
        <v>#REF!</v>
      </c>
      <c r="L352" s="16" t="e">
        <f t="shared" si="99"/>
        <v>#REF!</v>
      </c>
      <c r="AO352" s="88"/>
      <c r="AP352" s="99"/>
      <c r="AQ352" s="134">
        <v>150</v>
      </c>
      <c r="AT352" s="17">
        <v>17.14</v>
      </c>
      <c r="AU352" s="108">
        <v>19.010000000000002</v>
      </c>
      <c r="AV352" s="108">
        <v>18.93</v>
      </c>
      <c r="BA352" s="94">
        <v>19.170000000000002</v>
      </c>
      <c r="BC352">
        <v>20.36</v>
      </c>
      <c r="BD352">
        <v>19.920000000000002</v>
      </c>
      <c r="BF352" s="120">
        <v>17.02</v>
      </c>
      <c r="BH352" s="88">
        <v>18.190000000000001</v>
      </c>
      <c r="BI352" s="88">
        <v>19.48</v>
      </c>
      <c r="BJ352" s="88">
        <v>14.35</v>
      </c>
      <c r="BM352" s="88">
        <v>15.73</v>
      </c>
      <c r="BN352" s="88">
        <v>14.34</v>
      </c>
      <c r="BR352" s="88">
        <v>18.5</v>
      </c>
      <c r="BT352" s="88">
        <v>16.47</v>
      </c>
      <c r="BV352" s="88">
        <v>18.989999999999998</v>
      </c>
      <c r="BY352" s="88">
        <v>15.49</v>
      </c>
      <c r="BZ352" s="88">
        <v>14.88</v>
      </c>
      <c r="CC352" s="88">
        <v>16.239999999999998</v>
      </c>
      <c r="CE352" s="88">
        <v>17.72</v>
      </c>
      <c r="CG352" s="88">
        <v>16.62</v>
      </c>
      <c r="CQ352" s="88">
        <v>15.71</v>
      </c>
      <c r="CR352" s="126"/>
    </row>
    <row r="353" spans="1:96">
      <c r="A353" s="88"/>
      <c r="B353" s="99"/>
      <c r="C353" s="100">
        <v>200</v>
      </c>
      <c r="D353" s="108">
        <v>18.93</v>
      </c>
      <c r="E353" s="88">
        <f>COUNT(CR353:#REF!)</f>
        <v>0</v>
      </c>
      <c r="F353" s="88" t="e">
        <f>SUM(CR353:#REF!)</f>
        <v>#REF!</v>
      </c>
      <c r="G353" s="15" t="e">
        <f>AVERAGE(CR353:#REF!)</f>
        <v>#REF!</v>
      </c>
      <c r="H353" s="15" t="e">
        <f>STDEV(CR353:#REF!)</f>
        <v>#REF!</v>
      </c>
      <c r="I353" s="88" t="e">
        <f>MAX(CR353:#REF!)</f>
        <v>#REF!</v>
      </c>
      <c r="J353" s="88" t="e">
        <f>MIN(CR353:#REF!)</f>
        <v>#REF!</v>
      </c>
      <c r="K353" s="16" t="e">
        <f t="shared" si="98"/>
        <v>#REF!</v>
      </c>
      <c r="L353" s="16" t="e">
        <f t="shared" si="99"/>
        <v>#REF!</v>
      </c>
      <c r="AO353" s="88"/>
      <c r="AP353" s="99"/>
      <c r="AQ353" s="134">
        <v>200</v>
      </c>
      <c r="AT353" s="17">
        <v>17.02</v>
      </c>
      <c r="AU353" s="108">
        <v>18.940000000000001</v>
      </c>
      <c r="AV353" s="108">
        <v>18.93</v>
      </c>
      <c r="BA353" s="94">
        <v>19.059999999999999</v>
      </c>
      <c r="BC353">
        <v>18.920000000000002</v>
      </c>
      <c r="BD353">
        <v>19.38</v>
      </c>
      <c r="BF353" s="120">
        <v>15.36</v>
      </c>
      <c r="BH353" s="88">
        <v>17.3</v>
      </c>
      <c r="BI353" s="88">
        <v>19.39</v>
      </c>
      <c r="BJ353" s="88">
        <v>12.26</v>
      </c>
      <c r="BM353" s="88">
        <v>13.09</v>
      </c>
      <c r="BN353" s="88">
        <v>12.82</v>
      </c>
      <c r="BR353" s="88">
        <v>16.45</v>
      </c>
      <c r="BT353" s="88">
        <v>15.53</v>
      </c>
      <c r="BV353" s="88">
        <v>18.16</v>
      </c>
      <c r="BY353" s="88">
        <v>14.08</v>
      </c>
      <c r="BZ353" s="88">
        <v>12.51</v>
      </c>
      <c r="CC353" s="88">
        <v>15.54</v>
      </c>
      <c r="CE353" s="88">
        <v>17.62</v>
      </c>
      <c r="CG353" s="88">
        <v>16.059999999999999</v>
      </c>
      <c r="CQ353" s="88">
        <v>13.99</v>
      </c>
      <c r="CR353" s="126"/>
    </row>
    <row r="354" spans="1:96">
      <c r="A354" s="88"/>
      <c r="B354" s="99"/>
      <c r="C354" s="100">
        <v>300</v>
      </c>
      <c r="D354" s="108">
        <v>17.14</v>
      </c>
      <c r="E354" s="88">
        <f>COUNT(CR354:#REF!)</f>
        <v>0</v>
      </c>
      <c r="F354" s="88" t="e">
        <f>SUM(CR354:#REF!)</f>
        <v>#REF!</v>
      </c>
      <c r="G354" s="15" t="e">
        <f>AVERAGE(CR354:#REF!)</f>
        <v>#REF!</v>
      </c>
      <c r="H354" s="15" t="e">
        <f>STDEV(CR354:#REF!)</f>
        <v>#REF!</v>
      </c>
      <c r="I354" s="88" t="e">
        <f>MAX(CR354:#REF!)</f>
        <v>#REF!</v>
      </c>
      <c r="J354" s="88" t="e">
        <f>MIN(CR354:#REF!)</f>
        <v>#REF!</v>
      </c>
      <c r="K354" s="16" t="e">
        <f t="shared" si="98"/>
        <v>#REF!</v>
      </c>
      <c r="L354" s="16" t="e">
        <f t="shared" si="99"/>
        <v>#REF!</v>
      </c>
      <c r="AO354" s="88"/>
      <c r="AP354" s="99"/>
      <c r="AQ354" s="134">
        <v>300</v>
      </c>
      <c r="AT354" s="17">
        <v>14.23</v>
      </c>
      <c r="AU354" s="108">
        <v>18.75</v>
      </c>
      <c r="AV354" s="108">
        <v>17.14</v>
      </c>
      <c r="BA354" s="94">
        <v>16.48</v>
      </c>
      <c r="BC354">
        <v>17.34</v>
      </c>
      <c r="BD354">
        <v>16.649999999999999</v>
      </c>
      <c r="BF354" s="120">
        <v>11</v>
      </c>
      <c r="CR354" s="126"/>
    </row>
    <row r="355" spans="1:96">
      <c r="A355" s="88"/>
      <c r="B355" s="99"/>
      <c r="C355" s="100">
        <v>400</v>
      </c>
      <c r="D355" s="108">
        <v>14.91</v>
      </c>
      <c r="E355" s="88">
        <f>COUNT(CR355:#REF!)</f>
        <v>0</v>
      </c>
      <c r="F355" s="88" t="e">
        <f>SUM(CR355:#REF!)</f>
        <v>#REF!</v>
      </c>
      <c r="G355" s="15" t="e">
        <f>AVERAGE(CR355:#REF!)</f>
        <v>#REF!</v>
      </c>
      <c r="H355" s="15" t="e">
        <f>STDEV(CR355:#REF!)</f>
        <v>#REF!</v>
      </c>
      <c r="I355" s="88" t="e">
        <f>MAX(CR355:#REF!)</f>
        <v>#REF!</v>
      </c>
      <c r="J355" s="88" t="e">
        <f>MIN(CR355:#REF!)</f>
        <v>#REF!</v>
      </c>
      <c r="K355" s="16" t="e">
        <f t="shared" si="98"/>
        <v>#REF!</v>
      </c>
      <c r="L355" s="16" t="e">
        <f t="shared" si="99"/>
        <v>#REF!</v>
      </c>
      <c r="AO355" s="88"/>
      <c r="AP355" s="99"/>
      <c r="AQ355" s="134">
        <v>400</v>
      </c>
      <c r="AT355" s="17">
        <v>10.99</v>
      </c>
      <c r="AU355" s="108">
        <v>15.99</v>
      </c>
      <c r="AV355" s="108">
        <v>14.91</v>
      </c>
      <c r="BA355" s="94">
        <v>13.93</v>
      </c>
      <c r="BC355">
        <v>13.93</v>
      </c>
      <c r="BD355">
        <v>13.81</v>
      </c>
      <c r="BF355" s="120">
        <v>9.66</v>
      </c>
      <c r="CR355" s="126"/>
    </row>
    <row r="356" spans="1:96">
      <c r="A356" s="88"/>
      <c r="B356" s="99"/>
      <c r="C356" s="100">
        <v>500</v>
      </c>
      <c r="E356" s="88">
        <f>COUNT(CR356:#REF!)</f>
        <v>0</v>
      </c>
      <c r="F356" s="88" t="e">
        <f>SUM(CR356:#REF!)</f>
        <v>#REF!</v>
      </c>
      <c r="G356" s="15" t="e">
        <f>AVERAGE(CR356:#REF!)</f>
        <v>#REF!</v>
      </c>
      <c r="H356" s="15" t="e">
        <f>STDEV(CR356:#REF!)</f>
        <v>#REF!</v>
      </c>
      <c r="I356" s="88" t="e">
        <f>MAX(CR356:#REF!)</f>
        <v>#REF!</v>
      </c>
      <c r="J356" s="88" t="e">
        <f>MIN(CR356:#REF!)</f>
        <v>#REF!</v>
      </c>
      <c r="K356" s="16" t="e">
        <f t="shared" si="98"/>
        <v>#REF!</v>
      </c>
      <c r="L356" s="16" t="e">
        <f t="shared" si="99"/>
        <v>#REF!</v>
      </c>
      <c r="AO356" s="88"/>
      <c r="AP356" s="99"/>
      <c r="AQ356" s="134">
        <v>500</v>
      </c>
      <c r="AT356" s="17">
        <v>8.94</v>
      </c>
      <c r="AU356" s="108">
        <v>12.83</v>
      </c>
      <c r="BA356" s="94">
        <v>11.34</v>
      </c>
      <c r="BC356">
        <v>9.39</v>
      </c>
      <c r="BF356" s="120"/>
      <c r="CR356" s="126"/>
    </row>
    <row r="357" spans="1:96">
      <c r="A357" s="88"/>
      <c r="B357" s="99"/>
      <c r="C357" s="100">
        <v>600</v>
      </c>
      <c r="D357" s="88"/>
      <c r="E357" s="88">
        <f>COUNT(CR357:#REF!)</f>
        <v>0</v>
      </c>
      <c r="F357" s="88" t="e">
        <f>SUM(CR357:#REF!)</f>
        <v>#REF!</v>
      </c>
      <c r="G357" s="15" t="e">
        <f>AVERAGE(CR357:#REF!)</f>
        <v>#REF!</v>
      </c>
      <c r="H357" s="15" t="e">
        <f>STDEV(CR357:#REF!)</f>
        <v>#REF!</v>
      </c>
      <c r="I357" s="88" t="e">
        <f>MAX(CR357:#REF!)</f>
        <v>#REF!</v>
      </c>
      <c r="J357" s="88" t="e">
        <f>MIN(CR357:#REF!)</f>
        <v>#REF!</v>
      </c>
      <c r="K357" s="16" t="e">
        <f t="shared" si="98"/>
        <v>#REF!</v>
      </c>
      <c r="L357" s="16" t="e">
        <f t="shared" si="99"/>
        <v>#REF!</v>
      </c>
      <c r="AO357" s="88"/>
      <c r="AP357" s="99"/>
      <c r="AQ357" s="134">
        <v>600</v>
      </c>
      <c r="AS357" s="88"/>
      <c r="AT357" s="88"/>
      <c r="AU357" s="88"/>
      <c r="AV357" s="88"/>
      <c r="AW357" s="88"/>
      <c r="AX357" s="88"/>
      <c r="AY357" s="88"/>
      <c r="AZ357" s="88"/>
      <c r="BA357" s="94"/>
      <c r="BB357" s="88"/>
      <c r="BC357" s="88"/>
      <c r="BD357" s="88"/>
      <c r="BE357" s="88"/>
      <c r="BF357" s="121"/>
      <c r="BG357" s="88"/>
      <c r="BH357" s="88"/>
      <c r="BI357" s="88"/>
      <c r="BJ357" s="88"/>
      <c r="BK357" s="88"/>
      <c r="BL357" s="88"/>
      <c r="BM357" s="88"/>
      <c r="BN357" s="88"/>
      <c r="BO357" s="88"/>
      <c r="BP357" s="88"/>
      <c r="BQ357" s="88"/>
      <c r="BR357" s="88"/>
      <c r="BS357" s="88"/>
      <c r="BT357" s="88"/>
      <c r="BU357" s="88"/>
      <c r="BV357" s="88"/>
      <c r="BW357" s="88"/>
      <c r="BX357" s="88"/>
      <c r="BY357" s="88"/>
      <c r="BZ357" s="88"/>
      <c r="CA357" s="88"/>
      <c r="CB357" s="88"/>
      <c r="CC357" s="88"/>
      <c r="CD357" s="88"/>
      <c r="CE357" s="88"/>
      <c r="CF357" s="88"/>
      <c r="CG357" s="88"/>
      <c r="CH357" s="88"/>
      <c r="CI357" s="88"/>
      <c r="CJ357" s="88"/>
      <c r="CK357" s="88"/>
      <c r="CL357" s="88"/>
      <c r="CM357" s="88"/>
      <c r="CN357" s="88"/>
      <c r="CO357" s="88"/>
      <c r="CP357" s="88"/>
      <c r="CQ357" s="88"/>
      <c r="CR357" s="126"/>
    </row>
    <row r="358" spans="1:96">
      <c r="A358" s="88"/>
      <c r="B358" s="94"/>
      <c r="C358" s="130"/>
      <c r="D358" s="88"/>
      <c r="E358" s="88"/>
      <c r="F358" s="88"/>
      <c r="G358" s="15"/>
      <c r="H358" s="15"/>
      <c r="I358" s="88"/>
      <c r="J358" s="88"/>
      <c r="AO358" s="88"/>
      <c r="AP358" s="94"/>
      <c r="AQ358" s="131"/>
      <c r="AS358" s="88"/>
      <c r="AT358" s="88"/>
      <c r="AU358" s="88"/>
      <c r="AV358" s="88"/>
      <c r="AW358" s="88"/>
      <c r="AX358" s="88"/>
      <c r="AY358" s="88"/>
      <c r="AZ358" s="88"/>
      <c r="BA358" s="94"/>
      <c r="BB358" s="88"/>
      <c r="BC358" s="88"/>
      <c r="BD358" s="88"/>
      <c r="BE358" s="88"/>
      <c r="BF358" s="121"/>
      <c r="BG358" s="88"/>
      <c r="BH358" s="88"/>
      <c r="BI358" s="88"/>
      <c r="BJ358" s="88"/>
      <c r="BK358" s="88"/>
      <c r="BL358" s="88"/>
      <c r="BM358" s="88"/>
      <c r="BN358" s="88"/>
      <c r="BO358" s="88"/>
      <c r="BP358" s="88"/>
      <c r="BQ358" s="88"/>
      <c r="BR358" s="88"/>
      <c r="BS358" s="88"/>
      <c r="BT358" s="88"/>
      <c r="BU358" s="88"/>
      <c r="BV358" s="88"/>
      <c r="BW358" s="88"/>
      <c r="BX358" s="88"/>
      <c r="BY358" s="88"/>
      <c r="BZ358" s="88"/>
      <c r="CA358" s="88"/>
      <c r="CB358" s="88"/>
      <c r="CC358" s="88"/>
      <c r="CD358" s="88"/>
      <c r="CE358" s="88"/>
      <c r="CF358" s="88"/>
      <c r="CG358" s="88"/>
      <c r="CH358" s="88"/>
      <c r="CI358" s="88"/>
      <c r="CJ358" s="88"/>
      <c r="CK358" s="88"/>
      <c r="CL358" s="88"/>
      <c r="CM358" s="88"/>
      <c r="CN358" s="88"/>
      <c r="CO358" s="88"/>
      <c r="CP358" s="88"/>
      <c r="CQ358" s="88"/>
      <c r="CR358" s="131"/>
    </row>
    <row r="359" spans="1:96">
      <c r="A359" s="95"/>
      <c r="B359" s="96"/>
      <c r="C359" s="97" t="s">
        <v>15</v>
      </c>
      <c r="D359" s="95">
        <v>147</v>
      </c>
      <c r="E359" s="88">
        <f>COUNT(CR359:#REF!)</f>
        <v>0</v>
      </c>
      <c r="F359" s="88" t="e">
        <f>SUM(CR359:#REF!)</f>
        <v>#REF!</v>
      </c>
      <c r="G359" s="15" t="e">
        <f>AVERAGE(CR359:#REF!)</f>
        <v>#REF!</v>
      </c>
      <c r="H359" s="15" t="e">
        <f>STDEV(CR359:#REF!)</f>
        <v>#REF!</v>
      </c>
      <c r="I359" s="88" t="e">
        <f>MAX(CR359:#REF!)</f>
        <v>#REF!</v>
      </c>
      <c r="J359" s="88" t="e">
        <f>MIN(CR359:#REF!)</f>
        <v>#REF!</v>
      </c>
      <c r="K359" s="16" t="e">
        <f>D359-G359</f>
        <v>#REF!</v>
      </c>
      <c r="AO359" s="95"/>
      <c r="AP359" s="96"/>
      <c r="AQ359" s="133" t="s">
        <v>15</v>
      </c>
      <c r="AS359" s="95"/>
      <c r="AT359" s="5">
        <v>321</v>
      </c>
      <c r="AU359" s="95">
        <v>73</v>
      </c>
      <c r="AV359" s="95">
        <v>147</v>
      </c>
      <c r="AW359" s="95">
        <v>145</v>
      </c>
      <c r="AX359" s="95"/>
      <c r="AY359" s="95"/>
      <c r="AZ359">
        <v>215</v>
      </c>
      <c r="BA359" s="94">
        <v>45</v>
      </c>
      <c r="BB359" s="95">
        <v>172</v>
      </c>
      <c r="BC359" s="95">
        <v>38</v>
      </c>
      <c r="BD359" s="95">
        <v>65</v>
      </c>
      <c r="BE359" s="95"/>
      <c r="BF359" s="95"/>
      <c r="BG359" s="95"/>
      <c r="BH359" s="95">
        <v>109</v>
      </c>
      <c r="BI359" s="95">
        <v>126</v>
      </c>
      <c r="BJ359" s="95">
        <v>155</v>
      </c>
      <c r="BK359" s="95"/>
      <c r="BL359" s="95"/>
      <c r="BM359" s="95">
        <v>62</v>
      </c>
      <c r="BN359" s="95">
        <v>78</v>
      </c>
      <c r="BO359" s="95"/>
      <c r="BP359" s="95"/>
      <c r="BQ359" s="95"/>
      <c r="BR359" s="95">
        <v>333</v>
      </c>
      <c r="BS359" s="95"/>
      <c r="BT359" s="95"/>
      <c r="BU359" s="95"/>
      <c r="BV359" s="95">
        <v>115</v>
      </c>
      <c r="BW359" s="95"/>
      <c r="BX359" s="95"/>
      <c r="BY359" s="95">
        <v>30</v>
      </c>
      <c r="BZ359" s="95">
        <v>336</v>
      </c>
      <c r="CA359" s="95"/>
      <c r="CB359" s="95"/>
      <c r="CC359" s="95"/>
      <c r="CD359" s="95"/>
      <c r="CE359" s="95"/>
      <c r="CF359" s="95"/>
      <c r="CG359" s="95"/>
      <c r="CH359" s="95"/>
      <c r="CI359" s="95"/>
      <c r="CJ359" s="95"/>
      <c r="CK359" s="95"/>
      <c r="CL359" s="95"/>
      <c r="CM359" s="95"/>
      <c r="CN359" s="95"/>
      <c r="CO359" s="95"/>
      <c r="CP359" s="95"/>
      <c r="CQ359" s="95">
        <v>114</v>
      </c>
      <c r="CR359" s="125"/>
    </row>
    <row r="360" spans="1:96">
      <c r="A360" s="88"/>
      <c r="B360" s="99"/>
      <c r="C360" s="100" t="s">
        <v>16</v>
      </c>
      <c r="D360" s="88">
        <v>0.3</v>
      </c>
      <c r="E360" s="88">
        <f>COUNT(CR360:#REF!)</f>
        <v>0</v>
      </c>
      <c r="F360" s="88" t="e">
        <f>SUM(CR360:#REF!)</f>
        <v>#REF!</v>
      </c>
      <c r="G360" s="15" t="e">
        <f>AVERAGE(CR360:#REF!)</f>
        <v>#REF!</v>
      </c>
      <c r="H360" s="15" t="e">
        <f>STDEV(CR360:#REF!)</f>
        <v>#REF!</v>
      </c>
      <c r="I360" s="88" t="e">
        <f>MAX(CR360:#REF!)</f>
        <v>#REF!</v>
      </c>
      <c r="J360" s="88" t="e">
        <f>MIN(CR360:#REF!)</f>
        <v>#REF!</v>
      </c>
      <c r="K360" s="16" t="e">
        <f>D360-G360</f>
        <v>#REF!</v>
      </c>
      <c r="AO360" s="88"/>
      <c r="AP360" s="99"/>
      <c r="AQ360" s="134" t="s">
        <v>16</v>
      </c>
      <c r="AS360" s="88"/>
      <c r="AT360" s="1">
        <v>2.2999999999999998</v>
      </c>
      <c r="AU360" s="88">
        <v>0.6</v>
      </c>
      <c r="AV360" s="88">
        <v>0.3</v>
      </c>
      <c r="AW360" s="88">
        <v>0.6</v>
      </c>
      <c r="AX360" s="88"/>
      <c r="AY360" s="88"/>
      <c r="AZ360">
        <v>1</v>
      </c>
      <c r="BA360" s="94">
        <v>1.8</v>
      </c>
      <c r="BB360" s="88">
        <v>1.2</v>
      </c>
      <c r="BC360" s="88">
        <v>1.3</v>
      </c>
      <c r="BD360" s="88">
        <v>1.1000000000000001</v>
      </c>
      <c r="BE360" s="88"/>
      <c r="BF360" s="88"/>
      <c r="BG360" s="88"/>
      <c r="BH360" s="88">
        <v>1.06</v>
      </c>
      <c r="BI360" s="88">
        <v>0.68</v>
      </c>
      <c r="BJ360" s="88">
        <v>1.1599999999999999</v>
      </c>
      <c r="BK360" s="88"/>
      <c r="BL360" s="88"/>
      <c r="BM360" s="88">
        <v>1.19</v>
      </c>
      <c r="BN360" s="88">
        <v>2.2000000000000002</v>
      </c>
      <c r="BO360" s="88"/>
      <c r="BP360" s="88"/>
      <c r="BQ360" s="88"/>
      <c r="BR360" s="88">
        <v>0.7</v>
      </c>
      <c r="BS360" s="88"/>
      <c r="BT360" s="88"/>
      <c r="BU360" s="88"/>
      <c r="BV360" s="88">
        <v>0.7</v>
      </c>
      <c r="BW360" s="88"/>
      <c r="BX360" s="88"/>
      <c r="BY360" s="88">
        <v>1.8</v>
      </c>
      <c r="BZ360" s="88">
        <v>1</v>
      </c>
      <c r="CA360" s="88"/>
      <c r="CB360" s="88"/>
      <c r="CC360" s="88"/>
      <c r="CD360" s="88"/>
      <c r="CE360" s="88"/>
      <c r="CF360" s="88"/>
      <c r="CG360" s="88"/>
      <c r="CH360" s="88"/>
      <c r="CI360" s="88"/>
      <c r="CJ360" s="88"/>
      <c r="CK360" s="88"/>
      <c r="CL360" s="88"/>
      <c r="CM360" s="88"/>
      <c r="CN360" s="88"/>
      <c r="CO360" s="88"/>
      <c r="CP360" s="88"/>
      <c r="CQ360" s="88">
        <v>2</v>
      </c>
      <c r="CR360" s="126"/>
    </row>
    <row r="361" spans="1:96">
      <c r="A361" s="88" t="s">
        <v>0</v>
      </c>
      <c r="B361" s="88" t="s">
        <v>1</v>
      </c>
      <c r="C361" s="89" t="s">
        <v>2</v>
      </c>
      <c r="D361" s="88">
        <v>2003</v>
      </c>
      <c r="E361" s="88" t="s">
        <v>3</v>
      </c>
      <c r="F361" s="88" t="s">
        <v>79</v>
      </c>
      <c r="G361" s="15" t="s">
        <v>4</v>
      </c>
      <c r="H361" s="15" t="s">
        <v>82</v>
      </c>
      <c r="I361" s="88" t="s">
        <v>5</v>
      </c>
      <c r="J361" s="88" t="s">
        <v>6</v>
      </c>
      <c r="K361" s="15" t="s">
        <v>7</v>
      </c>
      <c r="AO361" s="91" t="s">
        <v>11</v>
      </c>
      <c r="AP361" s="91" t="s">
        <v>12</v>
      </c>
      <c r="AQ361" s="128" t="s">
        <v>13</v>
      </c>
      <c r="AS361" s="88">
        <v>2006</v>
      </c>
      <c r="AT361" s="88">
        <v>2005</v>
      </c>
      <c r="AU361" s="88">
        <v>2004</v>
      </c>
      <c r="AV361" s="88">
        <v>2003</v>
      </c>
      <c r="AW361" s="88">
        <v>2002</v>
      </c>
      <c r="AX361" s="88"/>
      <c r="AY361" s="88">
        <v>2002</v>
      </c>
      <c r="AZ361" s="88">
        <v>2001</v>
      </c>
      <c r="BA361" s="88">
        <v>2000</v>
      </c>
      <c r="BB361" s="88">
        <v>1999</v>
      </c>
      <c r="BC361" s="88">
        <v>1999</v>
      </c>
      <c r="BD361" s="88" t="s">
        <v>81</v>
      </c>
      <c r="BE361" s="88">
        <v>1997</v>
      </c>
      <c r="BF361" s="88">
        <v>1996</v>
      </c>
      <c r="BG361" s="88">
        <v>1995</v>
      </c>
      <c r="BH361" s="91">
        <v>1994</v>
      </c>
      <c r="BI361" s="91">
        <v>1993</v>
      </c>
      <c r="BJ361" s="91">
        <v>1992</v>
      </c>
      <c r="BK361" s="91">
        <v>1991</v>
      </c>
      <c r="BL361" s="91">
        <v>1990</v>
      </c>
      <c r="BM361" s="91">
        <v>1990</v>
      </c>
      <c r="BN361" s="91">
        <v>1989</v>
      </c>
      <c r="BO361" s="91">
        <v>1989</v>
      </c>
      <c r="BP361" s="91">
        <v>1989</v>
      </c>
      <c r="BQ361" s="91">
        <v>1988</v>
      </c>
      <c r="BR361" s="91">
        <v>1988</v>
      </c>
      <c r="BS361" s="91">
        <v>1987</v>
      </c>
      <c r="BT361" s="91">
        <v>1986</v>
      </c>
      <c r="BU361" s="91">
        <v>1986</v>
      </c>
      <c r="BV361" s="91">
        <v>1986</v>
      </c>
      <c r="BW361" s="91">
        <v>1985</v>
      </c>
      <c r="BX361" s="91">
        <v>1985</v>
      </c>
      <c r="BY361" s="91">
        <v>1985</v>
      </c>
      <c r="BZ361" s="91">
        <v>1984</v>
      </c>
      <c r="CA361" s="91">
        <v>1984</v>
      </c>
      <c r="CB361" s="91">
        <v>1984</v>
      </c>
      <c r="CC361" s="91">
        <v>1984</v>
      </c>
      <c r="CD361" s="91">
        <v>1984</v>
      </c>
      <c r="CE361" s="91">
        <v>1983</v>
      </c>
      <c r="CF361" s="91">
        <v>1983</v>
      </c>
      <c r="CG361" s="91">
        <v>1983</v>
      </c>
      <c r="CH361" s="91">
        <v>1983</v>
      </c>
      <c r="CI361" s="91">
        <v>1982</v>
      </c>
      <c r="CJ361" s="91">
        <v>1982</v>
      </c>
      <c r="CK361" s="91">
        <v>1982</v>
      </c>
      <c r="CL361" s="91">
        <v>1982</v>
      </c>
      <c r="CM361" s="91">
        <v>1981</v>
      </c>
      <c r="CN361" s="91">
        <v>1981</v>
      </c>
      <c r="CO361" s="91">
        <v>1981</v>
      </c>
      <c r="CP361" s="91">
        <v>1981</v>
      </c>
      <c r="CQ361" s="91">
        <v>1981</v>
      </c>
      <c r="CR361" s="128">
        <v>1980</v>
      </c>
    </row>
    <row r="362" spans="1:96">
      <c r="A362" s="91">
        <v>2</v>
      </c>
      <c r="B362" s="92">
        <v>31</v>
      </c>
      <c r="C362" s="93" t="s">
        <v>14</v>
      </c>
      <c r="D362" s="91">
        <v>4</v>
      </c>
      <c r="E362" s="88">
        <f>COUNT(CR362:#REF!)</f>
        <v>0</v>
      </c>
      <c r="F362" s="88" t="e">
        <f>SUM(CR362:#REF!)</f>
        <v>#REF!</v>
      </c>
      <c r="G362" s="15" t="e">
        <f>AVERAGE(CR362:#REF!)</f>
        <v>#REF!</v>
      </c>
      <c r="H362" s="15" t="e">
        <f>STDEV(CR362:#REF!)</f>
        <v>#REF!</v>
      </c>
      <c r="I362" s="88" t="e">
        <f>MAX(CR362:#REF!)</f>
        <v>#REF!</v>
      </c>
      <c r="J362" s="88" t="e">
        <f>MIN(CR362:#REF!)</f>
        <v>#REF!</v>
      </c>
      <c r="K362" s="16" t="e">
        <f t="shared" si="98"/>
        <v>#REF!</v>
      </c>
      <c r="AO362" s="91">
        <v>2</v>
      </c>
      <c r="AP362" s="92">
        <v>31</v>
      </c>
      <c r="AQ362" s="132" t="s">
        <v>14</v>
      </c>
      <c r="AS362" s="91"/>
      <c r="AT362" s="3">
        <v>7</v>
      </c>
      <c r="AU362" s="91">
        <v>243</v>
      </c>
      <c r="AV362" s="91">
        <v>4</v>
      </c>
      <c r="AW362" s="91">
        <v>27</v>
      </c>
      <c r="AX362" s="91"/>
      <c r="AY362" s="91"/>
      <c r="AZ362" s="94">
        <v>9</v>
      </c>
      <c r="BA362" s="91"/>
      <c r="BB362" s="91">
        <v>26</v>
      </c>
      <c r="BC362" s="91"/>
      <c r="BD362" s="91"/>
      <c r="BE362" s="91"/>
      <c r="BF362" s="91"/>
      <c r="BG362" s="91"/>
      <c r="BH362" s="91">
        <v>7</v>
      </c>
      <c r="BI362" s="91"/>
      <c r="BJ362" s="91">
        <v>10</v>
      </c>
      <c r="BK362" s="91">
        <v>9</v>
      </c>
      <c r="BL362" s="91"/>
      <c r="BM362" s="91">
        <v>10</v>
      </c>
      <c r="BN362" s="91">
        <v>15</v>
      </c>
      <c r="BO362" s="91"/>
      <c r="BP362" s="91"/>
      <c r="BQ362" s="91"/>
      <c r="BR362" s="91"/>
      <c r="BS362" s="91"/>
      <c r="BT362" s="91"/>
      <c r="BU362" s="91"/>
      <c r="BV362" s="91">
        <v>17</v>
      </c>
      <c r="BW362" s="91"/>
      <c r="BX362" s="91"/>
      <c r="BY362" s="91">
        <v>6</v>
      </c>
      <c r="BZ362" s="91"/>
      <c r="CA362" s="91"/>
      <c r="CB362" s="91"/>
      <c r="CC362" s="91">
        <v>11</v>
      </c>
      <c r="CD362" s="91"/>
      <c r="CE362" s="91">
        <v>28</v>
      </c>
      <c r="CF362" s="91"/>
      <c r="CG362" s="91">
        <v>15</v>
      </c>
      <c r="CH362" s="91"/>
      <c r="CI362" s="91"/>
      <c r="CJ362" s="91"/>
      <c r="CK362" s="91"/>
      <c r="CL362" s="91"/>
      <c r="CM362" s="91"/>
      <c r="CN362" s="91"/>
      <c r="CO362" s="91"/>
      <c r="CP362" s="91"/>
      <c r="CQ362" s="91"/>
      <c r="CR362" s="124"/>
    </row>
    <row r="363" spans="1:96">
      <c r="A363" s="88"/>
      <c r="B363" s="99"/>
      <c r="C363" s="97">
        <v>0</v>
      </c>
      <c r="D363" s="95">
        <v>19.399999999999999</v>
      </c>
      <c r="E363" s="88">
        <f>COUNT(CR363:#REF!)</f>
        <v>0</v>
      </c>
      <c r="F363" s="88" t="e">
        <f>SUM(CR363:#REF!)</f>
        <v>#REF!</v>
      </c>
      <c r="G363" s="15" t="e">
        <f>AVERAGE(CR363:#REF!)</f>
        <v>#REF!</v>
      </c>
      <c r="H363" s="15" t="e">
        <f>STDEV(CR363:#REF!)</f>
        <v>#REF!</v>
      </c>
      <c r="I363" s="88" t="e">
        <f>MAX(CR363:#REF!)</f>
        <v>#REF!</v>
      </c>
      <c r="J363" s="88" t="e">
        <f>MIN(CR363:#REF!)</f>
        <v>#REF!</v>
      </c>
      <c r="K363" s="16" t="e">
        <f t="shared" si="98"/>
        <v>#REF!</v>
      </c>
      <c r="AO363" s="88"/>
      <c r="AP363" s="99"/>
      <c r="AQ363" s="133">
        <v>0</v>
      </c>
      <c r="AS363" s="95"/>
      <c r="AT363" s="5">
        <v>17.2</v>
      </c>
      <c r="AU363" s="95">
        <v>19.899999999999999</v>
      </c>
      <c r="AV363" s="95">
        <v>19.399999999999999</v>
      </c>
      <c r="AW363" s="95">
        <v>20.5</v>
      </c>
      <c r="AX363" s="95"/>
      <c r="AY363" s="95"/>
      <c r="AZ363" s="94">
        <v>16.3</v>
      </c>
      <c r="BA363" s="95"/>
      <c r="BB363" s="95">
        <v>18.5</v>
      </c>
      <c r="BC363" s="95"/>
      <c r="BD363" s="95"/>
      <c r="BE363" s="95"/>
      <c r="BF363" s="95"/>
      <c r="BG363" s="95"/>
      <c r="BH363" s="95">
        <v>19.899999999999999</v>
      </c>
      <c r="BI363" s="95"/>
      <c r="BJ363" s="95">
        <v>16.399999999999999</v>
      </c>
      <c r="BK363" s="95">
        <v>14.8</v>
      </c>
      <c r="BL363" s="95"/>
      <c r="BM363" s="95">
        <v>18.100000000000001</v>
      </c>
      <c r="BN363" s="95">
        <v>16.8</v>
      </c>
      <c r="BO363" s="95"/>
      <c r="BP363" s="95"/>
      <c r="BQ363" s="95"/>
      <c r="BR363" s="95"/>
      <c r="BS363" s="95"/>
      <c r="BT363" s="95"/>
      <c r="BU363" s="95"/>
      <c r="BV363" s="95">
        <v>19.5</v>
      </c>
      <c r="BW363" s="95"/>
      <c r="BX363" s="95"/>
      <c r="BY363" s="95">
        <v>15.8</v>
      </c>
      <c r="BZ363" s="95"/>
      <c r="CA363" s="95"/>
      <c r="CB363" s="95"/>
      <c r="CC363" s="95">
        <v>16.7</v>
      </c>
      <c r="CD363" s="95"/>
      <c r="CE363" s="95">
        <v>17.5</v>
      </c>
      <c r="CF363" s="95"/>
      <c r="CG363" s="95">
        <v>17.399999999999999</v>
      </c>
      <c r="CH363" s="95"/>
      <c r="CI363" s="95"/>
      <c r="CJ363" s="95"/>
      <c r="CK363" s="95"/>
      <c r="CL363" s="95"/>
      <c r="CM363" s="95"/>
      <c r="CN363" s="95"/>
      <c r="CO363" s="95"/>
      <c r="CP363" s="95"/>
      <c r="CQ363" s="95"/>
      <c r="CR363" s="125"/>
    </row>
    <row r="364" spans="1:96">
      <c r="A364" s="88"/>
      <c r="B364" s="99"/>
      <c r="C364" s="100">
        <v>10</v>
      </c>
      <c r="D364" s="108">
        <v>19.440000000000001</v>
      </c>
      <c r="E364" s="88">
        <f>COUNT(CR364:#REF!)</f>
        <v>0</v>
      </c>
      <c r="F364" s="88" t="e">
        <f>SUM(CR364:#REF!)</f>
        <v>#REF!</v>
      </c>
      <c r="G364" s="15" t="e">
        <f>AVERAGE(CR364:#REF!)</f>
        <v>#REF!</v>
      </c>
      <c r="H364" s="15" t="e">
        <f>STDEV(CR364:#REF!)</f>
        <v>#REF!</v>
      </c>
      <c r="I364" s="88" t="e">
        <f>MAX(CR364:#REF!)</f>
        <v>#REF!</v>
      </c>
      <c r="J364" s="88" t="e">
        <f>MIN(CR364:#REF!)</f>
        <v>#REF!</v>
      </c>
      <c r="K364" s="16" t="e">
        <f t="shared" si="98"/>
        <v>#REF!</v>
      </c>
      <c r="AO364" s="88"/>
      <c r="AP364" s="99"/>
      <c r="AQ364" s="134">
        <v>10</v>
      </c>
      <c r="AT364" s="17">
        <v>17.079999999999998</v>
      </c>
      <c r="AU364" s="108">
        <v>19.71</v>
      </c>
      <c r="AV364" s="108">
        <v>19.440000000000001</v>
      </c>
      <c r="AW364" s="108">
        <v>20.37</v>
      </c>
      <c r="AZ364" s="94">
        <v>16.350000000000001</v>
      </c>
      <c r="BB364">
        <v>17.87</v>
      </c>
      <c r="BH364" s="88">
        <v>19.489999999999998</v>
      </c>
      <c r="BJ364" s="88">
        <v>15.69</v>
      </c>
      <c r="BK364">
        <v>13.03</v>
      </c>
      <c r="BM364" s="88">
        <v>17.149999999999999</v>
      </c>
      <c r="BN364" s="88">
        <v>16.25</v>
      </c>
      <c r="BV364" s="88">
        <v>19.21</v>
      </c>
      <c r="BY364" s="88">
        <v>15.74</v>
      </c>
      <c r="CC364" s="88">
        <v>16.940000000000001</v>
      </c>
      <c r="CE364" s="88">
        <v>17.77</v>
      </c>
      <c r="CG364" s="88">
        <v>17.75</v>
      </c>
      <c r="CR364" s="126"/>
    </row>
    <row r="365" spans="1:96">
      <c r="A365" s="88"/>
      <c r="B365" s="99"/>
      <c r="C365" s="100">
        <v>20</v>
      </c>
      <c r="D365" s="108">
        <v>19.440000000000001</v>
      </c>
      <c r="E365" s="88">
        <f>COUNT(CR365:#REF!)</f>
        <v>0</v>
      </c>
      <c r="F365" s="88" t="e">
        <f>SUM(CR365:#REF!)</f>
        <v>#REF!</v>
      </c>
      <c r="G365" s="15" t="e">
        <f>AVERAGE(CR365:#REF!)</f>
        <v>#REF!</v>
      </c>
      <c r="H365" s="15" t="e">
        <f>STDEV(CR365:#REF!)</f>
        <v>#REF!</v>
      </c>
      <c r="I365" s="88" t="e">
        <f>MAX(CR365:#REF!)</f>
        <v>#REF!</v>
      </c>
      <c r="J365" s="88" t="e">
        <f>MIN(CR365:#REF!)</f>
        <v>#REF!</v>
      </c>
      <c r="K365" s="16" t="e">
        <f t="shared" si="98"/>
        <v>#REF!</v>
      </c>
      <c r="AO365" s="88"/>
      <c r="AP365" s="99"/>
      <c r="AQ365" s="134">
        <v>20</v>
      </c>
      <c r="AT365" s="17">
        <v>17.05</v>
      </c>
      <c r="AU365" s="108">
        <v>19.989999999999998</v>
      </c>
      <c r="AV365" s="108">
        <v>19.440000000000001</v>
      </c>
      <c r="AW365" s="108">
        <v>20.22</v>
      </c>
      <c r="AZ365" s="94">
        <v>16.34</v>
      </c>
      <c r="BB365">
        <v>17.84</v>
      </c>
      <c r="BH365" s="88">
        <v>19.489999999999998</v>
      </c>
      <c r="BJ365" s="88">
        <v>15.54</v>
      </c>
      <c r="BK365">
        <v>13.02</v>
      </c>
      <c r="BM365" s="88">
        <v>17.16</v>
      </c>
      <c r="BN365" s="88">
        <v>15.94</v>
      </c>
      <c r="BV365" s="88">
        <v>19.21</v>
      </c>
      <c r="BY365" s="88">
        <v>15.64</v>
      </c>
      <c r="CC365" s="88">
        <v>16.940000000000001</v>
      </c>
      <c r="CE365" s="88">
        <v>17.77</v>
      </c>
      <c r="CG365" s="88">
        <v>17.760000000000002</v>
      </c>
      <c r="CR365" s="126"/>
    </row>
    <row r="366" spans="1:96">
      <c r="A366" s="88"/>
      <c r="B366" s="99"/>
      <c r="C366" s="100">
        <v>30</v>
      </c>
      <c r="D366" s="108">
        <v>19.46</v>
      </c>
      <c r="E366" s="88">
        <f>COUNT(CR366:#REF!)</f>
        <v>0</v>
      </c>
      <c r="F366" s="88" t="e">
        <f>SUM(CR366:#REF!)</f>
        <v>#REF!</v>
      </c>
      <c r="G366" s="15" t="e">
        <f>AVERAGE(CR366:#REF!)</f>
        <v>#REF!</v>
      </c>
      <c r="H366" s="15" t="e">
        <f>STDEV(CR366:#REF!)</f>
        <v>#REF!</v>
      </c>
      <c r="I366" s="88" t="e">
        <f>MAX(CR366:#REF!)</f>
        <v>#REF!</v>
      </c>
      <c r="J366" s="88" t="e">
        <f>MIN(CR366:#REF!)</f>
        <v>#REF!</v>
      </c>
      <c r="K366" s="16" t="e">
        <f t="shared" si="98"/>
        <v>#REF!</v>
      </c>
      <c r="AO366" s="88"/>
      <c r="AP366" s="99"/>
      <c r="AQ366" s="134">
        <v>30</v>
      </c>
      <c r="AT366" s="17">
        <v>17.059999999999999</v>
      </c>
      <c r="AU366" s="108">
        <v>19.989999999999998</v>
      </c>
      <c r="AV366" s="108">
        <v>19.46</v>
      </c>
      <c r="AW366" s="108">
        <v>20.079999999999998</v>
      </c>
      <c r="AZ366" s="94">
        <v>16.28</v>
      </c>
      <c r="BB366">
        <v>17.72</v>
      </c>
      <c r="BH366" s="88">
        <v>19.46</v>
      </c>
      <c r="BJ366" s="88">
        <v>15.46</v>
      </c>
      <c r="BK366">
        <v>13</v>
      </c>
      <c r="BM366" s="88">
        <v>17.149999999999999</v>
      </c>
      <c r="BN366" s="88">
        <v>15.59</v>
      </c>
      <c r="BV366" s="88">
        <v>19.21</v>
      </c>
      <c r="BY366" s="88">
        <v>15.61</v>
      </c>
      <c r="CC366" s="88">
        <v>16.940000000000001</v>
      </c>
      <c r="CE366" s="88">
        <v>17.77</v>
      </c>
      <c r="CG366" s="88">
        <v>17.760000000000002</v>
      </c>
      <c r="CR366" s="126"/>
    </row>
    <row r="367" spans="1:96">
      <c r="A367" s="88"/>
      <c r="B367" s="99"/>
      <c r="C367" s="100">
        <v>50</v>
      </c>
      <c r="D367" s="108">
        <v>19.41</v>
      </c>
      <c r="E367" s="88">
        <f>COUNT(CR367:#REF!)</f>
        <v>0</v>
      </c>
      <c r="F367" s="88" t="e">
        <f>SUM(CR367:#REF!)</f>
        <v>#REF!</v>
      </c>
      <c r="G367" s="15" t="e">
        <f>AVERAGE(CR367:#REF!)</f>
        <v>#REF!</v>
      </c>
      <c r="H367" s="15" t="e">
        <f>STDEV(CR367:#REF!)</f>
        <v>#REF!</v>
      </c>
      <c r="I367" s="88" t="e">
        <f>MAX(CR367:#REF!)</f>
        <v>#REF!</v>
      </c>
      <c r="J367" s="88" t="e">
        <f>MIN(CR367:#REF!)</f>
        <v>#REF!</v>
      </c>
      <c r="K367" s="16" t="e">
        <f t="shared" si="98"/>
        <v>#REF!</v>
      </c>
      <c r="AO367" s="88"/>
      <c r="AP367" s="99"/>
      <c r="AQ367" s="134">
        <v>50</v>
      </c>
      <c r="AT367" s="17">
        <v>16.91</v>
      </c>
      <c r="AU367" s="108">
        <v>19.989999999999998</v>
      </c>
      <c r="AV367" s="108">
        <v>19.41</v>
      </c>
      <c r="AW367" s="108">
        <v>19.77</v>
      </c>
      <c r="AZ367" s="94">
        <v>16.23</v>
      </c>
      <c r="BB367">
        <v>17.600000000000001</v>
      </c>
      <c r="BH367" s="88">
        <v>19.440000000000001</v>
      </c>
      <c r="BJ367" s="88">
        <v>15.28</v>
      </c>
      <c r="BK367">
        <v>13</v>
      </c>
      <c r="BM367" s="88">
        <v>16.53</v>
      </c>
      <c r="BN367" s="88">
        <v>15.38</v>
      </c>
      <c r="BV367" s="88">
        <v>19.21</v>
      </c>
      <c r="BY367" s="88">
        <v>15.58</v>
      </c>
      <c r="CC367" s="88">
        <v>16.91</v>
      </c>
      <c r="CE367" s="88">
        <v>17.77</v>
      </c>
      <c r="CG367" s="88">
        <v>17.75</v>
      </c>
      <c r="CR367" s="126"/>
    </row>
    <row r="368" spans="1:96">
      <c r="A368" s="88"/>
      <c r="B368" s="99"/>
      <c r="C368" s="100">
        <v>75</v>
      </c>
      <c r="D368" s="108">
        <v>19.39</v>
      </c>
      <c r="E368" s="88">
        <f>COUNT(CR368:#REF!)</f>
        <v>0</v>
      </c>
      <c r="F368" s="88" t="e">
        <f>SUM(CR368:#REF!)</f>
        <v>#REF!</v>
      </c>
      <c r="G368" s="15" t="e">
        <f>AVERAGE(CR368:#REF!)</f>
        <v>#REF!</v>
      </c>
      <c r="H368" s="15" t="e">
        <f>STDEV(CR368:#REF!)</f>
        <v>#REF!</v>
      </c>
      <c r="I368" s="88" t="e">
        <f>MAX(CR368:#REF!)</f>
        <v>#REF!</v>
      </c>
      <c r="J368" s="88" t="e">
        <f>MIN(CR368:#REF!)</f>
        <v>#REF!</v>
      </c>
      <c r="K368" s="16" t="e">
        <f t="shared" si="98"/>
        <v>#REF!</v>
      </c>
      <c r="AO368" s="88"/>
      <c r="AP368" s="99"/>
      <c r="AQ368" s="134">
        <v>75</v>
      </c>
      <c r="AT368" s="17">
        <v>16.8</v>
      </c>
      <c r="AU368" s="108">
        <v>19.989999999999998</v>
      </c>
      <c r="AV368" s="108">
        <v>19.39</v>
      </c>
      <c r="AW368" s="108">
        <v>19.61</v>
      </c>
      <c r="AZ368" s="94">
        <v>16.13</v>
      </c>
      <c r="BB368">
        <v>17.170000000000002</v>
      </c>
      <c r="BH368" s="88">
        <v>19.45</v>
      </c>
      <c r="BJ368" s="88">
        <v>15.05</v>
      </c>
      <c r="BK368">
        <v>13</v>
      </c>
      <c r="BM368" s="88">
        <v>16.16</v>
      </c>
      <c r="BN368" s="88">
        <v>15.16</v>
      </c>
      <c r="BV368" s="88">
        <v>19.21</v>
      </c>
      <c r="BY368" s="88">
        <v>15.43</v>
      </c>
      <c r="CC368" s="88">
        <v>16.690000000000001</v>
      </c>
      <c r="CE368" s="88">
        <v>17.77</v>
      </c>
      <c r="CG368" s="88">
        <v>16.89</v>
      </c>
      <c r="CR368" s="126"/>
    </row>
    <row r="369" spans="1:96">
      <c r="A369" s="88"/>
      <c r="B369" s="99"/>
      <c r="C369" s="100">
        <v>100</v>
      </c>
      <c r="D369" s="108">
        <v>19.39</v>
      </c>
      <c r="E369" s="88">
        <f>COUNT(CR369:#REF!)</f>
        <v>0</v>
      </c>
      <c r="F369" s="88" t="e">
        <f>SUM(CR369:#REF!)</f>
        <v>#REF!</v>
      </c>
      <c r="G369" s="15" t="e">
        <f>AVERAGE(CR369:#REF!)</f>
        <v>#REF!</v>
      </c>
      <c r="H369" s="15" t="e">
        <f>STDEV(CR369:#REF!)</f>
        <v>#REF!</v>
      </c>
      <c r="I369" s="88" t="e">
        <f>MAX(CR369:#REF!)</f>
        <v>#REF!</v>
      </c>
      <c r="J369" s="88" t="e">
        <f>MIN(CR369:#REF!)</f>
        <v>#REF!</v>
      </c>
      <c r="K369" s="16" t="e">
        <f t="shared" si="98"/>
        <v>#REF!</v>
      </c>
      <c r="AO369" s="88"/>
      <c r="AP369" s="99"/>
      <c r="AQ369" s="134">
        <v>100</v>
      </c>
      <c r="AT369" s="17">
        <v>16.52</v>
      </c>
      <c r="AU369" s="108">
        <v>19.96</v>
      </c>
      <c r="AV369" s="108">
        <v>19.39</v>
      </c>
      <c r="AW369" s="108">
        <v>19.43</v>
      </c>
      <c r="AZ369" s="94">
        <v>15.01</v>
      </c>
      <c r="BB369">
        <v>16.329999999999998</v>
      </c>
      <c r="BH369" s="88">
        <v>19.45</v>
      </c>
      <c r="BJ369" s="88">
        <v>15.02</v>
      </c>
      <c r="BK369">
        <v>12.95</v>
      </c>
      <c r="BM369" s="88">
        <v>15.92</v>
      </c>
      <c r="BN369" s="88">
        <v>14.47</v>
      </c>
      <c r="BV369" s="88">
        <v>19.21</v>
      </c>
      <c r="BY369" s="88">
        <v>15.23</v>
      </c>
      <c r="CC369" s="88">
        <v>16.559999999999999</v>
      </c>
      <c r="CE369" s="88">
        <v>17.77</v>
      </c>
      <c r="CG369" s="88">
        <v>16.3</v>
      </c>
      <c r="CR369" s="126"/>
    </row>
    <row r="370" spans="1:96">
      <c r="A370" s="88"/>
      <c r="B370" s="99"/>
      <c r="C370" s="100">
        <v>150</v>
      </c>
      <c r="D370" s="108">
        <v>19.36</v>
      </c>
      <c r="E370" s="88">
        <f>COUNT(CR370:#REF!)</f>
        <v>0</v>
      </c>
      <c r="F370" s="88" t="e">
        <f>SUM(CR370:#REF!)</f>
        <v>#REF!</v>
      </c>
      <c r="G370" s="15" t="e">
        <f>AVERAGE(CR370:#REF!)</f>
        <v>#REF!</v>
      </c>
      <c r="H370" s="15" t="e">
        <f>STDEV(CR370:#REF!)</f>
        <v>#REF!</v>
      </c>
      <c r="I370" s="88" t="e">
        <f>MAX(CR370:#REF!)</f>
        <v>#REF!</v>
      </c>
      <c r="J370" s="88" t="e">
        <f>MIN(CR370:#REF!)</f>
        <v>#REF!</v>
      </c>
      <c r="K370" s="16" t="e">
        <f t="shared" si="98"/>
        <v>#REF!</v>
      </c>
      <c r="AO370" s="88"/>
      <c r="AP370" s="99"/>
      <c r="AQ370" s="134">
        <v>150</v>
      </c>
      <c r="AT370" s="17">
        <v>16.48</v>
      </c>
      <c r="AU370" s="108">
        <v>19.059999999999999</v>
      </c>
      <c r="AV370" s="108">
        <v>19.36</v>
      </c>
      <c r="AW370" s="108">
        <v>19.309999999999999</v>
      </c>
      <c r="AZ370" s="94">
        <v>13.1</v>
      </c>
      <c r="BB370">
        <v>14.66</v>
      </c>
      <c r="BH370" s="88">
        <v>18.84</v>
      </c>
      <c r="BJ370" s="88">
        <v>14.51</v>
      </c>
      <c r="BK370">
        <v>12.18</v>
      </c>
      <c r="BM370" s="88">
        <v>15.55</v>
      </c>
      <c r="BN370" s="88">
        <v>12.82</v>
      </c>
      <c r="BV370" s="88">
        <v>19.21</v>
      </c>
      <c r="BY370" s="88">
        <v>13.37</v>
      </c>
      <c r="CC370" s="88">
        <v>15.93</v>
      </c>
      <c r="CE370" s="88">
        <v>17.739999999999998</v>
      </c>
      <c r="CG370" s="88">
        <v>15.74</v>
      </c>
      <c r="CR370" s="126"/>
    </row>
    <row r="371" spans="1:96">
      <c r="A371" s="88"/>
      <c r="B371" s="99"/>
      <c r="C371" s="100">
        <v>200</v>
      </c>
      <c r="D371" s="108">
        <v>18.739999999999998</v>
      </c>
      <c r="E371" s="88">
        <f>COUNT(CR371:#REF!)</f>
        <v>0</v>
      </c>
      <c r="F371" s="88" t="e">
        <f>SUM(CR371:#REF!)</f>
        <v>#REF!</v>
      </c>
      <c r="G371" s="15" t="e">
        <f>AVERAGE(CR371:#REF!)</f>
        <v>#REF!</v>
      </c>
      <c r="H371" s="15" t="e">
        <f>STDEV(CR371:#REF!)</f>
        <v>#REF!</v>
      </c>
      <c r="I371" s="88" t="e">
        <f>MAX(CR371:#REF!)</f>
        <v>#REF!</v>
      </c>
      <c r="J371" s="88" t="e">
        <f>MIN(CR371:#REF!)</f>
        <v>#REF!</v>
      </c>
      <c r="K371" s="16" t="e">
        <f t="shared" si="98"/>
        <v>#REF!</v>
      </c>
      <c r="AO371" s="88"/>
      <c r="AP371" s="99"/>
      <c r="AQ371" s="134">
        <v>200</v>
      </c>
      <c r="AT371" s="17">
        <v>14.23</v>
      </c>
      <c r="AU371" s="108">
        <v>19</v>
      </c>
      <c r="AV371" s="108">
        <v>18.739999999999998</v>
      </c>
      <c r="AW371" s="108">
        <v>19.11</v>
      </c>
      <c r="AZ371" s="94">
        <v>10.68</v>
      </c>
      <c r="BB371">
        <v>13.64</v>
      </c>
      <c r="BH371" s="88">
        <v>17.79</v>
      </c>
      <c r="BJ371" s="88">
        <v>13.46</v>
      </c>
      <c r="BK371">
        <v>10.59</v>
      </c>
      <c r="BM371" s="88">
        <v>11.85</v>
      </c>
      <c r="BN371" s="88">
        <v>11.92</v>
      </c>
      <c r="BV371" s="88">
        <v>18.18</v>
      </c>
      <c r="BY371" s="88">
        <v>11.64</v>
      </c>
      <c r="CC371" s="88">
        <v>13.65</v>
      </c>
      <c r="CE371" s="88">
        <v>16.91</v>
      </c>
      <c r="CG371" s="88">
        <v>13.81</v>
      </c>
      <c r="CR371" s="126"/>
    </row>
    <row r="372" spans="1:96">
      <c r="A372" s="88"/>
      <c r="B372" s="99"/>
      <c r="C372" s="100">
        <v>300</v>
      </c>
      <c r="D372" s="108">
        <v>16.670000000000002</v>
      </c>
      <c r="E372" s="88">
        <f>COUNT(CR372:#REF!)</f>
        <v>0</v>
      </c>
      <c r="F372" s="88" t="e">
        <f>SUM(CR372:#REF!)</f>
        <v>#REF!</v>
      </c>
      <c r="G372" s="15" t="e">
        <f>AVERAGE(CR372:#REF!)</f>
        <v>#REF!</v>
      </c>
      <c r="H372" s="15" t="e">
        <f>STDEV(CR372:#REF!)</f>
        <v>#REF!</v>
      </c>
      <c r="I372" s="88" t="e">
        <f>MAX(CR372:#REF!)</f>
        <v>#REF!</v>
      </c>
      <c r="J372" s="88" t="e">
        <f>MIN(CR372:#REF!)</f>
        <v>#REF!</v>
      </c>
      <c r="K372" s="16" t="e">
        <f t="shared" si="98"/>
        <v>#REF!</v>
      </c>
      <c r="AO372" s="88"/>
      <c r="AP372" s="99"/>
      <c r="AQ372" s="134">
        <v>300</v>
      </c>
      <c r="AT372" s="17">
        <v>10.91</v>
      </c>
      <c r="AU372" s="108">
        <v>18.43</v>
      </c>
      <c r="AV372" s="108">
        <v>16.670000000000002</v>
      </c>
      <c r="AW372" s="108">
        <v>17.329999999999998</v>
      </c>
      <c r="AZ372" s="94">
        <v>8.92</v>
      </c>
      <c r="BB372">
        <v>9.3000000000000007</v>
      </c>
      <c r="CR372" s="126"/>
    </row>
    <row r="373" spans="1:96">
      <c r="A373" s="88"/>
      <c r="B373" s="99"/>
      <c r="C373" s="100">
        <v>400</v>
      </c>
      <c r="D373" s="108">
        <v>14.39</v>
      </c>
      <c r="E373" s="88">
        <f>COUNT(CR373:#REF!)</f>
        <v>0</v>
      </c>
      <c r="F373" s="88" t="e">
        <f>SUM(CR373:#REF!)</f>
        <v>#REF!</v>
      </c>
      <c r="G373" s="15" t="e">
        <f>AVERAGE(CR373:#REF!)</f>
        <v>#REF!</v>
      </c>
      <c r="H373" s="15" t="e">
        <f>STDEV(CR373:#REF!)</f>
        <v>#REF!</v>
      </c>
      <c r="I373" s="88" t="e">
        <f>MAX(CR373:#REF!)</f>
        <v>#REF!</v>
      </c>
      <c r="J373" s="88" t="e">
        <f>MIN(CR373:#REF!)</f>
        <v>#REF!</v>
      </c>
      <c r="K373" s="16" t="e">
        <f t="shared" si="98"/>
        <v>#REF!</v>
      </c>
      <c r="AO373" s="88"/>
      <c r="AP373" s="99"/>
      <c r="AQ373" s="134">
        <v>400</v>
      </c>
      <c r="AT373" s="17">
        <v>9.08</v>
      </c>
      <c r="AU373" s="108">
        <v>15.6</v>
      </c>
      <c r="AV373" s="108">
        <v>14.39</v>
      </c>
      <c r="BB373">
        <v>7.22</v>
      </c>
      <c r="CR373" s="126"/>
    </row>
    <row r="374" spans="1:96">
      <c r="A374" s="88"/>
      <c r="B374" s="99"/>
      <c r="C374" s="100">
        <v>500</v>
      </c>
      <c r="D374" s="108">
        <v>12.16</v>
      </c>
      <c r="E374" s="88">
        <f>COUNT(CR374:#REF!)</f>
        <v>0</v>
      </c>
      <c r="F374" s="88" t="e">
        <f>SUM(CR374:#REF!)</f>
        <v>#REF!</v>
      </c>
      <c r="G374" s="15" t="e">
        <f>AVERAGE(CR374:#REF!)</f>
        <v>#REF!</v>
      </c>
      <c r="H374" s="15" t="e">
        <f>STDEV(CR374:#REF!)</f>
        <v>#REF!</v>
      </c>
      <c r="I374" s="88" t="e">
        <f>MAX(CR374:#REF!)</f>
        <v>#REF!</v>
      </c>
      <c r="J374" s="88" t="e">
        <f>MIN(CR374:#REF!)</f>
        <v>#REF!</v>
      </c>
      <c r="K374" s="16" t="e">
        <f t="shared" si="98"/>
        <v>#REF!</v>
      </c>
      <c r="AO374" s="88"/>
      <c r="AP374" s="99"/>
      <c r="AQ374" s="134">
        <v>500</v>
      </c>
      <c r="AU374" s="108">
        <v>12.3</v>
      </c>
      <c r="AV374" s="108">
        <v>12.16</v>
      </c>
      <c r="BB374">
        <v>5.73</v>
      </c>
      <c r="CR374" s="126"/>
    </row>
    <row r="375" spans="1:96">
      <c r="A375" s="88"/>
      <c r="B375" s="99"/>
      <c r="C375" s="100">
        <v>600</v>
      </c>
      <c r="D375" s="88"/>
      <c r="E375" s="88">
        <f>COUNT(CR375:#REF!)</f>
        <v>0</v>
      </c>
      <c r="F375" s="88" t="e">
        <f>SUM(CR375:#REF!)</f>
        <v>#REF!</v>
      </c>
      <c r="G375" s="15" t="e">
        <f>AVERAGE(CR375:#REF!)</f>
        <v>#REF!</v>
      </c>
      <c r="H375" s="15" t="e">
        <f>STDEV(CR375:#REF!)</f>
        <v>#REF!</v>
      </c>
      <c r="I375" s="88" t="e">
        <f>MAX(CR375:#REF!)</f>
        <v>#REF!</v>
      </c>
      <c r="J375" s="88" t="e">
        <f>MIN(CR375:#REF!)</f>
        <v>#REF!</v>
      </c>
      <c r="K375" s="16" t="e">
        <f t="shared" si="98"/>
        <v>#REF!</v>
      </c>
      <c r="AO375" s="88"/>
      <c r="AP375" s="99"/>
      <c r="AQ375" s="134">
        <v>600</v>
      </c>
      <c r="AS375" s="88"/>
      <c r="AT375" s="88"/>
      <c r="AU375" s="88"/>
      <c r="AV375" s="88"/>
      <c r="AW375" s="88"/>
      <c r="AX375" s="88"/>
      <c r="AY375" s="88"/>
      <c r="AZ375" s="88"/>
      <c r="BA375" s="88"/>
      <c r="BB375" s="88"/>
      <c r="BC375" s="88"/>
      <c r="BD375" s="88"/>
      <c r="BE375" s="88"/>
      <c r="BF375" s="88"/>
      <c r="BG375" s="88"/>
      <c r="BH375" s="88"/>
      <c r="BI375" s="88"/>
      <c r="BJ375" s="88"/>
      <c r="BK375" s="88"/>
      <c r="BL375" s="88"/>
      <c r="BM375" s="88"/>
      <c r="BN375" s="88"/>
      <c r="BO375" s="88"/>
      <c r="BP375" s="88"/>
      <c r="BQ375" s="88"/>
      <c r="BR375" s="88"/>
      <c r="BS375" s="88"/>
      <c r="BT375" s="88"/>
      <c r="BU375" s="88"/>
      <c r="BV375" s="88"/>
      <c r="BW375" s="88"/>
      <c r="BX375" s="88"/>
      <c r="BY375" s="88"/>
      <c r="BZ375" s="88"/>
      <c r="CA375" s="88"/>
      <c r="CB375" s="88"/>
      <c r="CC375" s="88"/>
      <c r="CD375" s="88"/>
      <c r="CE375" s="88"/>
      <c r="CF375" s="88"/>
      <c r="CG375" s="88"/>
      <c r="CH375" s="88"/>
      <c r="CI375" s="88"/>
      <c r="CJ375" s="88"/>
      <c r="CK375" s="88"/>
      <c r="CL375" s="88"/>
      <c r="CM375" s="88"/>
      <c r="CN375" s="88"/>
      <c r="CO375" s="88"/>
      <c r="CP375" s="88"/>
      <c r="CQ375" s="88"/>
      <c r="CR375" s="126"/>
    </row>
    <row r="376" spans="1:96">
      <c r="A376" s="88"/>
      <c r="B376" s="94"/>
      <c r="C376" s="130"/>
      <c r="D376" s="88"/>
      <c r="E376" s="88"/>
      <c r="F376" s="88"/>
      <c r="G376" s="15"/>
      <c r="H376" s="15"/>
      <c r="I376" s="88"/>
      <c r="J376" s="88"/>
      <c r="AO376" s="88"/>
      <c r="AP376" s="94"/>
      <c r="AQ376" s="131"/>
      <c r="AS376" s="88"/>
      <c r="AT376" s="88"/>
      <c r="AU376" s="88"/>
      <c r="AV376" s="88"/>
      <c r="AW376" s="88"/>
      <c r="AX376" s="88"/>
      <c r="AY376" s="88"/>
      <c r="AZ376" s="88"/>
      <c r="BA376" s="88"/>
      <c r="BB376" s="88"/>
      <c r="BC376" s="88"/>
      <c r="BD376" s="88"/>
      <c r="BE376" s="88"/>
      <c r="BF376" s="88"/>
      <c r="BG376" s="88"/>
      <c r="BH376" s="88"/>
      <c r="BI376" s="88"/>
      <c r="BJ376" s="88"/>
      <c r="BK376" s="88"/>
      <c r="BL376" s="88"/>
      <c r="BM376" s="88"/>
      <c r="BN376" s="88"/>
      <c r="BO376" s="88"/>
      <c r="BP376" s="88"/>
      <c r="BQ376" s="88"/>
      <c r="BR376" s="88"/>
      <c r="BS376" s="88"/>
      <c r="BT376" s="88"/>
      <c r="BU376" s="88"/>
      <c r="BV376" s="88"/>
      <c r="BW376" s="88"/>
      <c r="BX376" s="88"/>
      <c r="BY376" s="88"/>
      <c r="BZ376" s="88"/>
      <c r="CA376" s="88"/>
      <c r="CB376" s="88"/>
      <c r="CC376" s="88"/>
      <c r="CD376" s="88"/>
      <c r="CE376" s="88"/>
      <c r="CF376" s="88"/>
      <c r="CG376" s="88"/>
      <c r="CH376" s="88"/>
      <c r="CI376" s="88"/>
      <c r="CJ376" s="88"/>
      <c r="CK376" s="88"/>
      <c r="CL376" s="88"/>
      <c r="CM376" s="88"/>
      <c r="CN376" s="88"/>
      <c r="CO376" s="88"/>
      <c r="CP376" s="88"/>
      <c r="CQ376" s="88"/>
      <c r="CR376" s="131"/>
    </row>
    <row r="377" spans="1:96">
      <c r="A377" s="95"/>
      <c r="B377" s="96"/>
      <c r="C377" s="97" t="s">
        <v>15</v>
      </c>
      <c r="D377" s="95">
        <v>159</v>
      </c>
      <c r="E377" s="88">
        <f>COUNT(CR377:#REF!)</f>
        <v>0</v>
      </c>
      <c r="F377" s="88" t="e">
        <f>SUM(CR377:#REF!)</f>
        <v>#REF!</v>
      </c>
      <c r="G377" s="15" t="e">
        <f>AVERAGE(CR377:#REF!)</f>
        <v>#REF!</v>
      </c>
      <c r="H377" s="15" t="e">
        <f>STDEV(CR377:#REF!)</f>
        <v>#REF!</v>
      </c>
      <c r="I377" s="88" t="e">
        <f>MAX(CR377:#REF!)</f>
        <v>#REF!</v>
      </c>
      <c r="J377" s="88" t="e">
        <f>MIN(CR377:#REF!)</f>
        <v>#REF!</v>
      </c>
      <c r="K377" s="16" t="e">
        <f>D377-G377</f>
        <v>#REF!</v>
      </c>
      <c r="AO377" s="95"/>
      <c r="AP377" s="96"/>
      <c r="AQ377" s="133" t="s">
        <v>15</v>
      </c>
      <c r="AS377" s="95"/>
      <c r="AT377" s="5">
        <v>316</v>
      </c>
      <c r="AU377" s="95">
        <v>77</v>
      </c>
      <c r="AV377" s="95">
        <v>159</v>
      </c>
      <c r="AW377" s="95">
        <v>336</v>
      </c>
      <c r="AX377" s="95"/>
      <c r="AY377" s="95"/>
      <c r="AZ377" s="94">
        <v>170</v>
      </c>
      <c r="BA377" s="95"/>
      <c r="BB377" s="95">
        <v>326</v>
      </c>
      <c r="BC377" s="95"/>
      <c r="BD377" s="95"/>
      <c r="BE377" s="95"/>
      <c r="BF377" s="95"/>
      <c r="BG377" s="95"/>
      <c r="BH377" s="95">
        <v>104</v>
      </c>
      <c r="BI377" s="95"/>
      <c r="BJ377" s="95">
        <v>132</v>
      </c>
      <c r="BK377" s="95">
        <v>34</v>
      </c>
      <c r="BL377" s="95"/>
      <c r="BM377" s="95">
        <v>310</v>
      </c>
      <c r="BN377" s="95">
        <v>96</v>
      </c>
      <c r="BO377" s="95"/>
      <c r="BP377" s="95"/>
      <c r="BQ377" s="95"/>
      <c r="BR377" s="95"/>
      <c r="BS377" s="95"/>
      <c r="BT377" s="95"/>
      <c r="BU377" s="95"/>
      <c r="BV377" s="95">
        <v>103</v>
      </c>
      <c r="BW377" s="95"/>
      <c r="BX377" s="95"/>
      <c r="BY377" s="95">
        <v>12</v>
      </c>
      <c r="BZ377" s="95"/>
      <c r="CA377" s="95"/>
      <c r="CB377" s="95"/>
      <c r="CC377" s="95">
        <v>332</v>
      </c>
      <c r="CD377" s="95"/>
      <c r="CE377" s="95">
        <v>277</v>
      </c>
      <c r="CF377" s="95"/>
      <c r="CG377" s="95">
        <v>0</v>
      </c>
      <c r="CH377" s="95"/>
      <c r="CI377" s="95"/>
      <c r="CJ377" s="95"/>
      <c r="CK377" s="95"/>
      <c r="CL377" s="95"/>
      <c r="CM377" s="95"/>
      <c r="CN377" s="95"/>
      <c r="CO377" s="95"/>
      <c r="CP377" s="95"/>
      <c r="CQ377" s="95"/>
      <c r="CR377" s="125"/>
    </row>
    <row r="378" spans="1:96">
      <c r="A378" s="88"/>
      <c r="B378" s="99"/>
      <c r="C378" s="100" t="s">
        <v>16</v>
      </c>
      <c r="D378" s="88">
        <v>0.9</v>
      </c>
      <c r="E378" s="88">
        <f>COUNT(CR378:#REF!)</f>
        <v>0</v>
      </c>
      <c r="F378" s="88" t="e">
        <f>SUM(CR378:#REF!)</f>
        <v>#REF!</v>
      </c>
      <c r="G378" s="15" t="e">
        <f>AVERAGE(CR378:#REF!)</f>
        <v>#REF!</v>
      </c>
      <c r="H378" s="15" t="e">
        <f>STDEV(CR378:#REF!)</f>
        <v>#REF!</v>
      </c>
      <c r="I378" s="88" t="e">
        <f>MAX(CR378:#REF!)</f>
        <v>#REF!</v>
      </c>
      <c r="J378" s="88" t="e">
        <f>MIN(CR378:#REF!)</f>
        <v>#REF!</v>
      </c>
      <c r="K378" s="16" t="e">
        <f>D378-G378</f>
        <v>#REF!</v>
      </c>
      <c r="AO378" s="88"/>
      <c r="AP378" s="99"/>
      <c r="AQ378" s="134" t="s">
        <v>16</v>
      </c>
      <c r="AS378" s="88"/>
      <c r="AT378" s="1">
        <v>2.7</v>
      </c>
      <c r="AU378" s="88">
        <v>1.9</v>
      </c>
      <c r="AV378" s="88">
        <v>0.9</v>
      </c>
      <c r="AW378" s="88">
        <v>0.8</v>
      </c>
      <c r="AX378" s="88"/>
      <c r="AY378" s="88"/>
      <c r="AZ378" s="94">
        <v>0.3</v>
      </c>
      <c r="BA378" s="88"/>
      <c r="BB378" s="88">
        <v>0.8</v>
      </c>
      <c r="BC378" s="88"/>
      <c r="BD378" s="88"/>
      <c r="BE378" s="88"/>
      <c r="BF378" s="88"/>
      <c r="BG378" s="88"/>
      <c r="BH378" s="88">
        <v>1.03</v>
      </c>
      <c r="BI378" s="88"/>
      <c r="BJ378" s="88">
        <v>1.2</v>
      </c>
      <c r="BK378" s="88">
        <v>0.18</v>
      </c>
      <c r="BL378" s="88"/>
      <c r="BM378" s="88">
        <v>0.39</v>
      </c>
      <c r="BN378" s="88">
        <v>1.9</v>
      </c>
      <c r="BO378" s="88"/>
      <c r="BP378" s="88"/>
      <c r="BQ378" s="88"/>
      <c r="BR378" s="88"/>
      <c r="BS378" s="88"/>
      <c r="BT378" s="88"/>
      <c r="BU378" s="88"/>
      <c r="BV378" s="88">
        <v>1.6</v>
      </c>
      <c r="BW378" s="88"/>
      <c r="BX378" s="88"/>
      <c r="BY378" s="88">
        <v>0.9</v>
      </c>
      <c r="BZ378" s="88"/>
      <c r="CA378" s="88"/>
      <c r="CB378" s="88"/>
      <c r="CC378" s="88">
        <v>0.5</v>
      </c>
      <c r="CD378" s="88"/>
      <c r="CE378" s="88">
        <v>0.8</v>
      </c>
      <c r="CF378" s="88"/>
      <c r="CG378" s="88">
        <v>0.6</v>
      </c>
      <c r="CH378" s="88"/>
      <c r="CI378" s="88"/>
      <c r="CJ378" s="88"/>
      <c r="CK378" s="88"/>
      <c r="CL378" s="88"/>
      <c r="CM378" s="88"/>
      <c r="CN378" s="88"/>
      <c r="CO378" s="88"/>
      <c r="CP378" s="88"/>
      <c r="CQ378" s="88"/>
      <c r="CR378" s="126"/>
    </row>
    <row r="379" spans="1:96">
      <c r="A379" s="88" t="s">
        <v>0</v>
      </c>
      <c r="B379" s="88" t="s">
        <v>1</v>
      </c>
      <c r="C379" s="89" t="s">
        <v>2</v>
      </c>
      <c r="D379" s="88">
        <v>2003</v>
      </c>
      <c r="E379" s="88" t="s">
        <v>3</v>
      </c>
      <c r="F379" s="88" t="s">
        <v>79</v>
      </c>
      <c r="G379" s="15" t="s">
        <v>4</v>
      </c>
      <c r="H379" s="15" t="s">
        <v>82</v>
      </c>
      <c r="I379" s="88" t="s">
        <v>5</v>
      </c>
      <c r="J379" s="88" t="s">
        <v>6</v>
      </c>
      <c r="K379" s="15" t="s">
        <v>7</v>
      </c>
      <c r="AO379" s="91" t="s">
        <v>11</v>
      </c>
      <c r="AP379" s="91" t="s">
        <v>12</v>
      </c>
      <c r="AQ379" s="128" t="s">
        <v>13</v>
      </c>
      <c r="AS379" s="88">
        <v>2006</v>
      </c>
      <c r="AT379" s="88">
        <v>2005</v>
      </c>
      <c r="AU379" s="88">
        <v>2004</v>
      </c>
      <c r="AV379" s="88">
        <v>2003</v>
      </c>
      <c r="AW379" s="88">
        <v>2002</v>
      </c>
      <c r="AX379" s="88"/>
      <c r="AY379" s="88">
        <v>2002</v>
      </c>
      <c r="AZ379" s="88">
        <v>2001</v>
      </c>
      <c r="BA379" s="88">
        <v>2000</v>
      </c>
      <c r="BB379" s="88"/>
      <c r="BC379" s="88">
        <v>1999</v>
      </c>
      <c r="BD379" s="88" t="s">
        <v>81</v>
      </c>
      <c r="BE379" s="88">
        <v>1997</v>
      </c>
      <c r="BF379" s="88">
        <v>1996</v>
      </c>
      <c r="BG379" s="88">
        <v>1995</v>
      </c>
      <c r="BH379" s="91">
        <v>1994</v>
      </c>
      <c r="BI379" s="91">
        <v>1993</v>
      </c>
      <c r="BJ379" s="91">
        <v>1992</v>
      </c>
      <c r="BK379" s="91">
        <v>1991</v>
      </c>
      <c r="BL379" s="91">
        <v>1990</v>
      </c>
      <c r="BM379" s="91">
        <v>1990</v>
      </c>
      <c r="BN379" s="91">
        <v>1989</v>
      </c>
      <c r="BO379" s="91">
        <v>1989</v>
      </c>
      <c r="BP379" s="91">
        <v>1989</v>
      </c>
      <c r="BQ379" s="91">
        <v>1988</v>
      </c>
      <c r="BR379" s="91">
        <v>1988</v>
      </c>
      <c r="BS379" s="91">
        <v>1987</v>
      </c>
      <c r="BT379" s="91">
        <v>1986</v>
      </c>
      <c r="BU379" s="91">
        <v>1986</v>
      </c>
      <c r="BV379" s="91">
        <v>1986</v>
      </c>
      <c r="BW379" s="91">
        <v>1985</v>
      </c>
      <c r="BX379" s="91">
        <v>1985</v>
      </c>
      <c r="BY379" s="91">
        <v>1985</v>
      </c>
      <c r="BZ379" s="91">
        <v>1984</v>
      </c>
      <c r="CA379" s="91">
        <v>1984</v>
      </c>
      <c r="CB379" s="91">
        <v>1984</v>
      </c>
      <c r="CC379" s="91">
        <v>1984</v>
      </c>
      <c r="CD379" s="91">
        <v>1984</v>
      </c>
      <c r="CE379" s="91">
        <v>1983</v>
      </c>
      <c r="CF379" s="91">
        <v>1983</v>
      </c>
      <c r="CG379" s="91">
        <v>1983</v>
      </c>
      <c r="CH379" s="91">
        <v>1983</v>
      </c>
      <c r="CI379" s="91">
        <v>1982</v>
      </c>
      <c r="CJ379" s="91">
        <v>1982</v>
      </c>
      <c r="CK379" s="91">
        <v>1982</v>
      </c>
      <c r="CL379" s="91">
        <v>1982</v>
      </c>
      <c r="CM379" s="91">
        <v>1981</v>
      </c>
      <c r="CN379" s="91">
        <v>1981</v>
      </c>
      <c r="CO379" s="91">
        <v>1981</v>
      </c>
      <c r="CP379" s="91">
        <v>1981</v>
      </c>
      <c r="CQ379" s="91">
        <v>1981</v>
      </c>
      <c r="CR379" s="128">
        <v>1980</v>
      </c>
    </row>
    <row r="380" spans="1:96">
      <c r="A380" s="91">
        <v>2</v>
      </c>
      <c r="B380" s="92">
        <v>42</v>
      </c>
      <c r="C380" s="93" t="s">
        <v>14</v>
      </c>
      <c r="D380" s="91"/>
      <c r="E380" s="88">
        <f>COUNT(CR380:#REF!)</f>
        <v>0</v>
      </c>
      <c r="F380" s="88" t="e">
        <f>SUM(CR380:#REF!)</f>
        <v>#REF!</v>
      </c>
      <c r="G380" s="15" t="e">
        <f>AVERAGE(CR380:#REF!)</f>
        <v>#REF!</v>
      </c>
      <c r="H380" s="15" t="e">
        <f>STDEV(CR380:#REF!)</f>
        <v>#REF!</v>
      </c>
      <c r="I380" s="88" t="e">
        <f>MAX(CR380:#REF!)</f>
        <v>#REF!</v>
      </c>
      <c r="J380" s="88" t="e">
        <f>MIN(CR380:#REF!)</f>
        <v>#REF!</v>
      </c>
      <c r="K380" s="16" t="e">
        <f t="shared" ref="K380:K391" si="100">D380-G380</f>
        <v>#REF!</v>
      </c>
      <c r="AO380" s="91">
        <v>2</v>
      </c>
      <c r="AP380" s="92">
        <v>42</v>
      </c>
      <c r="AQ380" s="132" t="s">
        <v>14</v>
      </c>
      <c r="AS380" s="91"/>
      <c r="AT380" s="3">
        <v>7</v>
      </c>
      <c r="AU380" s="91"/>
      <c r="AV380" s="91"/>
      <c r="AW380" s="91">
        <v>27</v>
      </c>
      <c r="AX380" s="91"/>
      <c r="AY380" s="91"/>
      <c r="AZ380" s="91"/>
      <c r="BA380" s="91"/>
      <c r="BB380" s="91"/>
      <c r="BC380" s="91"/>
      <c r="BD380" s="91"/>
      <c r="BE380" s="91"/>
      <c r="BF380" s="91"/>
      <c r="BG380" s="91"/>
      <c r="BH380" s="91"/>
      <c r="BI380" s="91"/>
      <c r="BJ380" s="91"/>
      <c r="BK380" s="91"/>
      <c r="BL380" s="91"/>
      <c r="BM380" s="91"/>
      <c r="BN380" s="91"/>
      <c r="BO380" s="91"/>
      <c r="BP380" s="91"/>
      <c r="BQ380" s="91"/>
      <c r="BR380" s="91"/>
      <c r="BS380" s="91"/>
      <c r="BT380" s="91"/>
      <c r="BU380" s="91"/>
      <c r="BV380" s="91"/>
      <c r="BW380" s="91"/>
      <c r="BX380" s="91"/>
      <c r="BY380" s="91">
        <v>6</v>
      </c>
      <c r="BZ380" s="91"/>
      <c r="CA380" s="91"/>
      <c r="CB380" s="91"/>
      <c r="CC380" s="91">
        <v>11</v>
      </c>
      <c r="CD380" s="91"/>
      <c r="CE380" s="91"/>
      <c r="CF380" s="91"/>
      <c r="CG380" s="91"/>
      <c r="CH380" s="91"/>
      <c r="CI380" s="91"/>
      <c r="CJ380" s="91"/>
      <c r="CK380" s="91"/>
      <c r="CL380" s="91">
        <v>3</v>
      </c>
      <c r="CM380" s="91"/>
      <c r="CN380" s="91"/>
      <c r="CO380" s="91"/>
      <c r="CP380" s="91"/>
      <c r="CQ380" s="91"/>
      <c r="CR380" s="124"/>
    </row>
    <row r="381" spans="1:96">
      <c r="A381" s="88"/>
      <c r="B381" s="99"/>
      <c r="C381" s="97">
        <v>0</v>
      </c>
      <c r="D381" s="95"/>
      <c r="E381" s="88">
        <f>COUNT(CR381:#REF!)</f>
        <v>0</v>
      </c>
      <c r="F381" s="88" t="e">
        <f>SUM(CR381:#REF!)</f>
        <v>#REF!</v>
      </c>
      <c r="G381" s="15" t="e">
        <f>AVERAGE(CR381:#REF!)</f>
        <v>#REF!</v>
      </c>
      <c r="H381" s="15" t="e">
        <f>STDEV(CR381:#REF!)</f>
        <v>#REF!</v>
      </c>
      <c r="I381" s="88" t="e">
        <f>MAX(CR381:#REF!)</f>
        <v>#REF!</v>
      </c>
      <c r="J381" s="88" t="e">
        <f>MIN(CR381:#REF!)</f>
        <v>#REF!</v>
      </c>
      <c r="K381" s="16" t="e">
        <f t="shared" si="100"/>
        <v>#REF!</v>
      </c>
      <c r="AO381" s="88"/>
      <c r="AP381" s="99"/>
      <c r="AQ381" s="133">
        <v>0</v>
      </c>
      <c r="AS381" s="95"/>
      <c r="AT381" s="5">
        <v>17.5</v>
      </c>
      <c r="AU381" s="95"/>
      <c r="AV381" s="95"/>
      <c r="AW381" s="95">
        <v>19.7</v>
      </c>
      <c r="AX381" s="95"/>
      <c r="AY381" s="95"/>
      <c r="AZ381" s="95"/>
      <c r="BA381" s="95"/>
      <c r="BB381" s="95"/>
      <c r="BC381" s="95"/>
      <c r="BD381" s="95"/>
      <c r="BE381" s="95"/>
      <c r="BF381" s="95"/>
      <c r="BG381" s="95"/>
      <c r="BH381" s="95"/>
      <c r="BI381" s="95"/>
      <c r="BJ381" s="95"/>
      <c r="BK381" s="95"/>
      <c r="BL381" s="95"/>
      <c r="BM381" s="95"/>
      <c r="BN381" s="95"/>
      <c r="BO381" s="95"/>
      <c r="BP381" s="95"/>
      <c r="BQ381" s="95"/>
      <c r="BR381" s="95"/>
      <c r="BS381" s="95"/>
      <c r="BT381" s="95"/>
      <c r="BU381" s="95"/>
      <c r="BV381" s="95"/>
      <c r="BW381" s="95"/>
      <c r="BX381" s="95"/>
      <c r="BY381" s="95">
        <v>19</v>
      </c>
      <c r="BZ381" s="95"/>
      <c r="CA381" s="95"/>
      <c r="CB381" s="95"/>
      <c r="CC381" s="95">
        <v>17.100000000000001</v>
      </c>
      <c r="CD381" s="95"/>
      <c r="CE381" s="95"/>
      <c r="CF381" s="95"/>
      <c r="CG381" s="95"/>
      <c r="CH381" s="95"/>
      <c r="CI381" s="95"/>
      <c r="CJ381" s="95"/>
      <c r="CK381" s="95"/>
      <c r="CL381" s="95">
        <v>18.8</v>
      </c>
      <c r="CM381" s="95"/>
      <c r="CN381" s="95"/>
      <c r="CO381" s="95"/>
      <c r="CP381" s="95"/>
      <c r="CQ381" s="95"/>
      <c r="CR381" s="125"/>
    </row>
    <row r="382" spans="1:96">
      <c r="A382" s="88"/>
      <c r="B382" s="99"/>
      <c r="C382" s="100">
        <v>10</v>
      </c>
      <c r="E382" s="88">
        <f>COUNT(CR382:#REF!)</f>
        <v>0</v>
      </c>
      <c r="F382" s="88" t="e">
        <f>SUM(CR382:#REF!)</f>
        <v>#REF!</v>
      </c>
      <c r="G382" s="15" t="e">
        <f>AVERAGE(CR382:#REF!)</f>
        <v>#REF!</v>
      </c>
      <c r="H382" s="15" t="e">
        <f>STDEV(CR382:#REF!)</f>
        <v>#REF!</v>
      </c>
      <c r="I382" s="88" t="e">
        <f>MAX(CR382:#REF!)</f>
        <v>#REF!</v>
      </c>
      <c r="J382" s="88" t="e">
        <f>MIN(CR382:#REF!)</f>
        <v>#REF!</v>
      </c>
      <c r="K382" s="16" t="e">
        <f t="shared" si="100"/>
        <v>#REF!</v>
      </c>
      <c r="AO382" s="88"/>
      <c r="AP382" s="99"/>
      <c r="AQ382" s="134">
        <v>10</v>
      </c>
      <c r="AT382" s="17">
        <v>17.43</v>
      </c>
      <c r="AW382" s="108">
        <v>19.53</v>
      </c>
      <c r="CC382" s="88">
        <v>17.36</v>
      </c>
      <c r="CL382" s="88">
        <v>19.05</v>
      </c>
      <c r="CR382" s="126"/>
    </row>
    <row r="383" spans="1:96">
      <c r="A383" s="88"/>
      <c r="B383" s="99"/>
      <c r="C383" s="100">
        <v>20</v>
      </c>
      <c r="E383" s="88">
        <f>COUNT(CR383:#REF!)</f>
        <v>0</v>
      </c>
      <c r="F383" s="88" t="e">
        <f>SUM(CR383:#REF!)</f>
        <v>#REF!</v>
      </c>
      <c r="G383" s="15" t="e">
        <f>AVERAGE(CR383:#REF!)</f>
        <v>#REF!</v>
      </c>
      <c r="H383" s="15" t="e">
        <f>STDEV(CR383:#REF!)</f>
        <v>#REF!</v>
      </c>
      <c r="I383" s="88" t="e">
        <f>MAX(CR383:#REF!)</f>
        <v>#REF!</v>
      </c>
      <c r="J383" s="88" t="e">
        <f>MIN(CR383:#REF!)</f>
        <v>#REF!</v>
      </c>
      <c r="K383" s="16" t="e">
        <f t="shared" si="100"/>
        <v>#REF!</v>
      </c>
      <c r="AO383" s="88"/>
      <c r="AP383" s="99"/>
      <c r="AQ383" s="134">
        <v>20</v>
      </c>
      <c r="AT383" s="17">
        <v>17.41</v>
      </c>
      <c r="AW383" s="108">
        <v>19.489999999999998</v>
      </c>
      <c r="CC383" s="88">
        <v>17.36</v>
      </c>
      <c r="CL383" s="88">
        <v>19.05</v>
      </c>
      <c r="CR383" s="126"/>
    </row>
    <row r="384" spans="1:96">
      <c r="A384" s="88"/>
      <c r="B384" s="99"/>
      <c r="C384" s="100">
        <v>30</v>
      </c>
      <c r="E384" s="88">
        <f>COUNT(CR384:#REF!)</f>
        <v>0</v>
      </c>
      <c r="F384" s="88" t="e">
        <f>SUM(CR384:#REF!)</f>
        <v>#REF!</v>
      </c>
      <c r="G384" s="15" t="e">
        <f>AVERAGE(CR384:#REF!)</f>
        <v>#REF!</v>
      </c>
      <c r="H384" s="15" t="e">
        <f>STDEV(CR384:#REF!)</f>
        <v>#REF!</v>
      </c>
      <c r="I384" s="88" t="e">
        <f>MAX(CR384:#REF!)</f>
        <v>#REF!</v>
      </c>
      <c r="J384" s="88" t="e">
        <f>MIN(CR384:#REF!)</f>
        <v>#REF!</v>
      </c>
      <c r="K384" s="16" t="e">
        <f t="shared" si="100"/>
        <v>#REF!</v>
      </c>
      <c r="AO384" s="88"/>
      <c r="AP384" s="99"/>
      <c r="AQ384" s="134">
        <v>30</v>
      </c>
      <c r="AT384" s="17">
        <v>17.399999999999999</v>
      </c>
      <c r="AW384" s="108">
        <v>19.489999999999998</v>
      </c>
      <c r="CC384" s="88">
        <v>17.350000000000001</v>
      </c>
      <c r="CL384" s="88">
        <v>18.45</v>
      </c>
      <c r="CR384" s="126"/>
    </row>
    <row r="385" spans="1:96">
      <c r="A385" s="88"/>
      <c r="B385" s="99"/>
      <c r="C385" s="100">
        <v>50</v>
      </c>
      <c r="E385" s="88">
        <f>COUNT(CR385:#REF!)</f>
        <v>0</v>
      </c>
      <c r="F385" s="88" t="e">
        <f>SUM(CR385:#REF!)</f>
        <v>#REF!</v>
      </c>
      <c r="G385" s="15" t="e">
        <f>AVERAGE(CR385:#REF!)</f>
        <v>#REF!</v>
      </c>
      <c r="H385" s="15" t="e">
        <f>STDEV(CR385:#REF!)</f>
        <v>#REF!</v>
      </c>
      <c r="I385" s="88" t="e">
        <f>MAX(CR385:#REF!)</f>
        <v>#REF!</v>
      </c>
      <c r="J385" s="88" t="e">
        <f>MIN(CR385:#REF!)</f>
        <v>#REF!</v>
      </c>
      <c r="K385" s="16" t="e">
        <f t="shared" si="100"/>
        <v>#REF!</v>
      </c>
      <c r="AO385" s="88"/>
      <c r="AP385" s="99"/>
      <c r="AQ385" s="134">
        <v>50</v>
      </c>
      <c r="AT385" s="17">
        <v>17.41</v>
      </c>
      <c r="AW385" s="108">
        <v>19.420000000000002</v>
      </c>
      <c r="CC385" s="88">
        <v>16.88</v>
      </c>
      <c r="CL385" s="88">
        <v>18.21</v>
      </c>
      <c r="CR385" s="126"/>
    </row>
    <row r="386" spans="1:96">
      <c r="A386" s="88"/>
      <c r="B386" s="99"/>
      <c r="C386" s="100">
        <v>75</v>
      </c>
      <c r="E386" s="88">
        <f>COUNT(CR386:#REF!)</f>
        <v>0</v>
      </c>
      <c r="F386" s="88" t="e">
        <f>SUM(CR386:#REF!)</f>
        <v>#REF!</v>
      </c>
      <c r="G386" s="15" t="e">
        <f>AVERAGE(CR386:#REF!)</f>
        <v>#REF!</v>
      </c>
      <c r="H386" s="15" t="e">
        <f>STDEV(CR386:#REF!)</f>
        <v>#REF!</v>
      </c>
      <c r="I386" s="88" t="e">
        <f>MAX(CR386:#REF!)</f>
        <v>#REF!</v>
      </c>
      <c r="J386" s="88" t="e">
        <f>MIN(CR386:#REF!)</f>
        <v>#REF!</v>
      </c>
      <c r="K386" s="16" t="e">
        <f t="shared" si="100"/>
        <v>#REF!</v>
      </c>
      <c r="AO386" s="88"/>
      <c r="AP386" s="99"/>
      <c r="AQ386" s="134">
        <v>75</v>
      </c>
      <c r="AT386" s="17">
        <v>17.41</v>
      </c>
      <c r="AW386" s="108">
        <v>19.39</v>
      </c>
      <c r="CC386" s="88">
        <v>16.55</v>
      </c>
      <c r="CL386" s="88">
        <v>18.14</v>
      </c>
      <c r="CR386" s="126"/>
    </row>
    <row r="387" spans="1:96">
      <c r="A387" s="88"/>
      <c r="B387" s="99"/>
      <c r="C387" s="100">
        <v>100</v>
      </c>
      <c r="E387" s="88">
        <f>COUNT(CR387:#REF!)</f>
        <v>0</v>
      </c>
      <c r="F387" s="88" t="e">
        <f>SUM(CR387:#REF!)</f>
        <v>#REF!</v>
      </c>
      <c r="G387" s="15" t="e">
        <f>AVERAGE(CR387:#REF!)</f>
        <v>#REF!</v>
      </c>
      <c r="H387" s="15" t="e">
        <f>STDEV(CR387:#REF!)</f>
        <v>#REF!</v>
      </c>
      <c r="I387" s="88" t="e">
        <f>MAX(CR387:#REF!)</f>
        <v>#REF!</v>
      </c>
      <c r="J387" s="88" t="e">
        <f>MIN(CR387:#REF!)</f>
        <v>#REF!</v>
      </c>
      <c r="K387" s="16" t="e">
        <f t="shared" si="100"/>
        <v>#REF!</v>
      </c>
      <c r="AO387" s="88"/>
      <c r="AP387" s="99"/>
      <c r="AQ387" s="134">
        <v>100</v>
      </c>
      <c r="AT387" s="17">
        <v>17.399999999999999</v>
      </c>
      <c r="AW387" s="108">
        <v>19.350000000000001</v>
      </c>
      <c r="CC387" s="88">
        <v>16.309999999999999</v>
      </c>
      <c r="CL387" s="88">
        <v>17.89</v>
      </c>
      <c r="CR387" s="126"/>
    </row>
    <row r="388" spans="1:96">
      <c r="A388" s="88"/>
      <c r="B388" s="99"/>
      <c r="C388" s="100">
        <v>150</v>
      </c>
      <c r="E388" s="88">
        <f>COUNT(CR388:#REF!)</f>
        <v>0</v>
      </c>
      <c r="F388" s="88" t="e">
        <f>SUM(CR388:#REF!)</f>
        <v>#REF!</v>
      </c>
      <c r="G388" s="15" t="e">
        <f>AVERAGE(CR388:#REF!)</f>
        <v>#REF!</v>
      </c>
      <c r="H388" s="15" t="e">
        <f>STDEV(CR388:#REF!)</f>
        <v>#REF!</v>
      </c>
      <c r="I388" s="88" t="e">
        <f>MAX(CR388:#REF!)</f>
        <v>#REF!</v>
      </c>
      <c r="J388" s="88" t="e">
        <f>MIN(CR388:#REF!)</f>
        <v>#REF!</v>
      </c>
      <c r="K388" s="16" t="e">
        <f t="shared" si="100"/>
        <v>#REF!</v>
      </c>
      <c r="AO388" s="88"/>
      <c r="AP388" s="99"/>
      <c r="AQ388" s="134">
        <v>150</v>
      </c>
      <c r="AT388" s="17">
        <v>16.88</v>
      </c>
      <c r="AW388" s="108">
        <v>19.09</v>
      </c>
      <c r="CC388" s="88">
        <v>15.63</v>
      </c>
      <c r="CL388" s="88">
        <v>17.02</v>
      </c>
      <c r="CR388" s="126"/>
    </row>
    <row r="389" spans="1:96">
      <c r="A389" s="88"/>
      <c r="B389" s="99"/>
      <c r="C389" s="100">
        <v>200</v>
      </c>
      <c r="E389" s="88">
        <f>COUNT(CR389:#REF!)</f>
        <v>0</v>
      </c>
      <c r="F389" s="88" t="e">
        <f>SUM(CR389:#REF!)</f>
        <v>#REF!</v>
      </c>
      <c r="G389" s="15" t="e">
        <f>AVERAGE(CR389:#REF!)</f>
        <v>#REF!</v>
      </c>
      <c r="H389" s="15" t="e">
        <f>STDEV(CR389:#REF!)</f>
        <v>#REF!</v>
      </c>
      <c r="I389" s="88" t="e">
        <f>MAX(CR389:#REF!)</f>
        <v>#REF!</v>
      </c>
      <c r="J389" s="88" t="e">
        <f>MIN(CR389:#REF!)</f>
        <v>#REF!</v>
      </c>
      <c r="K389" s="16" t="e">
        <f t="shared" si="100"/>
        <v>#REF!</v>
      </c>
      <c r="AO389" s="88"/>
      <c r="AP389" s="99"/>
      <c r="AQ389" s="134">
        <v>200</v>
      </c>
      <c r="AT389" s="17">
        <v>15.94</v>
      </c>
      <c r="AW389" s="108">
        <v>18.989999999999998</v>
      </c>
      <c r="CC389" s="88">
        <v>13.83</v>
      </c>
      <c r="CL389" s="88">
        <v>16.010000000000002</v>
      </c>
      <c r="CR389" s="126"/>
    </row>
    <row r="390" spans="1:96">
      <c r="A390" s="88"/>
      <c r="B390" s="99"/>
      <c r="C390" s="100">
        <v>300</v>
      </c>
      <c r="E390" s="88">
        <f>COUNT(CR390:#REF!)</f>
        <v>0</v>
      </c>
      <c r="F390" s="88" t="e">
        <f>SUM(CR390:#REF!)</f>
        <v>#REF!</v>
      </c>
      <c r="G390" s="15" t="e">
        <f>AVERAGE(CR390:#REF!)</f>
        <v>#REF!</v>
      </c>
      <c r="H390" s="15" t="e">
        <f>STDEV(CR390:#REF!)</f>
        <v>#REF!</v>
      </c>
      <c r="I390" s="88" t="e">
        <f>MAX(CR390:#REF!)</f>
        <v>#REF!</v>
      </c>
      <c r="J390" s="88" t="e">
        <f>MIN(CR390:#REF!)</f>
        <v>#REF!</v>
      </c>
      <c r="K390" s="16" t="e">
        <f t="shared" si="100"/>
        <v>#REF!</v>
      </c>
      <c r="AO390" s="88"/>
      <c r="AP390" s="99"/>
      <c r="AQ390" s="134">
        <v>300</v>
      </c>
      <c r="AT390" s="17">
        <v>11.89</v>
      </c>
      <c r="AW390" s="108">
        <v>17.55</v>
      </c>
      <c r="CR390" s="126"/>
    </row>
    <row r="391" spans="1:96">
      <c r="A391" s="88"/>
      <c r="B391" s="99"/>
      <c r="C391" s="100">
        <v>400</v>
      </c>
      <c r="E391" s="88">
        <f>COUNT(CR391:#REF!)</f>
        <v>0</v>
      </c>
      <c r="F391" s="88" t="e">
        <f>SUM(CR391:#REF!)</f>
        <v>#REF!</v>
      </c>
      <c r="G391" s="15" t="e">
        <f>AVERAGE(CR391:#REF!)</f>
        <v>#REF!</v>
      </c>
      <c r="H391" s="15" t="e">
        <f>STDEV(CR391:#REF!)</f>
        <v>#REF!</v>
      </c>
      <c r="I391" s="88" t="e">
        <f>MAX(CR391:#REF!)</f>
        <v>#REF!</v>
      </c>
      <c r="J391" s="88" t="e">
        <f>MIN(CR391:#REF!)</f>
        <v>#REF!</v>
      </c>
      <c r="K391" s="16" t="e">
        <f t="shared" si="100"/>
        <v>#REF!</v>
      </c>
      <c r="AO391" s="88"/>
      <c r="AP391" s="99"/>
      <c r="AQ391" s="134">
        <v>400</v>
      </c>
      <c r="AT391" s="17">
        <v>9.11</v>
      </c>
      <c r="CR391" s="126"/>
    </row>
    <row r="392" spans="1:96">
      <c r="A392" s="88"/>
      <c r="B392" s="99"/>
      <c r="C392" s="100">
        <v>500</v>
      </c>
      <c r="E392" s="88">
        <f>COUNT(CR392:#REF!)</f>
        <v>0</v>
      </c>
      <c r="F392" s="88" t="e">
        <f>SUM(CR392:#REF!)</f>
        <v>#REF!</v>
      </c>
      <c r="G392" s="15" t="e">
        <f>AVERAGE(CR392:#REF!)</f>
        <v>#REF!</v>
      </c>
      <c r="H392" s="15" t="e">
        <f>STDEV(CR392:#REF!)</f>
        <v>#REF!</v>
      </c>
      <c r="I392" s="88" t="e">
        <f>MAX(CR392:#REF!)</f>
        <v>#REF!</v>
      </c>
      <c r="J392" s="88" t="e">
        <f>MIN(CR392:#REF!)</f>
        <v>#REF!</v>
      </c>
      <c r="K392" s="16" t="e">
        <f t="shared" ref="K392:K408" si="101">D392-G392</f>
        <v>#REF!</v>
      </c>
      <c r="AO392" s="88"/>
      <c r="AP392" s="99"/>
      <c r="AQ392" s="134">
        <v>500</v>
      </c>
      <c r="CR392" s="126"/>
    </row>
    <row r="393" spans="1:96">
      <c r="A393" s="88"/>
      <c r="B393" s="99"/>
      <c r="C393" s="100">
        <v>600</v>
      </c>
      <c r="D393" s="88"/>
      <c r="E393" s="88">
        <f>COUNT(CR393:#REF!)</f>
        <v>0</v>
      </c>
      <c r="F393" s="88" t="e">
        <f>SUM(CR393:#REF!)</f>
        <v>#REF!</v>
      </c>
      <c r="G393" s="15" t="e">
        <f>AVERAGE(CR393:#REF!)</f>
        <v>#REF!</v>
      </c>
      <c r="H393" s="15" t="e">
        <f>STDEV(CR393:#REF!)</f>
        <v>#REF!</v>
      </c>
      <c r="I393" s="88" t="e">
        <f>MAX(CR393:#REF!)</f>
        <v>#REF!</v>
      </c>
      <c r="J393" s="88" t="e">
        <f>MIN(CR393:#REF!)</f>
        <v>#REF!</v>
      </c>
      <c r="K393" s="16" t="e">
        <f t="shared" si="101"/>
        <v>#REF!</v>
      </c>
      <c r="AO393" s="88"/>
      <c r="AP393" s="99"/>
      <c r="AQ393" s="134">
        <v>600</v>
      </c>
      <c r="AS393" s="88"/>
      <c r="AT393" s="88"/>
      <c r="AU393" s="88"/>
      <c r="AV393" s="88"/>
      <c r="AW393" s="88"/>
      <c r="AX393" s="88"/>
      <c r="AY393" s="88"/>
      <c r="AZ393" s="88"/>
      <c r="BA393" s="88"/>
      <c r="BB393" s="88"/>
      <c r="BC393" s="88"/>
      <c r="BD393" s="88"/>
      <c r="BE393" s="88"/>
      <c r="BF393" s="88"/>
      <c r="BG393" s="88"/>
      <c r="BH393" s="88"/>
      <c r="BI393" s="88"/>
      <c r="BJ393" s="88"/>
      <c r="BK393" s="88"/>
      <c r="BL393" s="88"/>
      <c r="BM393" s="88"/>
      <c r="BN393" s="88"/>
      <c r="BO393" s="88"/>
      <c r="BP393" s="88"/>
      <c r="BQ393" s="88"/>
      <c r="BR393" s="88"/>
      <c r="BS393" s="88"/>
      <c r="BT393" s="88"/>
      <c r="BU393" s="88"/>
      <c r="BV393" s="88"/>
      <c r="BW393" s="88"/>
      <c r="BX393" s="88"/>
      <c r="BY393" s="88"/>
      <c r="BZ393" s="88"/>
      <c r="CA393" s="88"/>
      <c r="CB393" s="88"/>
      <c r="CC393" s="88"/>
      <c r="CD393" s="88"/>
      <c r="CE393" s="88"/>
      <c r="CF393" s="88"/>
      <c r="CG393" s="88"/>
      <c r="CH393" s="88"/>
      <c r="CI393" s="88"/>
      <c r="CJ393" s="88"/>
      <c r="CK393" s="88"/>
      <c r="CL393" s="88"/>
      <c r="CM393" s="88"/>
      <c r="CN393" s="88"/>
      <c r="CO393" s="88"/>
      <c r="CP393" s="88"/>
      <c r="CQ393" s="88"/>
      <c r="CR393" s="126"/>
    </row>
    <row r="394" spans="1:96">
      <c r="A394" s="88"/>
      <c r="B394" s="94"/>
      <c r="C394" s="130"/>
      <c r="D394" s="88"/>
      <c r="E394" s="88"/>
      <c r="F394" s="88"/>
      <c r="G394" s="15"/>
      <c r="H394" s="15"/>
      <c r="I394" s="88"/>
      <c r="J394" s="88"/>
      <c r="AO394" s="88"/>
      <c r="AP394" s="94"/>
      <c r="AQ394" s="131"/>
      <c r="AS394" s="88"/>
      <c r="AT394" s="88"/>
      <c r="AU394" s="88"/>
      <c r="AV394" s="88"/>
      <c r="AW394" s="88"/>
      <c r="AX394" s="88"/>
      <c r="AY394" s="88"/>
      <c r="AZ394" s="88"/>
      <c r="BA394" s="88"/>
      <c r="BB394" s="88"/>
      <c r="BC394" s="88"/>
      <c r="BD394" s="88"/>
      <c r="BE394" s="88"/>
      <c r="BF394" s="88"/>
      <c r="BG394" s="88"/>
      <c r="BH394" s="88"/>
      <c r="BI394" s="88"/>
      <c r="BJ394" s="88"/>
      <c r="BK394" s="88"/>
      <c r="BL394" s="88"/>
      <c r="BM394" s="88"/>
      <c r="BN394" s="88"/>
      <c r="BO394" s="88"/>
      <c r="BP394" s="88"/>
      <c r="BQ394" s="88"/>
      <c r="BR394" s="88"/>
      <c r="BS394" s="88"/>
      <c r="BT394" s="88"/>
      <c r="BU394" s="88"/>
      <c r="BV394" s="88"/>
      <c r="BW394" s="88"/>
      <c r="BX394" s="88"/>
      <c r="BY394" s="88"/>
      <c r="BZ394" s="88"/>
      <c r="CA394" s="88"/>
      <c r="CB394" s="88"/>
      <c r="CC394" s="88"/>
      <c r="CD394" s="88"/>
      <c r="CE394" s="88"/>
      <c r="CF394" s="88"/>
      <c r="CG394" s="88"/>
      <c r="CH394" s="88"/>
      <c r="CI394" s="88"/>
      <c r="CJ394" s="88"/>
      <c r="CK394" s="88"/>
      <c r="CL394" s="88"/>
      <c r="CM394" s="88"/>
      <c r="CN394" s="88"/>
      <c r="CO394" s="88"/>
      <c r="CP394" s="88"/>
      <c r="CQ394" s="88"/>
      <c r="CR394" s="131"/>
    </row>
    <row r="395" spans="1:96">
      <c r="A395" s="95"/>
      <c r="B395" s="96"/>
      <c r="C395" s="97" t="s">
        <v>15</v>
      </c>
      <c r="D395" s="95"/>
      <c r="E395" s="88">
        <f>COUNT(CR395:#REF!)</f>
        <v>0</v>
      </c>
      <c r="F395" s="88" t="e">
        <f>SUM(CR395:#REF!)</f>
        <v>#REF!</v>
      </c>
      <c r="G395" s="15" t="e">
        <f>AVERAGE(CR395:#REF!)</f>
        <v>#REF!</v>
      </c>
      <c r="H395" s="15" t="e">
        <f>STDEV(CR395:#REF!)</f>
        <v>#REF!</v>
      </c>
      <c r="I395" s="88" t="e">
        <f>MAX(CR395:#REF!)</f>
        <v>#REF!</v>
      </c>
      <c r="J395" s="88" t="e">
        <f>MIN(CR395:#REF!)</f>
        <v>#REF!</v>
      </c>
      <c r="K395" s="16" t="e">
        <f>D395-G395</f>
        <v>#REF!</v>
      </c>
      <c r="AO395" s="95"/>
      <c r="AP395" s="96"/>
      <c r="AQ395" s="133" t="s">
        <v>15</v>
      </c>
      <c r="AS395" s="95"/>
      <c r="AT395" s="5">
        <v>329</v>
      </c>
      <c r="AU395" s="95"/>
      <c r="AV395" s="95"/>
      <c r="AW395" s="95">
        <v>322</v>
      </c>
      <c r="AX395" s="95"/>
      <c r="AY395" s="95"/>
      <c r="AZ395" s="95"/>
      <c r="BA395" s="95"/>
      <c r="BB395" s="95"/>
      <c r="BC395" s="95"/>
      <c r="BD395" s="95"/>
      <c r="BE395" s="95"/>
      <c r="BF395" s="95"/>
      <c r="BG395" s="95"/>
      <c r="BH395" s="95"/>
      <c r="BI395" s="95"/>
      <c r="BJ395" s="95"/>
      <c r="BK395" s="95"/>
      <c r="BL395" s="95"/>
      <c r="BM395" s="95"/>
      <c r="BN395" s="95"/>
      <c r="BO395" s="95"/>
      <c r="BP395" s="95"/>
      <c r="BQ395" s="95"/>
      <c r="BR395" s="95"/>
      <c r="BS395" s="95"/>
      <c r="BT395" s="95"/>
      <c r="BU395" s="95"/>
      <c r="BV395" s="95"/>
      <c r="BW395" s="95"/>
      <c r="BX395" s="95"/>
      <c r="BY395" s="95"/>
      <c r="BZ395" s="95"/>
      <c r="CA395" s="95"/>
      <c r="CB395" s="95"/>
      <c r="CC395" s="95"/>
      <c r="CD395" s="95"/>
      <c r="CE395" s="95"/>
      <c r="CF395" s="95"/>
      <c r="CG395" s="95"/>
      <c r="CH395" s="95"/>
      <c r="CI395" s="95"/>
      <c r="CJ395" s="95"/>
      <c r="CK395" s="95"/>
      <c r="CL395" s="95">
        <v>348</v>
      </c>
      <c r="CM395" s="95"/>
      <c r="CN395" s="95"/>
      <c r="CO395" s="95"/>
      <c r="CP395" s="95"/>
      <c r="CQ395" s="95"/>
      <c r="CR395" s="125"/>
    </row>
    <row r="396" spans="1:96">
      <c r="A396" s="88"/>
      <c r="B396" s="99"/>
      <c r="C396" s="100" t="s">
        <v>16</v>
      </c>
      <c r="D396" s="88"/>
      <c r="E396" s="88">
        <f>COUNT(CR396:#REF!)</f>
        <v>0</v>
      </c>
      <c r="F396" s="88" t="e">
        <f>SUM(CR396:#REF!)</f>
        <v>#REF!</v>
      </c>
      <c r="G396" s="15" t="e">
        <f>AVERAGE(CR396:#REF!)</f>
        <v>#REF!</v>
      </c>
      <c r="H396" s="15" t="e">
        <f>STDEV(CR396:#REF!)</f>
        <v>#REF!</v>
      </c>
      <c r="I396" s="88" t="e">
        <f>MAX(CR396:#REF!)</f>
        <v>#REF!</v>
      </c>
      <c r="J396" s="88" t="e">
        <f>MIN(CR396:#REF!)</f>
        <v>#REF!</v>
      </c>
      <c r="K396" s="16" t="e">
        <f>D396-G396</f>
        <v>#REF!</v>
      </c>
      <c r="AO396" s="88"/>
      <c r="AP396" s="99"/>
      <c r="AQ396" s="134" t="s">
        <v>16</v>
      </c>
      <c r="AS396" s="88"/>
      <c r="AT396" s="1">
        <v>2.6</v>
      </c>
      <c r="AU396" s="88"/>
      <c r="AV396" s="88"/>
      <c r="AW396" s="88">
        <v>0.5</v>
      </c>
      <c r="AX396" s="88"/>
      <c r="AY396" s="88"/>
      <c r="AZ396" s="88"/>
      <c r="BA396" s="88"/>
      <c r="BB396" s="88"/>
      <c r="BC396" s="88"/>
      <c r="BD396" s="88"/>
      <c r="BE396" s="88"/>
      <c r="BF396" s="88"/>
      <c r="BG396" s="88"/>
      <c r="BH396" s="88"/>
      <c r="BI396" s="88"/>
      <c r="BJ396" s="88"/>
      <c r="BK396" s="88"/>
      <c r="BL396" s="88"/>
      <c r="BM396" s="88"/>
      <c r="BN396" s="88"/>
      <c r="BO396" s="88"/>
      <c r="BP396" s="88"/>
      <c r="BQ396" s="88"/>
      <c r="BR396" s="88"/>
      <c r="BS396" s="88"/>
      <c r="BT396" s="88"/>
      <c r="BU396" s="88"/>
      <c r="BV396" s="88"/>
      <c r="BW396" s="88"/>
      <c r="BX396" s="88"/>
      <c r="BY396" s="88"/>
      <c r="BZ396" s="88"/>
      <c r="CA396" s="88"/>
      <c r="CB396" s="88"/>
      <c r="CC396" s="88"/>
      <c r="CD396" s="88"/>
      <c r="CE396" s="88"/>
      <c r="CF396" s="88"/>
      <c r="CG396" s="88"/>
      <c r="CH396" s="88"/>
      <c r="CI396" s="88"/>
      <c r="CJ396" s="88"/>
      <c r="CK396" s="88"/>
      <c r="CL396" s="88">
        <v>0.5</v>
      </c>
      <c r="CM396" s="88"/>
      <c r="CN396" s="88"/>
      <c r="CO396" s="88"/>
      <c r="CP396" s="88"/>
      <c r="CQ396" s="88"/>
      <c r="CR396" s="126"/>
    </row>
    <row r="397" spans="1:96">
      <c r="A397" s="88" t="s">
        <v>0</v>
      </c>
      <c r="B397" s="88" t="s">
        <v>1</v>
      </c>
      <c r="C397" s="89" t="s">
        <v>2</v>
      </c>
      <c r="D397" s="88">
        <v>2003</v>
      </c>
      <c r="E397" s="88" t="s">
        <v>3</v>
      </c>
      <c r="F397" s="88" t="s">
        <v>79</v>
      </c>
      <c r="G397" s="15" t="s">
        <v>4</v>
      </c>
      <c r="H397" s="15" t="s">
        <v>82</v>
      </c>
      <c r="I397" s="88" t="s">
        <v>5</v>
      </c>
      <c r="J397" s="88" t="s">
        <v>6</v>
      </c>
      <c r="K397" s="15" t="s">
        <v>7</v>
      </c>
      <c r="AO397" s="91" t="s">
        <v>11</v>
      </c>
      <c r="AP397" s="91" t="s">
        <v>12</v>
      </c>
      <c r="AQ397" s="128" t="s">
        <v>13</v>
      </c>
      <c r="AS397" s="88">
        <v>2006</v>
      </c>
      <c r="AT397" s="88">
        <v>2005</v>
      </c>
      <c r="AU397" s="88">
        <v>2004</v>
      </c>
      <c r="AV397" s="88">
        <v>2003</v>
      </c>
      <c r="AW397" s="88"/>
      <c r="AX397" s="88"/>
      <c r="AY397" s="88">
        <v>2002</v>
      </c>
      <c r="AZ397" s="88">
        <v>2001</v>
      </c>
      <c r="BA397" s="88">
        <v>2000</v>
      </c>
      <c r="BB397" s="88"/>
      <c r="BC397" s="88">
        <v>1999</v>
      </c>
      <c r="BD397" s="88" t="s">
        <v>81</v>
      </c>
      <c r="BE397" s="88">
        <v>1997</v>
      </c>
      <c r="BF397" s="88">
        <v>1996</v>
      </c>
      <c r="BG397" s="88">
        <v>1995</v>
      </c>
      <c r="BH397" s="91">
        <v>1994</v>
      </c>
      <c r="BI397" s="91">
        <v>1993</v>
      </c>
      <c r="BJ397" s="91">
        <v>1992</v>
      </c>
      <c r="BK397" s="91">
        <v>1991</v>
      </c>
      <c r="BL397" s="91">
        <v>1990</v>
      </c>
      <c r="BM397" s="91">
        <v>1990</v>
      </c>
      <c r="BN397" s="91">
        <v>1990</v>
      </c>
      <c r="BO397" s="91">
        <v>1989</v>
      </c>
      <c r="BP397" s="91">
        <v>1989</v>
      </c>
      <c r="BQ397" s="91">
        <v>1988</v>
      </c>
      <c r="BR397" s="91">
        <v>1988</v>
      </c>
      <c r="BS397" s="91">
        <v>1987</v>
      </c>
      <c r="BT397" s="91">
        <v>1986</v>
      </c>
      <c r="BU397" s="91">
        <v>1986</v>
      </c>
      <c r="BV397" s="91">
        <v>1986</v>
      </c>
      <c r="BW397" s="91">
        <v>1985</v>
      </c>
      <c r="BX397" s="91">
        <v>1985</v>
      </c>
      <c r="BY397" s="91">
        <v>1985</v>
      </c>
      <c r="BZ397" s="91">
        <v>1984</v>
      </c>
      <c r="CA397" s="91">
        <v>1984</v>
      </c>
      <c r="CB397" s="91">
        <v>1984</v>
      </c>
      <c r="CC397" s="91">
        <v>1984</v>
      </c>
      <c r="CD397" s="91">
        <v>1984</v>
      </c>
      <c r="CE397" s="91">
        <v>1983</v>
      </c>
      <c r="CF397" s="91">
        <v>1983</v>
      </c>
      <c r="CG397" s="91">
        <v>1983</v>
      </c>
      <c r="CH397" s="91">
        <v>1983</v>
      </c>
      <c r="CI397" s="91">
        <v>1982</v>
      </c>
      <c r="CJ397" s="91">
        <v>1982</v>
      </c>
      <c r="CK397" s="91">
        <v>1982</v>
      </c>
      <c r="CL397" s="91">
        <v>1982</v>
      </c>
      <c r="CM397" s="91">
        <v>1981</v>
      </c>
      <c r="CN397" s="91">
        <v>1981</v>
      </c>
      <c r="CO397" s="91">
        <v>1981</v>
      </c>
      <c r="CP397" s="91">
        <v>1981</v>
      </c>
      <c r="CQ397" s="91">
        <v>1981</v>
      </c>
      <c r="CR397" s="128">
        <v>1980</v>
      </c>
    </row>
    <row r="398" spans="1:96">
      <c r="A398" s="91">
        <v>2</v>
      </c>
      <c r="B398" s="92">
        <v>53</v>
      </c>
      <c r="C398" s="93" t="s">
        <v>14</v>
      </c>
      <c r="D398" s="91"/>
      <c r="E398" s="88">
        <f>COUNT(CR398:#REF!)</f>
        <v>0</v>
      </c>
      <c r="F398" s="88" t="e">
        <f>SUM(CR398:#REF!)</f>
        <v>#REF!</v>
      </c>
      <c r="G398" s="15" t="e">
        <f>AVERAGE(CR398:#REF!)</f>
        <v>#REF!</v>
      </c>
      <c r="H398" s="15" t="e">
        <f>STDEV(CR398:#REF!)</f>
        <v>#REF!</v>
      </c>
      <c r="I398" s="88" t="e">
        <f>MAX(CR398:#REF!)</f>
        <v>#REF!</v>
      </c>
      <c r="J398" s="88" t="e">
        <f>MIN(CR398:#REF!)</f>
        <v>#REF!</v>
      </c>
      <c r="K398" s="16" t="e">
        <f t="shared" si="101"/>
        <v>#REF!</v>
      </c>
      <c r="AO398" s="91">
        <v>2</v>
      </c>
      <c r="AP398" s="92">
        <v>53</v>
      </c>
      <c r="AQ398" s="132" t="s">
        <v>14</v>
      </c>
      <c r="AS398" s="91"/>
      <c r="AT398" s="91"/>
      <c r="AU398" s="91"/>
      <c r="AV398" s="91"/>
      <c r="AW398" s="91"/>
      <c r="AX398" s="91"/>
      <c r="AY398" s="91"/>
      <c r="AZ398" s="91"/>
      <c r="BA398" s="91"/>
      <c r="BB398" s="91"/>
      <c r="BC398" s="91"/>
      <c r="BD398" s="91"/>
      <c r="BE398" s="91"/>
      <c r="BF398" s="91"/>
      <c r="BG398" s="91"/>
      <c r="BH398" s="91"/>
      <c r="BI398" s="91"/>
      <c r="BJ398" s="91"/>
      <c r="BK398" s="91"/>
      <c r="BL398" s="91"/>
      <c r="BM398" s="91"/>
      <c r="BN398" s="91"/>
      <c r="BO398" s="91"/>
      <c r="BP398" s="91"/>
      <c r="BQ398" s="91"/>
      <c r="BR398" s="91"/>
      <c r="BS398" s="91"/>
      <c r="BT398" s="91"/>
      <c r="BU398" s="91"/>
      <c r="BV398" s="91"/>
      <c r="BW398" s="91"/>
      <c r="BX398" s="91"/>
      <c r="BY398" s="91">
        <v>6</v>
      </c>
      <c r="BZ398" s="91"/>
      <c r="CA398" s="91"/>
      <c r="CB398" s="91"/>
      <c r="CC398" s="91">
        <v>11</v>
      </c>
      <c r="CD398" s="91"/>
      <c r="CE398" s="91">
        <v>28</v>
      </c>
      <c r="CF398" s="91"/>
      <c r="CG398" s="91"/>
      <c r="CH398" s="91"/>
      <c r="CI398" s="91"/>
      <c r="CJ398" s="91"/>
      <c r="CK398" s="91"/>
      <c r="CL398" s="91"/>
      <c r="CM398" s="91"/>
      <c r="CN398" s="91"/>
      <c r="CO398" s="91"/>
      <c r="CP398" s="91"/>
      <c r="CQ398" s="91"/>
      <c r="CR398" s="124"/>
    </row>
    <row r="399" spans="1:96">
      <c r="A399" s="88"/>
      <c r="B399" s="99"/>
      <c r="C399" s="97">
        <v>0</v>
      </c>
      <c r="D399" s="95"/>
      <c r="E399" s="88">
        <f>COUNT(CR399:#REF!)</f>
        <v>0</v>
      </c>
      <c r="F399" s="88" t="e">
        <f>SUM(CR399:#REF!)</f>
        <v>#REF!</v>
      </c>
      <c r="G399" s="15" t="e">
        <f>AVERAGE(CR399:#REF!)</f>
        <v>#REF!</v>
      </c>
      <c r="H399" s="15" t="e">
        <f>STDEV(CR399:#REF!)</f>
        <v>#REF!</v>
      </c>
      <c r="I399" s="88" t="e">
        <f>MAX(CR399:#REF!)</f>
        <v>#REF!</v>
      </c>
      <c r="J399" s="88" t="e">
        <f>MIN(CR399:#REF!)</f>
        <v>#REF!</v>
      </c>
      <c r="K399" s="16" t="e">
        <f t="shared" si="101"/>
        <v>#REF!</v>
      </c>
      <c r="AO399" s="88"/>
      <c r="AP399" s="99"/>
      <c r="AQ399" s="133">
        <v>0</v>
      </c>
      <c r="AS399" s="95"/>
      <c r="AT399" s="95"/>
      <c r="AU399" s="95"/>
      <c r="AV399" s="95"/>
      <c r="AW399" s="95"/>
      <c r="AX399" s="95"/>
      <c r="AY399" s="95"/>
      <c r="AZ399" s="95"/>
      <c r="BA399" s="95"/>
      <c r="BB399" s="95"/>
      <c r="BC399" s="95"/>
      <c r="BD399" s="95"/>
      <c r="BE399" s="95"/>
      <c r="BF399" s="95"/>
      <c r="BG399" s="95"/>
      <c r="BH399" s="95"/>
      <c r="BI399" s="95"/>
      <c r="BJ399" s="95"/>
      <c r="BK399" s="95"/>
      <c r="BL399" s="95"/>
      <c r="BM399" s="95"/>
      <c r="BN399" s="95"/>
      <c r="BO399" s="95"/>
      <c r="BP399" s="95"/>
      <c r="BQ399" s="95"/>
      <c r="BR399" s="95"/>
      <c r="BS399" s="95"/>
      <c r="BT399" s="95"/>
      <c r="BU399" s="95"/>
      <c r="BV399" s="95"/>
      <c r="BW399" s="95"/>
      <c r="BX399" s="95"/>
      <c r="BY399" s="95">
        <v>18.7</v>
      </c>
      <c r="BZ399" s="95"/>
      <c r="CA399" s="95"/>
      <c r="CB399" s="95"/>
      <c r="CC399" s="95">
        <v>17.100000000000001</v>
      </c>
      <c r="CD399" s="95"/>
      <c r="CE399" s="95">
        <v>17.8</v>
      </c>
      <c r="CF399" s="95"/>
      <c r="CG399" s="95"/>
      <c r="CH399" s="95"/>
      <c r="CI399" s="95"/>
      <c r="CJ399" s="95"/>
      <c r="CK399" s="95"/>
      <c r="CL399" s="95"/>
      <c r="CM399" s="95"/>
      <c r="CN399" s="95"/>
      <c r="CO399" s="95"/>
      <c r="CP399" s="95"/>
      <c r="CQ399" s="95"/>
      <c r="CR399" s="125"/>
    </row>
    <row r="400" spans="1:96">
      <c r="A400" s="88"/>
      <c r="B400" s="99"/>
      <c r="C400" s="100">
        <v>10</v>
      </c>
      <c r="E400" s="88">
        <f>COUNT(CR400:#REF!)</f>
        <v>0</v>
      </c>
      <c r="F400" s="88" t="e">
        <f>SUM(CR400:#REF!)</f>
        <v>#REF!</v>
      </c>
      <c r="G400" s="15" t="e">
        <f>AVERAGE(CR400:#REF!)</f>
        <v>#REF!</v>
      </c>
      <c r="H400" s="15" t="e">
        <f>STDEV(CR400:#REF!)</f>
        <v>#REF!</v>
      </c>
      <c r="I400" s="88" t="e">
        <f>MAX(CR400:#REF!)</f>
        <v>#REF!</v>
      </c>
      <c r="J400" s="88" t="e">
        <f>MIN(CR400:#REF!)</f>
        <v>#REF!</v>
      </c>
      <c r="K400" s="16" t="e">
        <f t="shared" si="101"/>
        <v>#REF!</v>
      </c>
      <c r="AO400" s="88"/>
      <c r="AP400" s="99"/>
      <c r="AQ400" s="134">
        <v>10</v>
      </c>
      <c r="BY400" s="88">
        <v>19.05</v>
      </c>
      <c r="CC400" s="88">
        <v>17.350000000000001</v>
      </c>
      <c r="CE400" s="88">
        <v>18.100000000000001</v>
      </c>
      <c r="CR400" s="126"/>
    </row>
    <row r="401" spans="1:96">
      <c r="A401" s="88"/>
      <c r="B401" s="99"/>
      <c r="C401" s="100">
        <v>20</v>
      </c>
      <c r="E401" s="88">
        <f>COUNT(CR401:#REF!)</f>
        <v>0</v>
      </c>
      <c r="F401" s="88" t="e">
        <f>SUM(CR401:#REF!)</f>
        <v>#REF!</v>
      </c>
      <c r="G401" s="15" t="e">
        <f>AVERAGE(CR401:#REF!)</f>
        <v>#REF!</v>
      </c>
      <c r="H401" s="15" t="e">
        <f>STDEV(CR401:#REF!)</f>
        <v>#REF!</v>
      </c>
      <c r="I401" s="88" t="e">
        <f>MAX(CR401:#REF!)</f>
        <v>#REF!</v>
      </c>
      <c r="J401" s="88" t="e">
        <f>MIN(CR401:#REF!)</f>
        <v>#REF!</v>
      </c>
      <c r="K401" s="16" t="e">
        <f t="shared" si="101"/>
        <v>#REF!</v>
      </c>
      <c r="AO401" s="88"/>
      <c r="AP401" s="99"/>
      <c r="AQ401" s="134">
        <v>20</v>
      </c>
      <c r="BY401" s="88">
        <v>19.05</v>
      </c>
      <c r="CC401" s="88">
        <v>17.36</v>
      </c>
      <c r="CE401" s="88">
        <v>18.03</v>
      </c>
      <c r="CR401" s="126"/>
    </row>
    <row r="402" spans="1:96">
      <c r="A402" s="88"/>
      <c r="B402" s="99"/>
      <c r="C402" s="100">
        <v>30</v>
      </c>
      <c r="E402" s="88">
        <f>COUNT(CR402:#REF!)</f>
        <v>0</v>
      </c>
      <c r="F402" s="88" t="e">
        <f>SUM(CR402:#REF!)</f>
        <v>#REF!</v>
      </c>
      <c r="G402" s="15" t="e">
        <f>AVERAGE(CR402:#REF!)</f>
        <v>#REF!</v>
      </c>
      <c r="H402" s="15" t="e">
        <f>STDEV(CR402:#REF!)</f>
        <v>#REF!</v>
      </c>
      <c r="I402" s="88" t="e">
        <f>MAX(CR402:#REF!)</f>
        <v>#REF!</v>
      </c>
      <c r="J402" s="88" t="e">
        <f>MIN(CR402:#REF!)</f>
        <v>#REF!</v>
      </c>
      <c r="K402" s="16" t="e">
        <f t="shared" si="101"/>
        <v>#REF!</v>
      </c>
      <c r="AO402" s="88"/>
      <c r="AP402" s="99"/>
      <c r="AQ402" s="134">
        <v>30</v>
      </c>
      <c r="BY402" s="88">
        <v>19.05</v>
      </c>
      <c r="CC402" s="88">
        <v>17.34</v>
      </c>
      <c r="CE402" s="88">
        <v>17.95</v>
      </c>
      <c r="CR402" s="126"/>
    </row>
    <row r="403" spans="1:96">
      <c r="A403" s="88"/>
      <c r="B403" s="99"/>
      <c r="C403" s="100">
        <v>50</v>
      </c>
      <c r="E403" s="88">
        <f>COUNT(CR403:#REF!)</f>
        <v>0</v>
      </c>
      <c r="F403" s="88" t="e">
        <f>SUM(CR403:#REF!)</f>
        <v>#REF!</v>
      </c>
      <c r="G403" s="15" t="e">
        <f>AVERAGE(CR403:#REF!)</f>
        <v>#REF!</v>
      </c>
      <c r="H403" s="15" t="e">
        <f>STDEV(CR403:#REF!)</f>
        <v>#REF!</v>
      </c>
      <c r="I403" s="88" t="e">
        <f>MAX(CR403:#REF!)</f>
        <v>#REF!</v>
      </c>
      <c r="J403" s="88" t="e">
        <f>MIN(CR403:#REF!)</f>
        <v>#REF!</v>
      </c>
      <c r="K403" s="16" t="e">
        <f t="shared" si="101"/>
        <v>#REF!</v>
      </c>
      <c r="AO403" s="88"/>
      <c r="AP403" s="99"/>
      <c r="AQ403" s="134">
        <v>50</v>
      </c>
      <c r="BY403" s="88">
        <v>19.04</v>
      </c>
      <c r="CC403" s="88">
        <v>17.309999999999999</v>
      </c>
      <c r="CE403" s="88">
        <v>17.899999999999999</v>
      </c>
      <c r="CR403" s="126"/>
    </row>
    <row r="404" spans="1:96">
      <c r="A404" s="88"/>
      <c r="B404" s="99"/>
      <c r="C404" s="100">
        <v>75</v>
      </c>
      <c r="E404" s="88">
        <f>COUNT(CR404:#REF!)</f>
        <v>0</v>
      </c>
      <c r="F404" s="88" t="e">
        <f>SUM(CR404:#REF!)</f>
        <v>#REF!</v>
      </c>
      <c r="G404" s="15" t="e">
        <f>AVERAGE(CR404:#REF!)</f>
        <v>#REF!</v>
      </c>
      <c r="H404" s="15" t="e">
        <f>STDEV(CR404:#REF!)</f>
        <v>#REF!</v>
      </c>
      <c r="I404" s="88" t="e">
        <f>MAX(CR404:#REF!)</f>
        <v>#REF!</v>
      </c>
      <c r="J404" s="88" t="e">
        <f>MIN(CR404:#REF!)</f>
        <v>#REF!</v>
      </c>
      <c r="K404" s="16" t="e">
        <f t="shared" si="101"/>
        <v>#REF!</v>
      </c>
      <c r="AO404" s="88"/>
      <c r="AP404" s="99"/>
      <c r="AQ404" s="134">
        <v>75</v>
      </c>
      <c r="BY404" s="88">
        <v>18.3</v>
      </c>
      <c r="CC404" s="88">
        <v>17.28</v>
      </c>
      <c r="CE404" s="88">
        <v>17.89</v>
      </c>
      <c r="CR404" s="126"/>
    </row>
    <row r="405" spans="1:96">
      <c r="A405" s="88"/>
      <c r="B405" s="99"/>
      <c r="C405" s="100">
        <v>100</v>
      </c>
      <c r="E405" s="88">
        <f>COUNT(CR405:#REF!)</f>
        <v>0</v>
      </c>
      <c r="F405" s="88" t="e">
        <f>SUM(CR405:#REF!)</f>
        <v>#REF!</v>
      </c>
      <c r="G405" s="15" t="e">
        <f>AVERAGE(CR405:#REF!)</f>
        <v>#REF!</v>
      </c>
      <c r="H405" s="15" t="e">
        <f>STDEV(CR405:#REF!)</f>
        <v>#REF!</v>
      </c>
      <c r="I405" s="88" t="e">
        <f>MAX(CR405:#REF!)</f>
        <v>#REF!</v>
      </c>
      <c r="J405" s="88" t="e">
        <f>MIN(CR405:#REF!)</f>
        <v>#REF!</v>
      </c>
      <c r="K405" s="16" t="e">
        <f t="shared" si="101"/>
        <v>#REF!</v>
      </c>
      <c r="AO405" s="88"/>
      <c r="AP405" s="99"/>
      <c r="AQ405" s="134">
        <v>100</v>
      </c>
      <c r="BY405" s="88">
        <v>18.2</v>
      </c>
      <c r="CC405" s="88">
        <v>17.079999999999998</v>
      </c>
      <c r="CE405" s="88">
        <v>17.88</v>
      </c>
      <c r="CR405" s="126"/>
    </row>
    <row r="406" spans="1:96">
      <c r="A406" s="88"/>
      <c r="B406" s="99"/>
      <c r="C406" s="100">
        <v>150</v>
      </c>
      <c r="E406" s="88">
        <f>COUNT(CR406:#REF!)</f>
        <v>0</v>
      </c>
      <c r="F406" s="88" t="e">
        <f>SUM(CR406:#REF!)</f>
        <v>#REF!</v>
      </c>
      <c r="G406" s="15" t="e">
        <f>AVERAGE(CR406:#REF!)</f>
        <v>#REF!</v>
      </c>
      <c r="H406" s="15" t="e">
        <f>STDEV(CR406:#REF!)</f>
        <v>#REF!</v>
      </c>
      <c r="I406" s="88" t="e">
        <f>MAX(CR406:#REF!)</f>
        <v>#REF!</v>
      </c>
      <c r="J406" s="88" t="e">
        <f>MIN(CR406:#REF!)</f>
        <v>#REF!</v>
      </c>
      <c r="K406" s="16" t="e">
        <f t="shared" si="101"/>
        <v>#REF!</v>
      </c>
      <c r="AO406" s="88"/>
      <c r="AP406" s="99"/>
      <c r="AQ406" s="134">
        <v>150</v>
      </c>
      <c r="BY406" s="88">
        <v>18.2</v>
      </c>
      <c r="CC406" s="88">
        <v>16.190000000000001</v>
      </c>
      <c r="CE406" s="88">
        <v>17.440000000000001</v>
      </c>
      <c r="CR406" s="126"/>
    </row>
    <row r="407" spans="1:96">
      <c r="A407" s="88"/>
      <c r="B407" s="99"/>
      <c r="C407" s="100">
        <v>200</v>
      </c>
      <c r="E407" s="88">
        <f>COUNT(CR407:#REF!)</f>
        <v>0</v>
      </c>
      <c r="F407" s="88" t="e">
        <f>SUM(CR407:#REF!)</f>
        <v>#REF!</v>
      </c>
      <c r="G407" s="15" t="e">
        <f>AVERAGE(CR407:#REF!)</f>
        <v>#REF!</v>
      </c>
      <c r="H407" s="15" t="e">
        <f>STDEV(CR407:#REF!)</f>
        <v>#REF!</v>
      </c>
      <c r="I407" s="88" t="e">
        <f>MAX(CR407:#REF!)</f>
        <v>#REF!</v>
      </c>
      <c r="J407" s="88" t="e">
        <f>MIN(CR407:#REF!)</f>
        <v>#REF!</v>
      </c>
      <c r="K407" s="16" t="e">
        <f t="shared" si="101"/>
        <v>#REF!</v>
      </c>
      <c r="AO407" s="88"/>
      <c r="AP407" s="99"/>
      <c r="AQ407" s="134">
        <v>200</v>
      </c>
      <c r="BY407" s="88">
        <v>17.5</v>
      </c>
      <c r="CC407" s="88">
        <v>14.13</v>
      </c>
      <c r="CE407" s="88">
        <v>16.84</v>
      </c>
      <c r="CR407" s="126"/>
    </row>
    <row r="408" spans="1:96">
      <c r="A408" s="88"/>
      <c r="B408" s="99"/>
      <c r="C408" s="100">
        <v>300</v>
      </c>
      <c r="E408" s="88">
        <f>COUNT(CR408:#REF!)</f>
        <v>0</v>
      </c>
      <c r="F408" s="88" t="e">
        <f>SUM(CR408:#REF!)</f>
        <v>#REF!</v>
      </c>
      <c r="G408" s="15" t="e">
        <f>AVERAGE(CR408:#REF!)</f>
        <v>#REF!</v>
      </c>
      <c r="H408" s="15" t="e">
        <f>STDEV(CR408:#REF!)</f>
        <v>#REF!</v>
      </c>
      <c r="I408" s="88" t="e">
        <f>MAX(CR408:#REF!)</f>
        <v>#REF!</v>
      </c>
      <c r="J408" s="88" t="e">
        <f>MIN(CR408:#REF!)</f>
        <v>#REF!</v>
      </c>
      <c r="K408" s="16" t="e">
        <f t="shared" si="101"/>
        <v>#REF!</v>
      </c>
      <c r="AO408" s="88"/>
      <c r="AP408" s="99"/>
      <c r="AQ408" s="134">
        <v>300</v>
      </c>
      <c r="CR408" s="126"/>
    </row>
    <row r="409" spans="1:96">
      <c r="A409" s="88"/>
      <c r="B409" s="99"/>
      <c r="C409" s="100">
        <v>400</v>
      </c>
      <c r="E409" s="88">
        <f>COUNT(CR409:#REF!)</f>
        <v>0</v>
      </c>
      <c r="F409" s="88" t="e">
        <f>SUM(CR409:#REF!)</f>
        <v>#REF!</v>
      </c>
      <c r="G409" s="15" t="e">
        <f>AVERAGE(CR409:#REF!)</f>
        <v>#REF!</v>
      </c>
      <c r="H409" s="15" t="e">
        <f>STDEV(CR409:#REF!)</f>
        <v>#REF!</v>
      </c>
      <c r="I409" s="88" t="e">
        <f>MAX(CR409:#REF!)</f>
        <v>#REF!</v>
      </c>
      <c r="J409" s="88" t="e">
        <f>MIN(CR409:#REF!)</f>
        <v>#REF!</v>
      </c>
      <c r="K409" s="16" t="e">
        <f t="shared" ref="K409:K425" si="102">D409-G409</f>
        <v>#REF!</v>
      </c>
      <c r="AO409" s="88"/>
      <c r="AP409" s="99"/>
      <c r="AQ409" s="134">
        <v>400</v>
      </c>
      <c r="CR409" s="126"/>
    </row>
    <row r="410" spans="1:96">
      <c r="A410" s="88"/>
      <c r="B410" s="99"/>
      <c r="C410" s="100">
        <v>500</v>
      </c>
      <c r="E410" s="88">
        <f>COUNT(CR410:#REF!)</f>
        <v>0</v>
      </c>
      <c r="F410" s="88" t="e">
        <f>SUM(CR410:#REF!)</f>
        <v>#REF!</v>
      </c>
      <c r="G410" s="15" t="e">
        <f>AVERAGE(CR410:#REF!)</f>
        <v>#REF!</v>
      </c>
      <c r="H410" s="15" t="e">
        <f>STDEV(CR410:#REF!)</f>
        <v>#REF!</v>
      </c>
      <c r="I410" s="88" t="e">
        <f>MAX(CR410:#REF!)</f>
        <v>#REF!</v>
      </c>
      <c r="J410" s="88" t="e">
        <f>MIN(CR410:#REF!)</f>
        <v>#REF!</v>
      </c>
      <c r="K410" s="16" t="e">
        <f t="shared" si="102"/>
        <v>#REF!</v>
      </c>
      <c r="AO410" s="88"/>
      <c r="AP410" s="99"/>
      <c r="AQ410" s="134">
        <v>500</v>
      </c>
      <c r="CR410" s="126"/>
    </row>
    <row r="411" spans="1:96">
      <c r="A411" s="88"/>
      <c r="B411" s="99"/>
      <c r="C411" s="100">
        <v>600</v>
      </c>
      <c r="D411" s="88"/>
      <c r="E411" s="88">
        <f>COUNT(CR411:#REF!)</f>
        <v>0</v>
      </c>
      <c r="F411" s="88" t="e">
        <f>SUM(CR411:#REF!)</f>
        <v>#REF!</v>
      </c>
      <c r="G411" s="15" t="e">
        <f>AVERAGE(CR411:#REF!)</f>
        <v>#REF!</v>
      </c>
      <c r="H411" s="15" t="e">
        <f>STDEV(CR411:#REF!)</f>
        <v>#REF!</v>
      </c>
      <c r="I411" s="88" t="e">
        <f>MAX(CR411:#REF!)</f>
        <v>#REF!</v>
      </c>
      <c r="J411" s="88" t="e">
        <f>MIN(CR411:#REF!)</f>
        <v>#REF!</v>
      </c>
      <c r="K411" s="16" t="e">
        <f t="shared" si="102"/>
        <v>#REF!</v>
      </c>
      <c r="AO411" s="88"/>
      <c r="AP411" s="99"/>
      <c r="AQ411" s="134">
        <v>600</v>
      </c>
      <c r="AS411" s="88"/>
      <c r="AT411" s="88"/>
      <c r="AU411" s="88"/>
      <c r="AV411" s="88"/>
      <c r="AW411" s="88"/>
      <c r="AX411" s="88"/>
      <c r="AY411" s="88"/>
      <c r="AZ411" s="88"/>
      <c r="BA411" s="88"/>
      <c r="BB411" s="88"/>
      <c r="BC411" s="88"/>
      <c r="BD411" s="88"/>
      <c r="BE411" s="88"/>
      <c r="BF411" s="88"/>
      <c r="BG411" s="88"/>
      <c r="BH411" s="88"/>
      <c r="BI411" s="88"/>
      <c r="BJ411" s="88"/>
      <c r="BK411" s="88"/>
      <c r="BL411" s="88"/>
      <c r="BM411" s="88"/>
      <c r="BN411" s="88"/>
      <c r="BO411" s="88"/>
      <c r="BP411" s="88"/>
      <c r="BQ411" s="88"/>
      <c r="BR411" s="88"/>
      <c r="BS411" s="88"/>
      <c r="BT411" s="88"/>
      <c r="BU411" s="88"/>
      <c r="BV411" s="88"/>
      <c r="BW411" s="88"/>
      <c r="BX411" s="88"/>
      <c r="BY411" s="88"/>
      <c r="BZ411" s="88"/>
      <c r="CA411" s="88"/>
      <c r="CB411" s="88"/>
      <c r="CC411" s="88"/>
      <c r="CD411" s="88"/>
      <c r="CE411" s="88"/>
      <c r="CF411" s="88"/>
      <c r="CG411" s="88"/>
      <c r="CH411" s="88"/>
      <c r="CI411" s="88"/>
      <c r="CJ411" s="88"/>
      <c r="CK411" s="88"/>
      <c r="CL411" s="88"/>
      <c r="CM411" s="88"/>
      <c r="CN411" s="88"/>
      <c r="CO411" s="88"/>
      <c r="CP411" s="88"/>
      <c r="CQ411" s="88"/>
      <c r="CR411" s="126"/>
    </row>
    <row r="412" spans="1:96">
      <c r="A412" s="88"/>
      <c r="B412" s="94"/>
      <c r="C412" s="130"/>
      <c r="D412" s="88"/>
      <c r="E412" s="88"/>
      <c r="F412" s="88"/>
      <c r="G412" s="15"/>
      <c r="H412" s="15"/>
      <c r="I412" s="88"/>
      <c r="J412" s="88"/>
      <c r="AO412" s="88"/>
      <c r="AP412" s="94"/>
      <c r="AQ412" s="131"/>
      <c r="AS412" s="88"/>
      <c r="AT412" s="88"/>
      <c r="AU412" s="88"/>
      <c r="AV412" s="88"/>
      <c r="AW412" s="88"/>
      <c r="AX412" s="88"/>
      <c r="AY412" s="88"/>
      <c r="AZ412" s="88"/>
      <c r="BA412" s="88"/>
      <c r="BB412" s="88"/>
      <c r="BC412" s="88"/>
      <c r="BD412" s="88"/>
      <c r="BE412" s="88"/>
      <c r="BF412" s="88"/>
      <c r="BG412" s="88"/>
      <c r="BH412" s="88"/>
      <c r="BI412" s="88"/>
      <c r="BJ412" s="88"/>
      <c r="BK412" s="88"/>
      <c r="BL412" s="88"/>
      <c r="BM412" s="88"/>
      <c r="BN412" s="88"/>
      <c r="BO412" s="88"/>
      <c r="BP412" s="88"/>
      <c r="BQ412" s="88"/>
      <c r="BR412" s="88"/>
      <c r="BS412" s="88"/>
      <c r="BT412" s="88"/>
      <c r="BU412" s="88"/>
      <c r="BV412" s="88"/>
      <c r="BW412" s="88"/>
      <c r="BX412" s="88"/>
      <c r="BY412" s="88"/>
      <c r="BZ412" s="88"/>
      <c r="CA412" s="88"/>
      <c r="CB412" s="88"/>
      <c r="CC412" s="88"/>
      <c r="CD412" s="88"/>
      <c r="CE412" s="88"/>
      <c r="CF412" s="88"/>
      <c r="CG412" s="88"/>
      <c r="CH412" s="88"/>
      <c r="CI412" s="88"/>
      <c r="CJ412" s="88"/>
      <c r="CK412" s="88"/>
      <c r="CL412" s="88"/>
      <c r="CM412" s="88"/>
      <c r="CN412" s="88"/>
      <c r="CO412" s="88"/>
      <c r="CP412" s="88"/>
      <c r="CQ412" s="88"/>
      <c r="CR412" s="131"/>
    </row>
    <row r="413" spans="1:96">
      <c r="A413" s="95"/>
      <c r="B413" s="96"/>
      <c r="C413" s="97" t="s">
        <v>15</v>
      </c>
      <c r="D413" s="95"/>
      <c r="E413" s="88">
        <f>COUNT(CR413:#REF!)</f>
        <v>0</v>
      </c>
      <c r="F413" s="88" t="e">
        <f>SUM(CR413:#REF!)</f>
        <v>#REF!</v>
      </c>
      <c r="G413" s="15" t="e">
        <f>AVERAGE(CR413:#REF!)</f>
        <v>#REF!</v>
      </c>
      <c r="H413" s="15" t="e">
        <f>STDEV(CR413:#REF!)</f>
        <v>#REF!</v>
      </c>
      <c r="I413" s="88" t="e">
        <f>MAX(CR413:#REF!)</f>
        <v>#REF!</v>
      </c>
      <c r="J413" s="88" t="e">
        <f>MIN(CR413:#REF!)</f>
        <v>#REF!</v>
      </c>
      <c r="K413" s="16" t="e">
        <f>D413-G413</f>
        <v>#REF!</v>
      </c>
      <c r="AO413" s="95"/>
      <c r="AP413" s="96"/>
      <c r="AQ413" s="133" t="s">
        <v>15</v>
      </c>
      <c r="AS413" s="95"/>
      <c r="AT413" s="95"/>
      <c r="AU413" s="95"/>
      <c r="AV413" s="95"/>
      <c r="AW413" s="95"/>
      <c r="AX413" s="95"/>
      <c r="AY413" s="95"/>
      <c r="AZ413" s="95"/>
      <c r="BA413" s="95"/>
      <c r="BB413" s="95"/>
      <c r="BC413" s="95"/>
      <c r="BD413" s="95"/>
      <c r="BE413" s="95"/>
      <c r="BF413" s="95"/>
      <c r="BG413" s="95"/>
      <c r="BH413" s="95"/>
      <c r="BI413" s="95"/>
      <c r="BJ413" s="95"/>
      <c r="BK413" s="95"/>
      <c r="BL413" s="95"/>
      <c r="BM413" s="95"/>
      <c r="BN413" s="95"/>
      <c r="BO413" s="95"/>
      <c r="BP413" s="95"/>
      <c r="BQ413" s="95"/>
      <c r="BR413" s="95"/>
      <c r="BS413" s="95"/>
      <c r="BT413" s="95"/>
      <c r="BU413" s="95"/>
      <c r="BV413" s="95"/>
      <c r="BW413" s="95"/>
      <c r="BX413" s="95"/>
      <c r="BY413" s="95">
        <v>345</v>
      </c>
      <c r="BZ413" s="95"/>
      <c r="CA413" s="95"/>
      <c r="CB413" s="95"/>
      <c r="CC413" s="95">
        <v>197</v>
      </c>
      <c r="CD413" s="95"/>
      <c r="CE413" s="95"/>
      <c r="CF413" s="95"/>
      <c r="CG413" s="95"/>
      <c r="CH413" s="95"/>
      <c r="CI413" s="95"/>
      <c r="CJ413" s="95"/>
      <c r="CK413" s="95"/>
      <c r="CL413" s="95"/>
      <c r="CM413" s="95"/>
      <c r="CN413" s="95"/>
      <c r="CO413" s="95"/>
      <c r="CP413" s="95"/>
      <c r="CQ413" s="95"/>
      <c r="CR413" s="125"/>
    </row>
    <row r="414" spans="1:96">
      <c r="A414" s="88"/>
      <c r="B414" s="99"/>
      <c r="C414" s="100" t="s">
        <v>16</v>
      </c>
      <c r="D414" s="88"/>
      <c r="E414" s="88">
        <f>COUNT(CR414:#REF!)</f>
        <v>0</v>
      </c>
      <c r="F414" s="88" t="e">
        <f>SUM(CR414:#REF!)</f>
        <v>#REF!</v>
      </c>
      <c r="G414" s="15" t="e">
        <f>AVERAGE(CR414:#REF!)</f>
        <v>#REF!</v>
      </c>
      <c r="H414" s="15" t="e">
        <f>STDEV(CR414:#REF!)</f>
        <v>#REF!</v>
      </c>
      <c r="I414" s="88" t="e">
        <f>MAX(CR414:#REF!)</f>
        <v>#REF!</v>
      </c>
      <c r="J414" s="88" t="e">
        <f>MIN(CR414:#REF!)</f>
        <v>#REF!</v>
      </c>
      <c r="K414" s="16" t="e">
        <f>D414-G414</f>
        <v>#REF!</v>
      </c>
      <c r="AO414" s="88"/>
      <c r="AP414" s="99"/>
      <c r="AQ414" s="134" t="s">
        <v>16</v>
      </c>
      <c r="AS414" s="88"/>
      <c r="AT414" s="88"/>
      <c r="AU414" s="88"/>
      <c r="AV414" s="88"/>
      <c r="AW414" s="88"/>
      <c r="AX414" s="88"/>
      <c r="AY414" s="88"/>
      <c r="AZ414" s="88"/>
      <c r="BA414" s="88"/>
      <c r="BB414" s="88"/>
      <c r="BC414" s="88"/>
      <c r="BD414" s="88"/>
      <c r="BE414" s="88"/>
      <c r="BF414" s="88"/>
      <c r="BG414" s="88"/>
      <c r="BH414" s="88"/>
      <c r="BI414" s="88"/>
      <c r="BJ414" s="88"/>
      <c r="BK414" s="88"/>
      <c r="BL414" s="88"/>
      <c r="BM414" s="88"/>
      <c r="BN414" s="88"/>
      <c r="BO414" s="88"/>
      <c r="BP414" s="88"/>
      <c r="BQ414" s="88"/>
      <c r="BR414" s="88"/>
      <c r="BS414" s="88"/>
      <c r="BT414" s="88"/>
      <c r="BU414" s="88"/>
      <c r="BV414" s="88"/>
      <c r="BW414" s="88"/>
      <c r="BX414" s="88"/>
      <c r="BY414" s="88">
        <v>1.2</v>
      </c>
      <c r="BZ414" s="88"/>
      <c r="CA414" s="88"/>
      <c r="CB414" s="88"/>
      <c r="CC414" s="88">
        <v>0.5</v>
      </c>
      <c r="CD414" s="88"/>
      <c r="CE414" s="88"/>
      <c r="CF414" s="88"/>
      <c r="CG414" s="88"/>
      <c r="CH414" s="88"/>
      <c r="CI414" s="88"/>
      <c r="CJ414" s="88"/>
      <c r="CK414" s="88"/>
      <c r="CL414" s="88"/>
      <c r="CM414" s="88"/>
      <c r="CN414" s="88"/>
      <c r="CO414" s="88"/>
      <c r="CP414" s="88"/>
      <c r="CQ414" s="88"/>
      <c r="CR414" s="126"/>
    </row>
    <row r="415" spans="1:96">
      <c r="A415" s="88" t="s">
        <v>0</v>
      </c>
      <c r="B415" s="88" t="s">
        <v>1</v>
      </c>
      <c r="C415" s="89" t="s">
        <v>2</v>
      </c>
      <c r="D415" s="88">
        <v>2003</v>
      </c>
      <c r="E415" s="88" t="s">
        <v>3</v>
      </c>
      <c r="F415" s="88" t="s">
        <v>79</v>
      </c>
      <c r="G415" s="15" t="s">
        <v>4</v>
      </c>
      <c r="H415" s="15" t="s">
        <v>82</v>
      </c>
      <c r="I415" s="88" t="s">
        <v>5</v>
      </c>
      <c r="J415" s="88" t="s">
        <v>6</v>
      </c>
      <c r="K415" s="15" t="s">
        <v>7</v>
      </c>
      <c r="L415" s="16" t="s">
        <v>93</v>
      </c>
      <c r="AO415" s="91" t="s">
        <v>11</v>
      </c>
      <c r="AP415" s="91" t="s">
        <v>12</v>
      </c>
      <c r="AQ415" s="128" t="s">
        <v>13</v>
      </c>
      <c r="AS415" s="88">
        <v>2006</v>
      </c>
      <c r="AT415" s="88">
        <v>2005</v>
      </c>
      <c r="AU415" s="88">
        <v>2004</v>
      </c>
      <c r="AV415" s="88">
        <v>2003</v>
      </c>
      <c r="AW415" s="88"/>
      <c r="AX415" s="88">
        <v>2002</v>
      </c>
      <c r="AY415" s="88">
        <v>2002</v>
      </c>
      <c r="AZ415" s="88">
        <v>2001</v>
      </c>
      <c r="BA415" s="88">
        <v>2000</v>
      </c>
      <c r="BB415" s="88">
        <v>1999</v>
      </c>
      <c r="BC415" s="88">
        <v>1999</v>
      </c>
      <c r="BD415" s="88" t="s">
        <v>81</v>
      </c>
      <c r="BE415" s="88">
        <v>1997</v>
      </c>
      <c r="BF415" s="88">
        <v>1996</v>
      </c>
      <c r="BG415" s="88">
        <v>1995</v>
      </c>
      <c r="BH415" s="91">
        <v>1994</v>
      </c>
      <c r="BI415" s="91">
        <v>1993</v>
      </c>
      <c r="BJ415" s="91">
        <v>1992</v>
      </c>
      <c r="BK415" s="91">
        <v>1991</v>
      </c>
      <c r="BL415" s="91">
        <v>1990</v>
      </c>
      <c r="BM415" s="91">
        <v>1990</v>
      </c>
      <c r="BN415" s="91">
        <v>1989</v>
      </c>
      <c r="BO415" s="91">
        <v>1989</v>
      </c>
      <c r="BP415" s="91">
        <v>1989</v>
      </c>
      <c r="BQ415" s="91">
        <v>1988</v>
      </c>
      <c r="BR415" s="91">
        <v>1988</v>
      </c>
      <c r="BS415" s="91">
        <v>1987</v>
      </c>
      <c r="BT415" s="91">
        <v>1986</v>
      </c>
      <c r="BU415" s="91">
        <v>1986</v>
      </c>
      <c r="BV415" s="91">
        <v>1986</v>
      </c>
      <c r="BW415" s="91">
        <v>1985</v>
      </c>
      <c r="BX415" s="91">
        <v>1985</v>
      </c>
      <c r="BY415" s="91">
        <v>1985</v>
      </c>
      <c r="BZ415" s="91">
        <v>1984</v>
      </c>
      <c r="CA415" s="91">
        <v>1984</v>
      </c>
      <c r="CB415" s="91">
        <v>1984</v>
      </c>
      <c r="CC415" s="91">
        <v>1984</v>
      </c>
      <c r="CD415" s="91">
        <v>1984</v>
      </c>
      <c r="CE415" s="91">
        <v>1983</v>
      </c>
      <c r="CF415" s="91">
        <v>1983</v>
      </c>
      <c r="CG415" s="91">
        <v>1983</v>
      </c>
      <c r="CH415" s="91">
        <v>1983</v>
      </c>
      <c r="CI415" s="91">
        <v>1982</v>
      </c>
      <c r="CJ415" s="91">
        <v>1982</v>
      </c>
      <c r="CK415" s="91">
        <v>1982</v>
      </c>
      <c r="CL415" s="91">
        <v>1982</v>
      </c>
      <c r="CM415" s="91">
        <v>1981</v>
      </c>
      <c r="CN415" s="91">
        <v>1981</v>
      </c>
      <c r="CO415" s="91">
        <v>1981</v>
      </c>
      <c r="CP415" s="91">
        <v>1981</v>
      </c>
      <c r="CQ415" s="91">
        <v>1981</v>
      </c>
      <c r="CR415" s="128">
        <v>1980</v>
      </c>
    </row>
    <row r="416" spans="1:96">
      <c r="A416" s="91">
        <v>2</v>
      </c>
      <c r="B416" s="92">
        <v>44</v>
      </c>
      <c r="C416" s="93" t="s">
        <v>14</v>
      </c>
      <c r="D416" s="91"/>
      <c r="E416" s="88">
        <f>COUNT(CR416:#REF!)</f>
        <v>0</v>
      </c>
      <c r="F416" s="88" t="e">
        <f>SUM(CR416:#REF!)</f>
        <v>#REF!</v>
      </c>
      <c r="G416" s="15" t="e">
        <f>AVERAGE(CR416:#REF!)</f>
        <v>#REF!</v>
      </c>
      <c r="H416" s="15" t="e">
        <f>STDEV(CR416:#REF!)</f>
        <v>#REF!</v>
      </c>
      <c r="I416" s="88" t="e">
        <f>MAX(CR416:#REF!)</f>
        <v>#REF!</v>
      </c>
      <c r="J416" s="88" t="e">
        <f>MIN(CR416:#REF!)</f>
        <v>#REF!</v>
      </c>
      <c r="K416" s="16" t="e">
        <f t="shared" si="102"/>
        <v>#REF!</v>
      </c>
      <c r="AO416" s="91">
        <v>2</v>
      </c>
      <c r="AP416" s="92">
        <v>44</v>
      </c>
      <c r="AQ416" s="132" t="s">
        <v>14</v>
      </c>
      <c r="AS416" s="91"/>
      <c r="AT416" s="91"/>
      <c r="AU416" s="91"/>
      <c r="AV416" s="91"/>
      <c r="AW416" s="91"/>
      <c r="AX416" s="91">
        <v>7</v>
      </c>
      <c r="AY416" s="91"/>
      <c r="AZ416" s="91"/>
      <c r="BA416" s="91"/>
      <c r="BB416" s="91">
        <v>9</v>
      </c>
      <c r="BC416" s="91"/>
      <c r="BD416" s="91"/>
      <c r="BE416" s="91"/>
      <c r="BF416" s="91"/>
      <c r="BG416" s="91"/>
      <c r="BH416" s="91"/>
      <c r="BI416" s="91"/>
      <c r="BJ416" s="91"/>
      <c r="BK416" s="91"/>
      <c r="BL416" s="91"/>
      <c r="BM416" s="91"/>
      <c r="BN416" s="91"/>
      <c r="BO416" s="91"/>
      <c r="BP416" s="91"/>
      <c r="BQ416" s="91"/>
      <c r="BR416" s="91"/>
      <c r="BS416" s="91"/>
      <c r="BT416" s="91"/>
      <c r="BU416" s="91"/>
      <c r="BV416" s="91"/>
      <c r="BW416" s="91"/>
      <c r="BX416" s="91"/>
      <c r="BY416" s="91">
        <v>6</v>
      </c>
      <c r="BZ416" s="91"/>
      <c r="CA416" s="91">
        <v>21</v>
      </c>
      <c r="CB416" s="91"/>
      <c r="CC416" s="91">
        <v>11</v>
      </c>
      <c r="CD416" s="91">
        <v>2</v>
      </c>
      <c r="CE416" s="91">
        <v>28</v>
      </c>
      <c r="CF416" s="91"/>
      <c r="CG416" s="91"/>
      <c r="CH416" s="91"/>
      <c r="CI416" s="91"/>
      <c r="CJ416" s="91">
        <v>6</v>
      </c>
      <c r="CK416" s="91"/>
      <c r="CL416" s="91">
        <v>3</v>
      </c>
      <c r="CM416" s="91"/>
      <c r="CN416" s="91"/>
      <c r="CO416" s="91"/>
      <c r="CP416" s="91"/>
      <c r="CQ416" s="91"/>
      <c r="CR416" s="124"/>
    </row>
    <row r="417" spans="1:102">
      <c r="A417" s="88"/>
      <c r="B417" s="99"/>
      <c r="C417" s="97">
        <v>0</v>
      </c>
      <c r="D417" s="95"/>
      <c r="E417" s="88">
        <f>COUNT(CR417:#REF!)</f>
        <v>0</v>
      </c>
      <c r="F417" s="88" t="e">
        <f>SUM(CR417:#REF!)</f>
        <v>#REF!</v>
      </c>
      <c r="G417" s="15" t="e">
        <f>AVERAGE(CR417:#REF!)</f>
        <v>#REF!</v>
      </c>
      <c r="H417" s="15" t="e">
        <f>STDEV(CR417:#REF!)</f>
        <v>#REF!</v>
      </c>
      <c r="I417" s="88" t="e">
        <f>MAX(CR417:#REF!)</f>
        <v>#REF!</v>
      </c>
      <c r="J417" s="88" t="e">
        <f>MIN(CR417:#REF!)</f>
        <v>#REF!</v>
      </c>
      <c r="K417" s="16" t="e">
        <f t="shared" si="102"/>
        <v>#REF!</v>
      </c>
      <c r="L417" s="16" t="e">
        <f>K417/H417</f>
        <v>#REF!</v>
      </c>
      <c r="AO417" s="88"/>
      <c r="AP417" s="99"/>
      <c r="AQ417" s="133">
        <v>0</v>
      </c>
      <c r="AS417" s="95"/>
      <c r="AT417" s="95"/>
      <c r="AU417" s="95"/>
      <c r="AV417" s="95"/>
      <c r="AW417" s="95"/>
      <c r="AX417" s="95">
        <v>19.8</v>
      </c>
      <c r="AY417" s="95"/>
      <c r="AZ417" s="95"/>
      <c r="BA417" s="95"/>
      <c r="BB417" s="95">
        <v>20.7</v>
      </c>
      <c r="BC417" s="95"/>
      <c r="BD417" s="95"/>
      <c r="BE417" s="95"/>
      <c r="BF417" s="95"/>
      <c r="BG417" s="95"/>
      <c r="BH417" s="95"/>
      <c r="BI417" s="95"/>
      <c r="BJ417" s="95"/>
      <c r="BK417" s="95"/>
      <c r="BL417" s="95"/>
      <c r="BM417" s="95"/>
      <c r="BN417" s="95"/>
      <c r="BO417" s="95"/>
      <c r="BP417" s="95"/>
      <c r="BQ417" s="95"/>
      <c r="BR417" s="95"/>
      <c r="BS417" s="95"/>
      <c r="BT417" s="95"/>
      <c r="BU417" s="95"/>
      <c r="BV417" s="95"/>
      <c r="BW417" s="95"/>
      <c r="BX417" s="95"/>
      <c r="BY417" s="95">
        <v>18.5</v>
      </c>
      <c r="BZ417" s="95"/>
      <c r="CA417" s="95">
        <v>15.4</v>
      </c>
      <c r="CB417" s="95"/>
      <c r="CC417" s="95">
        <v>16.7</v>
      </c>
      <c r="CD417" s="95">
        <v>16.600000000000001</v>
      </c>
      <c r="CE417" s="95">
        <v>17.600000000000001</v>
      </c>
      <c r="CF417" s="95"/>
      <c r="CG417" s="95"/>
      <c r="CH417" s="95"/>
      <c r="CI417" s="95"/>
      <c r="CJ417" s="95">
        <v>18</v>
      </c>
      <c r="CK417" s="95"/>
      <c r="CL417" s="95">
        <v>18.8</v>
      </c>
      <c r="CM417" s="95"/>
      <c r="CN417" s="95"/>
      <c r="CO417" s="95"/>
      <c r="CP417" s="95"/>
      <c r="CQ417" s="95"/>
      <c r="CR417" s="125"/>
    </row>
    <row r="418" spans="1:102">
      <c r="A418" s="88"/>
      <c r="B418" s="99"/>
      <c r="C418" s="100">
        <v>10</v>
      </c>
      <c r="E418" s="88">
        <f>COUNT(CR418:#REF!)</f>
        <v>0</v>
      </c>
      <c r="F418" s="88" t="e">
        <f>SUM(CR418:#REF!)</f>
        <v>#REF!</v>
      </c>
      <c r="G418" s="15" t="e">
        <f>AVERAGE(CR418:#REF!)</f>
        <v>#REF!</v>
      </c>
      <c r="H418" s="15" t="e">
        <f>STDEV(CR418:#REF!)</f>
        <v>#REF!</v>
      </c>
      <c r="I418" s="88" t="e">
        <f>MAX(CR418:#REF!)</f>
        <v>#REF!</v>
      </c>
      <c r="J418" s="88" t="e">
        <f>MIN(CR418:#REF!)</f>
        <v>#REF!</v>
      </c>
      <c r="K418" s="16" t="e">
        <f t="shared" si="102"/>
        <v>#REF!</v>
      </c>
      <c r="L418" s="16" t="e">
        <f t="shared" ref="L418:L429" si="103">K418/H418</f>
        <v>#REF!</v>
      </c>
      <c r="AO418" s="88"/>
      <c r="AP418" s="99"/>
      <c r="AQ418" s="134">
        <v>10</v>
      </c>
      <c r="AW418" s="108"/>
      <c r="AX418" s="108">
        <v>19.71</v>
      </c>
      <c r="BB418">
        <v>20.2</v>
      </c>
      <c r="BY418" s="88">
        <v>18.489999999999998</v>
      </c>
      <c r="CA418" s="88">
        <v>15.52</v>
      </c>
      <c r="CC418" s="88">
        <v>16.940000000000001</v>
      </c>
      <c r="CD418" s="88">
        <v>16.84</v>
      </c>
      <c r="CE418" s="88">
        <v>17.809999999999999</v>
      </c>
      <c r="CJ418" s="88">
        <v>18.18</v>
      </c>
      <c r="CL418" s="88">
        <v>19.05</v>
      </c>
      <c r="CR418" s="126"/>
    </row>
    <row r="419" spans="1:102">
      <c r="A419" s="88"/>
      <c r="B419" s="99"/>
      <c r="C419" s="100">
        <v>20</v>
      </c>
      <c r="E419" s="88">
        <f>COUNT(CR419:#REF!)</f>
        <v>0</v>
      </c>
      <c r="F419" s="88" t="e">
        <f>SUM(CR419:#REF!)</f>
        <v>#REF!</v>
      </c>
      <c r="G419" s="15" t="e">
        <f>AVERAGE(CR419:#REF!)</f>
        <v>#REF!</v>
      </c>
      <c r="H419" s="15" t="e">
        <f>STDEV(CR419:#REF!)</f>
        <v>#REF!</v>
      </c>
      <c r="I419" s="88" t="e">
        <f>MAX(CR419:#REF!)</f>
        <v>#REF!</v>
      </c>
      <c r="J419" s="88" t="e">
        <f>MIN(CR419:#REF!)</f>
        <v>#REF!</v>
      </c>
      <c r="K419" s="16" t="e">
        <f t="shared" si="102"/>
        <v>#REF!</v>
      </c>
      <c r="L419" s="16" t="e">
        <f t="shared" si="103"/>
        <v>#REF!</v>
      </c>
      <c r="AO419" s="88"/>
      <c r="AP419" s="99"/>
      <c r="AQ419" s="134">
        <v>20</v>
      </c>
      <c r="AW419" s="108"/>
      <c r="AX419" s="108">
        <v>19.72</v>
      </c>
      <c r="BB419">
        <v>20.190000000000001</v>
      </c>
      <c r="BY419" s="88">
        <v>18.489999999999998</v>
      </c>
      <c r="CA419" s="88">
        <v>15.52</v>
      </c>
      <c r="CC419" s="88">
        <v>16.95</v>
      </c>
      <c r="CD419" s="88">
        <v>16.809999999999999</v>
      </c>
      <c r="CE419" s="88">
        <v>17.77</v>
      </c>
      <c r="CJ419" s="88">
        <v>18.13</v>
      </c>
      <c r="CL419" s="88">
        <v>19.05</v>
      </c>
      <c r="CR419" s="126"/>
    </row>
    <row r="420" spans="1:102">
      <c r="A420" s="88"/>
      <c r="B420" s="99"/>
      <c r="C420" s="100">
        <v>30</v>
      </c>
      <c r="E420" s="88">
        <f>COUNT(CR420:#REF!)</f>
        <v>0</v>
      </c>
      <c r="F420" s="88" t="e">
        <f>SUM(CR420:#REF!)</f>
        <v>#REF!</v>
      </c>
      <c r="G420" s="15" t="e">
        <f>AVERAGE(CR420:#REF!)</f>
        <v>#REF!</v>
      </c>
      <c r="H420" s="15" t="e">
        <f>STDEV(CR420:#REF!)</f>
        <v>#REF!</v>
      </c>
      <c r="I420" s="88" t="e">
        <f>MAX(CR420:#REF!)</f>
        <v>#REF!</v>
      </c>
      <c r="J420" s="88" t="e">
        <f>MIN(CR420:#REF!)</f>
        <v>#REF!</v>
      </c>
      <c r="K420" s="16" t="e">
        <f t="shared" si="102"/>
        <v>#REF!</v>
      </c>
      <c r="L420" s="16" t="e">
        <f t="shared" si="103"/>
        <v>#REF!</v>
      </c>
      <c r="AO420" s="88"/>
      <c r="AP420" s="99"/>
      <c r="AQ420" s="134">
        <v>30</v>
      </c>
      <c r="AW420" s="108"/>
      <c r="AX420" s="108">
        <v>19.71</v>
      </c>
      <c r="BB420">
        <v>20.2</v>
      </c>
      <c r="BY420" s="88">
        <v>18.48</v>
      </c>
      <c r="CA420" s="88">
        <v>15.4</v>
      </c>
      <c r="CC420" s="88">
        <v>16.940000000000001</v>
      </c>
      <c r="CD420" s="88">
        <v>16.75</v>
      </c>
      <c r="CE420" s="88">
        <v>17.760000000000002</v>
      </c>
      <c r="CJ420" s="88">
        <v>18.07</v>
      </c>
      <c r="CL420" s="88">
        <v>19.059999999999999</v>
      </c>
      <c r="CR420" s="126"/>
    </row>
    <row r="421" spans="1:102">
      <c r="A421" s="88"/>
      <c r="B421" s="99"/>
      <c r="C421" s="100">
        <v>50</v>
      </c>
      <c r="E421" s="88">
        <f>COUNT(CR421:#REF!)</f>
        <v>0</v>
      </c>
      <c r="F421" s="88" t="e">
        <f>SUM(CR421:#REF!)</f>
        <v>#REF!</v>
      </c>
      <c r="G421" s="15" t="e">
        <f>AVERAGE(CR421:#REF!)</f>
        <v>#REF!</v>
      </c>
      <c r="H421" s="15" t="e">
        <f>STDEV(CR421:#REF!)</f>
        <v>#REF!</v>
      </c>
      <c r="I421" s="88" t="e">
        <f>MAX(CR421:#REF!)</f>
        <v>#REF!</v>
      </c>
      <c r="J421" s="88" t="e">
        <f>MIN(CR421:#REF!)</f>
        <v>#REF!</v>
      </c>
      <c r="K421" s="16" t="e">
        <f t="shared" si="102"/>
        <v>#REF!</v>
      </c>
      <c r="L421" s="16" t="e">
        <f t="shared" si="103"/>
        <v>#REF!</v>
      </c>
      <c r="AO421" s="88"/>
      <c r="AP421" s="99"/>
      <c r="AQ421" s="134">
        <v>50</v>
      </c>
      <c r="AW421" s="108"/>
      <c r="AX421" s="108">
        <v>19.68</v>
      </c>
      <c r="BB421">
        <v>20.2</v>
      </c>
      <c r="BY421" s="88">
        <v>18.48</v>
      </c>
      <c r="CA421" s="88">
        <v>14.99</v>
      </c>
      <c r="CC421" s="88">
        <v>16.8</v>
      </c>
      <c r="CD421" s="88">
        <v>16.260000000000002</v>
      </c>
      <c r="CE421" s="88">
        <v>17.7</v>
      </c>
      <c r="CJ421" s="88">
        <v>17.899999999999999</v>
      </c>
      <c r="CL421" s="88">
        <v>19.059999999999999</v>
      </c>
      <c r="CR421" s="126"/>
    </row>
    <row r="422" spans="1:102">
      <c r="A422" s="88"/>
      <c r="B422" s="99"/>
      <c r="C422" s="100">
        <v>75</v>
      </c>
      <c r="E422" s="88">
        <f>COUNT(CR422:#REF!)</f>
        <v>0</v>
      </c>
      <c r="F422" s="88" t="e">
        <f>SUM(CR422:#REF!)</f>
        <v>#REF!</v>
      </c>
      <c r="G422" s="15" t="e">
        <f>AVERAGE(CR422:#REF!)</f>
        <v>#REF!</v>
      </c>
      <c r="H422" s="15" t="e">
        <f>STDEV(CR422:#REF!)</f>
        <v>#REF!</v>
      </c>
      <c r="I422" s="88" t="e">
        <f>MAX(CR422:#REF!)</f>
        <v>#REF!</v>
      </c>
      <c r="J422" s="88" t="e">
        <f>MIN(CR422:#REF!)</f>
        <v>#REF!</v>
      </c>
      <c r="K422" s="16" t="e">
        <f t="shared" si="102"/>
        <v>#REF!</v>
      </c>
      <c r="L422" s="16" t="e">
        <f t="shared" si="103"/>
        <v>#REF!</v>
      </c>
      <c r="AO422" s="88"/>
      <c r="AP422" s="99"/>
      <c r="AQ422" s="134">
        <v>75</v>
      </c>
      <c r="AW422" s="108"/>
      <c r="AX422" s="108">
        <v>19.54</v>
      </c>
      <c r="BB422">
        <v>20.2</v>
      </c>
      <c r="BY422" s="88">
        <v>18.46</v>
      </c>
      <c r="CA422" s="88">
        <v>14.78</v>
      </c>
      <c r="CC422" s="88">
        <v>16.57</v>
      </c>
      <c r="CD422" s="88">
        <v>16.16</v>
      </c>
      <c r="CE422" s="88">
        <v>17.690000000000001</v>
      </c>
      <c r="CJ422" s="88">
        <v>17.66</v>
      </c>
      <c r="CL422" s="88">
        <v>18.989999999999998</v>
      </c>
      <c r="CR422" s="126"/>
    </row>
    <row r="423" spans="1:102">
      <c r="A423" s="88"/>
      <c r="B423" s="99"/>
      <c r="C423" s="100">
        <v>100</v>
      </c>
      <c r="E423" s="88">
        <f>COUNT(CR423:#REF!)</f>
        <v>0</v>
      </c>
      <c r="F423" s="88" t="e">
        <f>SUM(CR423:#REF!)</f>
        <v>#REF!</v>
      </c>
      <c r="G423" s="15" t="e">
        <f>AVERAGE(CR423:#REF!)</f>
        <v>#REF!</v>
      </c>
      <c r="H423" s="15" t="e">
        <f>STDEV(CR423:#REF!)</f>
        <v>#REF!</v>
      </c>
      <c r="I423" s="88" t="e">
        <f>MAX(CR423:#REF!)</f>
        <v>#REF!</v>
      </c>
      <c r="J423" s="88" t="e">
        <f>MIN(CR423:#REF!)</f>
        <v>#REF!</v>
      </c>
      <c r="K423" s="16" t="e">
        <f t="shared" si="102"/>
        <v>#REF!</v>
      </c>
      <c r="L423" s="16" t="e">
        <f t="shared" si="103"/>
        <v>#REF!</v>
      </c>
      <c r="AO423" s="88"/>
      <c r="AP423" s="99"/>
      <c r="AQ423" s="134">
        <v>100</v>
      </c>
      <c r="AW423" s="108"/>
      <c r="AX423" s="108">
        <v>19.39</v>
      </c>
      <c r="BB423">
        <v>19.88</v>
      </c>
      <c r="BY423" s="88">
        <v>18.37</v>
      </c>
      <c r="CA423" s="88">
        <v>14.38</v>
      </c>
      <c r="CC423" s="88">
        <v>16.22</v>
      </c>
      <c r="CD423" s="88">
        <v>16.12</v>
      </c>
      <c r="CE423" s="88">
        <v>17.68</v>
      </c>
      <c r="CJ423" s="88">
        <v>17.37</v>
      </c>
      <c r="CL423" s="88">
        <v>18.989999999999998</v>
      </c>
      <c r="CR423" s="126"/>
    </row>
    <row r="424" spans="1:102">
      <c r="A424" s="88"/>
      <c r="B424" s="99"/>
      <c r="C424" s="100">
        <v>150</v>
      </c>
      <c r="E424" s="88">
        <f>COUNT(CR424:#REF!)</f>
        <v>0</v>
      </c>
      <c r="F424" s="88" t="e">
        <f>SUM(CR424:#REF!)</f>
        <v>#REF!</v>
      </c>
      <c r="G424" s="15" t="e">
        <f>AVERAGE(CR424:#REF!)</f>
        <v>#REF!</v>
      </c>
      <c r="H424" s="15" t="e">
        <f>STDEV(CR424:#REF!)</f>
        <v>#REF!</v>
      </c>
      <c r="I424" s="88" t="e">
        <f>MAX(CR424:#REF!)</f>
        <v>#REF!</v>
      </c>
      <c r="J424" s="88" t="e">
        <f>MIN(CR424:#REF!)</f>
        <v>#REF!</v>
      </c>
      <c r="K424" s="16" t="e">
        <f t="shared" si="102"/>
        <v>#REF!</v>
      </c>
      <c r="L424" s="16" t="e">
        <f t="shared" si="103"/>
        <v>#REF!</v>
      </c>
      <c r="AO424" s="88"/>
      <c r="AP424" s="99"/>
      <c r="AQ424" s="134">
        <v>150</v>
      </c>
      <c r="AW424" s="108"/>
      <c r="AX424" s="108">
        <v>19.39</v>
      </c>
      <c r="BB424">
        <v>17.79</v>
      </c>
      <c r="BY424" s="88">
        <v>18.149999999999999</v>
      </c>
      <c r="CA424" s="88">
        <v>13.61</v>
      </c>
      <c r="CC424" s="88">
        <v>15.25</v>
      </c>
      <c r="CD424" s="88">
        <v>16.03</v>
      </c>
      <c r="CE424" s="88">
        <v>17.66</v>
      </c>
      <c r="CJ424" s="88">
        <v>16.66</v>
      </c>
      <c r="CL424" s="88">
        <v>18.63</v>
      </c>
      <c r="CR424" s="126"/>
    </row>
    <row r="425" spans="1:102">
      <c r="A425" s="88"/>
      <c r="B425" s="99"/>
      <c r="C425" s="100">
        <v>200</v>
      </c>
      <c r="E425" s="88">
        <f>COUNT(CR425:#REF!)</f>
        <v>0</v>
      </c>
      <c r="F425" s="88" t="e">
        <f>SUM(CR425:#REF!)</f>
        <v>#REF!</v>
      </c>
      <c r="G425" s="15" t="e">
        <f>AVERAGE(CR425:#REF!)</f>
        <v>#REF!</v>
      </c>
      <c r="H425" s="15" t="e">
        <f>STDEV(CR425:#REF!)</f>
        <v>#REF!</v>
      </c>
      <c r="I425" s="88" t="e">
        <f>MAX(CR425:#REF!)</f>
        <v>#REF!</v>
      </c>
      <c r="J425" s="88" t="e">
        <f>MIN(CR425:#REF!)</f>
        <v>#REF!</v>
      </c>
      <c r="K425" s="16" t="e">
        <f t="shared" si="102"/>
        <v>#REF!</v>
      </c>
      <c r="L425" s="16" t="e">
        <f t="shared" si="103"/>
        <v>#REF!</v>
      </c>
      <c r="AO425" s="88"/>
      <c r="AP425" s="99"/>
      <c r="AQ425" s="134">
        <v>200</v>
      </c>
      <c r="AW425" s="108"/>
      <c r="AX425" s="108">
        <v>19.27</v>
      </c>
      <c r="BB425">
        <v>14.59</v>
      </c>
      <c r="BY425" s="88">
        <v>17.84</v>
      </c>
      <c r="CA425" s="88">
        <v>12.3</v>
      </c>
      <c r="CC425" s="88">
        <v>13.18</v>
      </c>
      <c r="CD425" s="88">
        <v>15.53</v>
      </c>
      <c r="CE425" s="88">
        <v>17.059999999999999</v>
      </c>
      <c r="CJ425" s="88">
        <v>14.83</v>
      </c>
      <c r="CL425" s="88">
        <v>17.57</v>
      </c>
      <c r="CR425" s="126"/>
    </row>
    <row r="426" spans="1:102">
      <c r="A426" s="88"/>
      <c r="B426" s="99"/>
      <c r="C426" s="100">
        <v>300</v>
      </c>
      <c r="E426" s="88">
        <f>COUNT(CR426:#REF!)</f>
        <v>0</v>
      </c>
      <c r="F426" s="88" t="e">
        <f>SUM(CR426:#REF!)</f>
        <v>#REF!</v>
      </c>
      <c r="G426" s="15" t="e">
        <f>AVERAGE(CR426:#REF!)</f>
        <v>#REF!</v>
      </c>
      <c r="H426" s="15" t="e">
        <f>STDEV(CR426:#REF!)</f>
        <v>#REF!</v>
      </c>
      <c r="I426" s="88" t="e">
        <f>MAX(CR426:#REF!)</f>
        <v>#REF!</v>
      </c>
      <c r="J426" s="88" t="e">
        <f>MIN(CR426:#REF!)</f>
        <v>#REF!</v>
      </c>
      <c r="K426" s="16" t="e">
        <f>D426-G426</f>
        <v>#REF!</v>
      </c>
      <c r="L426" s="16" t="e">
        <f t="shared" si="103"/>
        <v>#REF!</v>
      </c>
      <c r="AO426" s="88"/>
      <c r="AP426" s="99"/>
      <c r="AQ426" s="134">
        <v>300</v>
      </c>
      <c r="AW426" s="108"/>
      <c r="AX426" s="108">
        <v>17.72</v>
      </c>
      <c r="BB426">
        <v>11.8</v>
      </c>
      <c r="CR426" s="126"/>
    </row>
    <row r="427" spans="1:102">
      <c r="A427" s="88"/>
      <c r="B427" s="99"/>
      <c r="C427" s="100">
        <v>400</v>
      </c>
      <c r="D427" s="88"/>
      <c r="E427" s="88">
        <f>COUNT(CR427:#REF!)</f>
        <v>0</v>
      </c>
      <c r="F427" s="88" t="e">
        <f>SUM(CR427:#REF!)</f>
        <v>#REF!</v>
      </c>
      <c r="G427" s="15" t="e">
        <f>AVERAGE(CR427:#REF!)</f>
        <v>#REF!</v>
      </c>
      <c r="H427" s="15" t="e">
        <f>STDEV(CR427:#REF!)</f>
        <v>#REF!</v>
      </c>
      <c r="I427" s="88" t="e">
        <f>MAX(CR427:#REF!)</f>
        <v>#REF!</v>
      </c>
      <c r="J427" s="88" t="e">
        <f>MIN(CR427:#REF!)</f>
        <v>#REF!</v>
      </c>
      <c r="K427" s="16" t="e">
        <f>D427-G427</f>
        <v>#REF!</v>
      </c>
      <c r="L427" s="16" t="e">
        <f t="shared" si="103"/>
        <v>#REF!</v>
      </c>
      <c r="AO427" s="88"/>
      <c r="AP427" s="99"/>
      <c r="AQ427" s="134">
        <v>400</v>
      </c>
      <c r="AR427" s="88"/>
      <c r="AS427" s="88"/>
      <c r="AT427" s="88"/>
      <c r="AU427" s="88"/>
      <c r="AV427" s="88"/>
      <c r="AW427" s="88"/>
      <c r="AX427" s="88">
        <v>15.74</v>
      </c>
      <c r="AY427" s="88"/>
      <c r="AZ427" s="88"/>
      <c r="BB427">
        <v>9.15</v>
      </c>
      <c r="CR427" s="126"/>
      <c r="CT427" s="88"/>
      <c r="CU427" s="88"/>
      <c r="CV427" s="88"/>
      <c r="CW427" s="88"/>
      <c r="CX427" s="88"/>
    </row>
    <row r="428" spans="1:102">
      <c r="A428" s="88"/>
      <c r="B428" s="99"/>
      <c r="C428" s="100">
        <v>500</v>
      </c>
      <c r="E428" s="88">
        <f>COUNT(CR428:#REF!)</f>
        <v>0</v>
      </c>
      <c r="F428" s="88" t="e">
        <f>SUM(CR428:#REF!)</f>
        <v>#REF!</v>
      </c>
      <c r="G428" s="15" t="e">
        <f>AVERAGE(CR428:#REF!)</f>
        <v>#REF!</v>
      </c>
      <c r="H428" s="15" t="e">
        <f>STDEV(CR428:#REF!)</f>
        <v>#REF!</v>
      </c>
      <c r="I428" s="88" t="e">
        <f>MAX(CR428:#REF!)</f>
        <v>#REF!</v>
      </c>
      <c r="J428" s="88" t="e">
        <f>MIN(CR428:#REF!)</f>
        <v>#REF!</v>
      </c>
      <c r="K428" s="16" t="e">
        <f>D428-G428</f>
        <v>#REF!</v>
      </c>
      <c r="L428" s="16" t="e">
        <f t="shared" si="103"/>
        <v>#REF!</v>
      </c>
      <c r="AO428" s="88"/>
      <c r="AP428" s="99"/>
      <c r="AQ428" s="134">
        <v>500</v>
      </c>
      <c r="CR428" s="126"/>
    </row>
    <row r="429" spans="1:102">
      <c r="A429" s="88"/>
      <c r="B429" s="99"/>
      <c r="C429" s="100">
        <v>600</v>
      </c>
      <c r="D429" s="88"/>
      <c r="E429" s="88">
        <f>COUNT(CR429:#REF!)</f>
        <v>0</v>
      </c>
      <c r="F429" s="88" t="e">
        <f>SUM(CR429:#REF!)</f>
        <v>#REF!</v>
      </c>
      <c r="G429" s="15" t="e">
        <f>AVERAGE(CR429:#REF!)</f>
        <v>#REF!</v>
      </c>
      <c r="H429" s="15" t="e">
        <f>STDEV(CR429:#REF!)</f>
        <v>#REF!</v>
      </c>
      <c r="I429" s="88" t="e">
        <f>MAX(CR429:#REF!)</f>
        <v>#REF!</v>
      </c>
      <c r="J429" s="88" t="e">
        <f>MIN(CR429:#REF!)</f>
        <v>#REF!</v>
      </c>
      <c r="K429" s="16" t="e">
        <f>D429-G429</f>
        <v>#REF!</v>
      </c>
      <c r="L429" s="16" t="e">
        <f t="shared" si="103"/>
        <v>#REF!</v>
      </c>
      <c r="AO429" s="88"/>
      <c r="AP429" s="99"/>
      <c r="AQ429" s="134">
        <v>600</v>
      </c>
      <c r="AS429" s="88"/>
      <c r="AT429" s="88"/>
      <c r="AU429" s="88"/>
      <c r="AV429" s="88"/>
      <c r="AW429" s="88"/>
      <c r="AX429" s="88"/>
      <c r="AY429" s="88"/>
      <c r="AZ429" s="88"/>
      <c r="BA429" s="88"/>
      <c r="BB429" s="88"/>
      <c r="BC429" s="88"/>
      <c r="BD429" s="88"/>
      <c r="BE429" s="88"/>
      <c r="BF429" s="88"/>
      <c r="BG429" s="88"/>
      <c r="BH429" s="88"/>
      <c r="BI429" s="88"/>
      <c r="BJ429" s="88"/>
      <c r="BK429" s="88"/>
      <c r="BL429" s="88"/>
      <c r="BM429" s="88"/>
      <c r="BN429" s="88"/>
      <c r="BO429" s="88"/>
      <c r="BP429" s="88"/>
      <c r="BQ429" s="88"/>
      <c r="BR429" s="88"/>
      <c r="BS429" s="88"/>
      <c r="BT429" s="88"/>
      <c r="BU429" s="88"/>
      <c r="BV429" s="88"/>
      <c r="BW429" s="88"/>
      <c r="BX429" s="88"/>
      <c r="BY429" s="88"/>
      <c r="BZ429" s="88"/>
      <c r="CA429" s="88"/>
      <c r="CB429" s="88"/>
      <c r="CC429" s="88"/>
      <c r="CD429" s="88"/>
      <c r="CE429" s="88"/>
      <c r="CF429" s="88"/>
      <c r="CG429" s="88"/>
      <c r="CH429" s="88"/>
      <c r="CI429" s="88"/>
      <c r="CJ429" s="88"/>
      <c r="CK429" s="88"/>
      <c r="CL429" s="88"/>
      <c r="CM429" s="88"/>
      <c r="CN429" s="88"/>
      <c r="CO429" s="88"/>
      <c r="CP429" s="88"/>
      <c r="CQ429" s="88"/>
      <c r="CR429" s="126"/>
    </row>
    <row r="430" spans="1:102">
      <c r="A430" s="91"/>
      <c r="B430" s="91"/>
      <c r="C430" s="122"/>
      <c r="D430" s="91"/>
      <c r="AO430" s="91"/>
      <c r="AP430" s="91"/>
      <c r="AQ430" s="128"/>
      <c r="AS430" s="91"/>
      <c r="AT430" s="91"/>
      <c r="AU430" s="91"/>
      <c r="AV430" s="91"/>
      <c r="AW430" s="91"/>
      <c r="AX430" s="91"/>
      <c r="AY430" s="91"/>
      <c r="AZ430" s="91"/>
      <c r="BA430" s="91"/>
      <c r="BB430" s="91"/>
      <c r="BC430" s="91"/>
      <c r="BD430" s="91"/>
      <c r="BE430" s="91"/>
      <c r="BF430" s="91"/>
      <c r="BG430" s="91"/>
      <c r="BH430" s="91"/>
      <c r="BI430" s="91"/>
      <c r="BJ430" s="91"/>
      <c r="BK430" s="91"/>
      <c r="BL430" s="91"/>
      <c r="BM430" s="91"/>
      <c r="BN430" s="91"/>
      <c r="BO430" s="91"/>
      <c r="BP430" s="91"/>
      <c r="BQ430" s="91"/>
      <c r="BR430" s="91"/>
      <c r="BS430" s="91"/>
      <c r="BT430" s="91"/>
      <c r="BU430" s="91"/>
      <c r="BV430" s="91"/>
      <c r="BW430" s="91"/>
      <c r="BX430" s="91"/>
      <c r="BY430" s="91"/>
      <c r="BZ430" s="91"/>
      <c r="CA430" s="91"/>
      <c r="CB430" s="91"/>
      <c r="CC430" s="91"/>
      <c r="CD430" s="91"/>
      <c r="CE430" s="91"/>
      <c r="CF430" s="91"/>
      <c r="CG430" s="91"/>
      <c r="CH430" s="91"/>
      <c r="CI430" s="91"/>
      <c r="CJ430" s="91"/>
      <c r="CK430" s="91"/>
      <c r="CL430" s="91"/>
      <c r="CM430" s="91"/>
      <c r="CN430" s="91"/>
      <c r="CO430" s="91"/>
      <c r="CP430" s="91"/>
      <c r="CQ430" s="91"/>
      <c r="CR430" s="128"/>
    </row>
    <row r="431" spans="1:102">
      <c r="A431" s="95"/>
      <c r="B431" s="96"/>
      <c r="C431" s="97" t="s">
        <v>94</v>
      </c>
      <c r="D431" s="95"/>
      <c r="E431" s="88">
        <f>COUNT(CR431:#REF!)</f>
        <v>0</v>
      </c>
      <c r="F431" s="88" t="e">
        <f>SUM(CR431:#REF!)</f>
        <v>#REF!</v>
      </c>
      <c r="G431" s="15" t="e">
        <f>AVERAGE(CR431:#REF!)</f>
        <v>#REF!</v>
      </c>
      <c r="H431" s="15" t="e">
        <f>STDEV(CR431:#REF!)</f>
        <v>#REF!</v>
      </c>
      <c r="I431" s="88" t="e">
        <f>MAX(CR431:#REF!)</f>
        <v>#REF!</v>
      </c>
      <c r="J431" s="88" t="e">
        <f>MIN(CR431:#REF!)</f>
        <v>#REF!</v>
      </c>
      <c r="K431" s="16" t="e">
        <f>D431-G431</f>
        <v>#REF!</v>
      </c>
      <c r="AO431" s="95"/>
      <c r="AP431" s="96"/>
      <c r="AQ431" s="133" t="s">
        <v>15</v>
      </c>
      <c r="AS431" s="95"/>
      <c r="AT431" s="95"/>
      <c r="AU431" s="95"/>
      <c r="AV431" s="95"/>
      <c r="AW431" s="95"/>
      <c r="AX431" s="95">
        <v>57</v>
      </c>
      <c r="AY431" s="95"/>
      <c r="AZ431" s="95"/>
      <c r="BA431" s="95"/>
      <c r="BB431" s="95">
        <v>356</v>
      </c>
      <c r="BC431" s="95"/>
      <c r="BD431" s="95"/>
      <c r="BE431" s="95"/>
      <c r="BF431" s="95"/>
      <c r="BG431" s="95"/>
      <c r="BH431" s="95"/>
      <c r="BI431" s="95"/>
      <c r="BJ431" s="95"/>
      <c r="BK431" s="95"/>
      <c r="BL431" s="95"/>
      <c r="BM431" s="95"/>
      <c r="BN431" s="95"/>
      <c r="BO431" s="95"/>
      <c r="BP431" s="95"/>
      <c r="BQ431" s="95"/>
      <c r="BR431" s="95"/>
      <c r="BS431" s="95"/>
      <c r="BT431" s="95"/>
      <c r="BU431" s="95"/>
      <c r="BV431" s="95"/>
      <c r="BW431" s="95"/>
      <c r="BX431" s="95"/>
      <c r="BY431" s="95">
        <v>263</v>
      </c>
      <c r="BZ431" s="95"/>
      <c r="CA431" s="95">
        <v>46</v>
      </c>
      <c r="CB431" s="95"/>
      <c r="CC431" s="95"/>
      <c r="CD431" s="95">
        <v>334</v>
      </c>
      <c r="CE431" s="95">
        <v>218</v>
      </c>
      <c r="CF431" s="95"/>
      <c r="CG431" s="95"/>
      <c r="CH431" s="95"/>
      <c r="CI431" s="95"/>
      <c r="CJ431" s="95">
        <v>304</v>
      </c>
      <c r="CK431" s="95"/>
      <c r="CL431" s="95">
        <v>310</v>
      </c>
      <c r="CM431" s="95"/>
      <c r="CN431" s="95"/>
      <c r="CO431" s="95"/>
      <c r="CP431" s="95"/>
      <c r="CQ431" s="95"/>
      <c r="CR431" s="125"/>
    </row>
    <row r="432" spans="1:102">
      <c r="A432" s="88"/>
      <c r="B432" s="99"/>
      <c r="C432" s="100" t="s">
        <v>95</v>
      </c>
      <c r="D432" s="88"/>
      <c r="E432" s="88">
        <f>COUNT(CR432:#REF!)</f>
        <v>0</v>
      </c>
      <c r="F432" s="88" t="e">
        <f>SUM(CR432:#REF!)</f>
        <v>#REF!</v>
      </c>
      <c r="G432" s="15" t="e">
        <f>AVERAGE(CR432:#REF!)</f>
        <v>#REF!</v>
      </c>
      <c r="H432" s="15" t="e">
        <f>STDEV(CR432:#REF!)</f>
        <v>#REF!</v>
      </c>
      <c r="I432" s="88" t="e">
        <f>MAX(CR432:#REF!)</f>
        <v>#REF!</v>
      </c>
      <c r="J432" s="88" t="e">
        <f>MIN(CR432:#REF!)</f>
        <v>#REF!</v>
      </c>
      <c r="K432" s="16" t="e">
        <f>D432-G432</f>
        <v>#REF!</v>
      </c>
      <c r="AO432" s="88"/>
      <c r="AP432" s="99"/>
      <c r="AQ432" s="134" t="s">
        <v>16</v>
      </c>
      <c r="AS432" s="88"/>
      <c r="AT432" s="88"/>
      <c r="AU432" s="88"/>
      <c r="AV432" s="88"/>
      <c r="AW432" s="88"/>
      <c r="AX432" s="88">
        <v>0.3</v>
      </c>
      <c r="AY432" s="88"/>
      <c r="AZ432" s="88"/>
      <c r="BA432" s="88"/>
      <c r="BB432" s="88">
        <v>2.1</v>
      </c>
      <c r="BC432" s="88"/>
      <c r="BD432" s="88"/>
      <c r="BE432" s="88"/>
      <c r="BF432" s="88"/>
      <c r="BG432" s="88"/>
      <c r="BH432" s="88"/>
      <c r="BI432" s="88"/>
      <c r="BJ432" s="88"/>
      <c r="BK432" s="88"/>
      <c r="BL432" s="88"/>
      <c r="BM432" s="88"/>
      <c r="BN432" s="88"/>
      <c r="BO432" s="88"/>
      <c r="BP432" s="88"/>
      <c r="BQ432" s="88"/>
      <c r="BR432" s="88"/>
      <c r="BS432" s="88"/>
      <c r="BT432" s="88"/>
      <c r="BU432" s="88"/>
      <c r="BV432" s="88"/>
      <c r="BW432" s="88"/>
      <c r="BX432" s="88"/>
      <c r="BY432" s="88">
        <v>0.9</v>
      </c>
      <c r="BZ432" s="88"/>
      <c r="CA432" s="88">
        <v>0.9</v>
      </c>
      <c r="CB432" s="88"/>
      <c r="CC432" s="88"/>
      <c r="CD432" s="88">
        <v>2</v>
      </c>
      <c r="CE432" s="88">
        <v>0.3</v>
      </c>
      <c r="CF432" s="88"/>
      <c r="CG432" s="88"/>
      <c r="CH432" s="88"/>
      <c r="CI432" s="88"/>
      <c r="CJ432" s="88">
        <v>1.4</v>
      </c>
      <c r="CK432" s="88"/>
      <c r="CL432" s="88">
        <v>0.8</v>
      </c>
      <c r="CM432" s="88"/>
      <c r="CN432" s="88"/>
      <c r="CO432" s="88"/>
      <c r="CP432" s="88"/>
      <c r="CQ432" s="88"/>
      <c r="CR432" s="126"/>
    </row>
  </sheetData>
  <phoneticPr fontId="3"/>
  <printOptions gridLines="1"/>
  <pageMargins left="0.95" right="0.45" top="1.98" bottom="0.6692913385826772" header="0.95" footer="1.03"/>
  <pageSetup paperSize="9" scale="110" orientation="portrait" blackAndWhite="1" verticalDpi="360" r:id="rId1"/>
  <headerFooter alignWithMargins="0">
    <oddHeader>&amp;C&amp;A
たくなん定線　2月分&amp;R八丈分場</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91</vt:i4>
      </vt:variant>
    </vt:vector>
  </HeadingPairs>
  <TitlesOfParts>
    <vt:vector size="100" baseType="lpstr">
      <vt:lpstr>入力シート雛形</vt:lpstr>
      <vt:lpstr>入力シート①</vt:lpstr>
      <vt:lpstr>海洋観測速報-基本</vt:lpstr>
      <vt:lpstr>海洋観測速報-印刷用</vt:lpstr>
      <vt:lpstr>予報会議用</vt:lpstr>
      <vt:lpstr>集計表①</vt:lpstr>
      <vt:lpstr>定地水温</vt:lpstr>
      <vt:lpstr>TEISEN1※旧シート</vt:lpstr>
      <vt:lpstr>TEISEN2 ※旧シート</vt:lpstr>
      <vt:lpstr>TEISEN1※旧シート!_０Ｍ</vt:lpstr>
      <vt:lpstr>'TEISEN2 ※旧シート'!_０Ｍ</vt:lpstr>
      <vt:lpstr>TEISEN1※旧シート!_１００Ｍ</vt:lpstr>
      <vt:lpstr>'TEISEN2 ※旧シート'!_１００Ｍ</vt:lpstr>
      <vt:lpstr>TEISEN1※旧シート!_１０Ｍ</vt:lpstr>
      <vt:lpstr>'TEISEN2 ※旧シート'!_１０Ｍ</vt:lpstr>
      <vt:lpstr>TEISEN1※旧シート!_１５０Ｍ</vt:lpstr>
      <vt:lpstr>'TEISEN2 ※旧シート'!_１５０Ｍ</vt:lpstr>
      <vt:lpstr>TEISEN1※旧シート!_１月全測点最大最小</vt:lpstr>
      <vt:lpstr>TEISEN1※旧シート!_１月全測点平年値</vt:lpstr>
      <vt:lpstr>TEISEN1※旧シート!_２００Ｍ</vt:lpstr>
      <vt:lpstr>'TEISEN2 ※旧シート'!_２００Ｍ</vt:lpstr>
      <vt:lpstr>TEISEN1※旧シート!_２０Ｍ</vt:lpstr>
      <vt:lpstr>'TEISEN2 ※旧シート'!_２０Ｍ</vt:lpstr>
      <vt:lpstr>_２月全測点最大最小</vt:lpstr>
      <vt:lpstr>_２月全測点平年値</vt:lpstr>
      <vt:lpstr>TEISEN1※旧シート!_３００Ｍ</vt:lpstr>
      <vt:lpstr>'TEISEN2 ※旧シート'!_３００Ｍ</vt:lpstr>
      <vt:lpstr>TEISEN1※旧シート!_３０Ｍ</vt:lpstr>
      <vt:lpstr>'TEISEN2 ※旧シート'!_３０Ｍ</vt:lpstr>
      <vt:lpstr>TEISEN1※旧シート!_３１平年１月</vt:lpstr>
      <vt:lpstr>_３１平年２月</vt:lpstr>
      <vt:lpstr>TEISEN1※旧シート!_３２平年１月</vt:lpstr>
      <vt:lpstr>_３２平年２月</vt:lpstr>
      <vt:lpstr>TEISEN1※旧シート!_３３平年１月</vt:lpstr>
      <vt:lpstr>_３３平年２月</vt:lpstr>
      <vt:lpstr>TEISEN1※旧シート!_３４平年１月</vt:lpstr>
      <vt:lpstr>_３４平年２月</vt:lpstr>
      <vt:lpstr>TEISEN1※旧シート!_３５平年１月</vt:lpstr>
      <vt:lpstr>_３５平年２月</vt:lpstr>
      <vt:lpstr>TEISEN1※旧シート!_３６平年１月</vt:lpstr>
      <vt:lpstr>_３６平年２月</vt:lpstr>
      <vt:lpstr>TEISEN1※旧シート!_３７平年１月</vt:lpstr>
      <vt:lpstr>_３７平年２月</vt:lpstr>
      <vt:lpstr>TEISEN1※旧シート!_３８平年１月</vt:lpstr>
      <vt:lpstr>_３８平年２月</vt:lpstr>
      <vt:lpstr>TEISEN1※旧シート!_３９平年１月</vt:lpstr>
      <vt:lpstr>_３９平年２月</vt:lpstr>
      <vt:lpstr>TEISEN1※旧シート!_４００Ｍ</vt:lpstr>
      <vt:lpstr>'TEISEN2 ※旧シート'!_４００Ｍ</vt:lpstr>
      <vt:lpstr>TEISEN1※旧シート!_４０平年１月</vt:lpstr>
      <vt:lpstr>_４０平年２月</vt:lpstr>
      <vt:lpstr>TEISEN1※旧シート!_４２平年１月</vt:lpstr>
      <vt:lpstr>_４２平年２月</vt:lpstr>
      <vt:lpstr>TEISEN1※旧シート!_４４平年１月</vt:lpstr>
      <vt:lpstr>_４４平年２月</vt:lpstr>
      <vt:lpstr>TEISEN1※旧シート!_４５平年１月</vt:lpstr>
      <vt:lpstr>_４５平年２月</vt:lpstr>
      <vt:lpstr>TEISEN1※旧シート!_４６平年１月</vt:lpstr>
      <vt:lpstr>_４６平年２月</vt:lpstr>
      <vt:lpstr>TEISEN1※旧シート!_４７平年１月</vt:lpstr>
      <vt:lpstr>_４７平年２月</vt:lpstr>
      <vt:lpstr>TEISEN1※旧シート!_４９平年１月</vt:lpstr>
      <vt:lpstr>_４９平年２月</vt:lpstr>
      <vt:lpstr>TEISEN1※旧シート!_５００Ｍ</vt:lpstr>
      <vt:lpstr>'TEISEN2 ※旧シート'!_５００Ｍ</vt:lpstr>
      <vt:lpstr>TEISEN1※旧シート!_５０Ｍ</vt:lpstr>
      <vt:lpstr>'TEISEN2 ※旧シート'!_５０Ｍ</vt:lpstr>
      <vt:lpstr>TEISEN1※旧シート!_５３平年１月</vt:lpstr>
      <vt:lpstr>_５３平年２月</vt:lpstr>
      <vt:lpstr>TEISEN1※旧シート!_５４平年１月</vt:lpstr>
      <vt:lpstr>_５４平年２月</vt:lpstr>
      <vt:lpstr>TEISEN1※旧シート!_５６平年１月</vt:lpstr>
      <vt:lpstr>_５６平年２月</vt:lpstr>
      <vt:lpstr>TEISEN1※旧シート!_５８平年１月</vt:lpstr>
      <vt:lpstr>_５８平年２月</vt:lpstr>
      <vt:lpstr>TEISEN1※旧シート!_６００Ｍ</vt:lpstr>
      <vt:lpstr>'TEISEN2 ※旧シート'!_６００Ｍ</vt:lpstr>
      <vt:lpstr>TEISEN1※旧シート!_６４平年１月</vt:lpstr>
      <vt:lpstr>_６４平年２月</vt:lpstr>
      <vt:lpstr>TEISEN1※旧シート!_６６平年１月</vt:lpstr>
      <vt:lpstr>_６６平年２月</vt:lpstr>
      <vt:lpstr>TEISEN1※旧シート!_７５Ｍ</vt:lpstr>
      <vt:lpstr>'TEISEN2 ※旧シート'!_７５Ｍ</vt:lpstr>
      <vt:lpstr>TEISEN1※旧シート!_７５平年１月</vt:lpstr>
      <vt:lpstr>_７５平年２月</vt:lpstr>
      <vt:lpstr>TEISEN1※旧シート!_７６平年１月</vt:lpstr>
      <vt:lpstr>_７６平年２月</vt:lpstr>
      <vt:lpstr>TEISEN1※旧シート!Criteria</vt:lpstr>
      <vt:lpstr>TEISEN1※旧シート!Database</vt:lpstr>
      <vt:lpstr>'TEISEN2 ※旧シート'!Database</vt:lpstr>
      <vt:lpstr>TEISEN1※旧シート!m</vt:lpstr>
      <vt:lpstr>'TEISEN2 ※旧シート'!m</vt:lpstr>
      <vt:lpstr>TEISEN1※旧シート!Print_Area</vt:lpstr>
      <vt:lpstr>'TEISEN2 ※旧シート'!Print_Area</vt:lpstr>
      <vt:lpstr>'海洋観測速報-印刷用'!Print_Area</vt:lpstr>
      <vt:lpstr>TEISEN1※旧シート!平年差３７</vt:lpstr>
      <vt:lpstr>TEISEN1※旧シート!流向</vt:lpstr>
      <vt:lpstr>'TEISEN2 ※旧シート'!流向</vt:lpstr>
      <vt:lpstr>TEISEN1※旧シート!流速</vt:lpstr>
      <vt:lpstr>'TEISEN2 ※旧シート'!流速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定線観測</dc:title>
  <dc:creator>八丈分場</dc:creator>
  <cp:lastModifiedBy>東京都
</cp:lastModifiedBy>
  <cp:lastPrinted>2020-02-12T07:53:19Z</cp:lastPrinted>
  <dcterms:created xsi:type="dcterms:W3CDTF">2001-03-16T02:37:58Z</dcterms:created>
  <dcterms:modified xsi:type="dcterms:W3CDTF">2020-02-12T07:53:28Z</dcterms:modified>
</cp:coreProperties>
</file>